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2026\1T26\Com fórmula\"/>
    </mc:Choice>
  </mc:AlternateContent>
  <xr:revisionPtr revIDLastSave="0" documentId="13_ncr:1_{4D70D7AB-D4DF-4267-9EF3-8191064DC375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Menu" sheetId="8" r:id="rId1"/>
    <sheet name="IS Assaí - Pre IFRS 16" sheetId="16" r:id="rId2"/>
    <sheet name="IS Assaí - Post IFRS 16" sheetId="12" r:id="rId3"/>
    <sheet name="BS - Consolidated" sheetId="23" r:id="rId4"/>
    <sheet name="Cash Flow" sheetId="25" r:id="rId5"/>
    <sheet name="Debt" sheetId="5" r:id="rId6"/>
    <sheet name="Stores" sheetId="7" r:id="rId7"/>
    <sheet name="Investments" sheetId="24" r:id="rId8"/>
  </sheets>
  <definedNames>
    <definedName name="_xlnm.Print_Area" localSheetId="0">Menu!$A$1:$F$16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7" l="1"/>
  <c r="AA16" i="5"/>
  <c r="AA9" i="5"/>
  <c r="AF10" i="24" l="1"/>
  <c r="AF12" i="24" s="1"/>
  <c r="AF14" i="24" l="1"/>
  <c r="AI27" i="12" l="1"/>
  <c r="AJ27" i="12"/>
  <c r="AK27" i="12"/>
  <c r="AL27" i="12"/>
  <c r="AM27" i="12"/>
  <c r="AN27" i="12"/>
  <c r="AI28" i="12"/>
  <c r="AJ28" i="12"/>
  <c r="AK28" i="12"/>
  <c r="AL28" i="12"/>
  <c r="AM28" i="12"/>
  <c r="AN28" i="12"/>
  <c r="AI29" i="12"/>
  <c r="AJ29" i="12"/>
  <c r="AK29" i="12"/>
  <c r="AL29" i="12"/>
  <c r="AM29" i="12"/>
  <c r="AN29" i="12"/>
  <c r="AI30" i="12"/>
  <c r="AJ30" i="12"/>
  <c r="AK30" i="12"/>
  <c r="AL30" i="12"/>
  <c r="AM30" i="12"/>
  <c r="AN30" i="12"/>
  <c r="AI31" i="12"/>
  <c r="AJ31" i="12"/>
  <c r="AK31" i="12"/>
  <c r="AL31" i="12"/>
  <c r="AM31" i="12"/>
  <c r="AN31" i="12"/>
  <c r="AI32" i="12"/>
  <c r="AJ32" i="12"/>
  <c r="AK32" i="12"/>
  <c r="AL32" i="12"/>
  <c r="AM32" i="12"/>
  <c r="AN32" i="12"/>
  <c r="AI33" i="12"/>
  <c r="AJ33" i="12"/>
  <c r="AK33" i="12"/>
  <c r="AL33" i="12"/>
  <c r="AM33" i="12"/>
  <c r="AN33" i="12"/>
  <c r="AI34" i="12"/>
  <c r="AJ34" i="12"/>
  <c r="AK34" i="12"/>
  <c r="AL34" i="12"/>
  <c r="AM34" i="12"/>
  <c r="AN34" i="12"/>
  <c r="AI35" i="12"/>
  <c r="AJ35" i="12"/>
  <c r="AK35" i="12"/>
  <c r="AL35" i="12"/>
  <c r="AM35" i="12"/>
  <c r="AN35" i="12"/>
  <c r="AI36" i="12"/>
  <c r="AJ36" i="12"/>
  <c r="AK36" i="12"/>
  <c r="AL36" i="12"/>
  <c r="AM36" i="12"/>
  <c r="AN36" i="12"/>
  <c r="AI37" i="12"/>
  <c r="AJ37" i="12"/>
  <c r="AK37" i="12"/>
  <c r="AL37" i="12"/>
  <c r="AM37" i="12"/>
  <c r="AN37" i="12"/>
  <c r="AI38" i="12"/>
  <c r="AJ38" i="12"/>
  <c r="AK38" i="12"/>
  <c r="AL38" i="12"/>
  <c r="AM38" i="12"/>
  <c r="AN38" i="12"/>
  <c r="BA33" i="16"/>
  <c r="BB30" i="16"/>
  <c r="BC27" i="16"/>
  <c r="BA26" i="16"/>
  <c r="BB26" i="16"/>
  <c r="BC26" i="16"/>
  <c r="BA27" i="16"/>
  <c r="BA28" i="16"/>
  <c r="BB28" i="16"/>
  <c r="BC28" i="16"/>
  <c r="BA29" i="16"/>
  <c r="BB29" i="16"/>
  <c r="BC29" i="16"/>
  <c r="BC30" i="16"/>
  <c r="BA31" i="16"/>
  <c r="BB31" i="16"/>
  <c r="BC31" i="16"/>
  <c r="BA32" i="16"/>
  <c r="BB32" i="16"/>
  <c r="BB33" i="16"/>
  <c r="BC33" i="16"/>
  <c r="BA34" i="16"/>
  <c r="BB34" i="16"/>
  <c r="BC34" i="16"/>
  <c r="BA35" i="16"/>
  <c r="BB36" i="16"/>
  <c r="BB37" i="16"/>
  <c r="BC37" i="16"/>
  <c r="BB27" i="16"/>
  <c r="BA30" i="16"/>
  <c r="BC32" i="16"/>
  <c r="BA36" i="16"/>
  <c r="BC36" i="16"/>
  <c r="BA37" i="16"/>
  <c r="BB35" i="16" l="1"/>
  <c r="BC35" i="16"/>
  <c r="BC38" i="16" l="1"/>
  <c r="AV38" i="16" l="1"/>
  <c r="AW38" i="16"/>
  <c r="BB38" i="16" l="1"/>
  <c r="AG13" i="24" l="1"/>
  <c r="AG11" i="24"/>
  <c r="AG9" i="24"/>
  <c r="AG8" i="24"/>
  <c r="BA38" i="16" l="1"/>
  <c r="AT38" i="16"/>
  <c r="AS38" i="16"/>
  <c r="AT37" i="16"/>
  <c r="AS37" i="16"/>
  <c r="AT36" i="16"/>
  <c r="AS36" i="16"/>
  <c r="AT35" i="16"/>
  <c r="AS35" i="16"/>
  <c r="AT34" i="16"/>
  <c r="AS34" i="16"/>
  <c r="AT33" i="16"/>
  <c r="AS33" i="16"/>
  <c r="AT32" i="16"/>
  <c r="AS32" i="16"/>
  <c r="AT31" i="16"/>
  <c r="AS31" i="16"/>
  <c r="AT30" i="16"/>
  <c r="AS30" i="16"/>
  <c r="AT29" i="16"/>
  <c r="AS29" i="16"/>
  <c r="AT28" i="16"/>
  <c r="AS28" i="16"/>
  <c r="AT27" i="16"/>
  <c r="AS27" i="16"/>
  <c r="AT26" i="16"/>
  <c r="AS26" i="16"/>
  <c r="AU38" i="16"/>
  <c r="AU37" i="16"/>
  <c r="AU36" i="16"/>
  <c r="AU35" i="16"/>
  <c r="AU34" i="16"/>
  <c r="AU33" i="16"/>
  <c r="AU32" i="16"/>
  <c r="AU31" i="16"/>
  <c r="AU30" i="16"/>
  <c r="AU29" i="16"/>
  <c r="AU28" i="16"/>
  <c r="AU27" i="16"/>
  <c r="AU26" i="16"/>
  <c r="Y57" i="23" l="1"/>
  <c r="AW26" i="16" l="1"/>
  <c r="AW27" i="16"/>
  <c r="AW28" i="16"/>
  <c r="AW29" i="16"/>
  <c r="AW30" i="16"/>
  <c r="AW31" i="16"/>
  <c r="AW32" i="16"/>
  <c r="AW33" i="16"/>
  <c r="AW34" i="16"/>
  <c r="AW35" i="16"/>
  <c r="AW36" i="16"/>
  <c r="AW37" i="16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Y12" i="7" l="1"/>
  <c r="AX34" i="16"/>
  <c r="AX33" i="16"/>
  <c r="AX32" i="16"/>
  <c r="AX35" i="16"/>
  <c r="AX37" i="16" l="1"/>
  <c r="AX26" i="16"/>
  <c r="AX27" i="16"/>
  <c r="AX28" i="16"/>
  <c r="AX29" i="16"/>
  <c r="AX30" i="16"/>
  <c r="AX36" i="16"/>
  <c r="AX31" i="16"/>
  <c r="AR26" i="16" l="1"/>
  <c r="AR27" i="16"/>
  <c r="AR29" i="16"/>
  <c r="AR30" i="16"/>
  <c r="AR31" i="16"/>
  <c r="AR32" i="16"/>
  <c r="AR33" i="16"/>
  <c r="AR37" i="16" l="1"/>
  <c r="AR34" i="16"/>
  <c r="AR35" i="16"/>
  <c r="AR28" i="16"/>
  <c r="AR36" i="16"/>
  <c r="X12" i="7"/>
  <c r="U16" i="5"/>
  <c r="AH37" i="12" l="1"/>
  <c r="AH34" i="12"/>
  <c r="AH33" i="12"/>
  <c r="AH30" i="12"/>
  <c r="AH29" i="12"/>
  <c r="AH35" i="12" l="1"/>
  <c r="AH28" i="12"/>
  <c r="AH36" i="12"/>
  <c r="AH27" i="12"/>
  <c r="AH38" i="12"/>
  <c r="AH31" i="12"/>
  <c r="AH32" i="12"/>
  <c r="AQ26" i="16" l="1"/>
  <c r="AQ37" i="16"/>
  <c r="AQ36" i="16"/>
  <c r="AQ35" i="16"/>
  <c r="AQ34" i="16"/>
  <c r="AQ33" i="16"/>
  <c r="AQ32" i="16"/>
  <c r="AQ31" i="16"/>
  <c r="AQ30" i="16"/>
  <c r="AQ29" i="16"/>
  <c r="AQ28" i="16"/>
  <c r="AQ27" i="16"/>
  <c r="W12" i="7" l="1"/>
  <c r="AG38" i="12"/>
  <c r="AF27" i="12"/>
  <c r="AF28" i="12"/>
  <c r="AF29" i="12"/>
  <c r="AF30" i="12"/>
  <c r="AF31" i="12"/>
  <c r="AF32" i="12"/>
  <c r="AF33" i="12"/>
  <c r="AF34" i="12"/>
  <c r="AF35" i="12"/>
  <c r="AF36" i="12"/>
  <c r="AF37" i="12"/>
  <c r="AF38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G37" i="12"/>
  <c r="AG36" i="12"/>
  <c r="AG35" i="12"/>
  <c r="AG27" i="12"/>
  <c r="AG28" i="12"/>
  <c r="AG29" i="12"/>
  <c r="AG30" i="12"/>
  <c r="AG31" i="12"/>
  <c r="AG32" i="12"/>
  <c r="AG33" i="12"/>
  <c r="AG34" i="12"/>
  <c r="V12" i="7" l="1"/>
  <c r="C13" i="5" l="1"/>
  <c r="D13" i="5"/>
  <c r="E13" i="5"/>
  <c r="F13" i="5"/>
  <c r="G13" i="5"/>
  <c r="H13" i="5"/>
  <c r="I13" i="5"/>
  <c r="J13" i="5"/>
  <c r="AN37" i="16" l="1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U12" i="7" l="1"/>
  <c r="T12" i="7" l="1"/>
  <c r="AC27" i="12" l="1"/>
  <c r="AC28" i="12"/>
  <c r="AC29" i="12"/>
  <c r="AC30" i="12"/>
  <c r="AC31" i="12"/>
  <c r="AC32" i="12"/>
  <c r="AC33" i="12"/>
  <c r="AC34" i="12"/>
  <c r="AC35" i="12"/>
  <c r="AC36" i="12"/>
  <c r="AC38" i="12"/>
  <c r="AC21" i="12"/>
  <c r="AC37" i="12" s="1"/>
  <c r="S12" i="7" l="1"/>
  <c r="AB27" i="12" l="1"/>
  <c r="AB35" i="12"/>
  <c r="AB32" i="12"/>
  <c r="AB33" i="12"/>
  <c r="AB34" i="12"/>
  <c r="AB37" i="12"/>
  <c r="AB29" i="12"/>
  <c r="AB38" i="12"/>
  <c r="AB36" i="12"/>
  <c r="AB28" i="12"/>
  <c r="AB30" i="12"/>
  <c r="AB31" i="12"/>
  <c r="Q29" i="23" l="1"/>
  <c r="AA28" i="12"/>
  <c r="AA32" i="12"/>
  <c r="AA34" i="12"/>
  <c r="AA36" i="12"/>
  <c r="Z37" i="12"/>
  <c r="Z29" i="12"/>
  <c r="Z31" i="12"/>
  <c r="Y34" i="12"/>
  <c r="Y33" i="12"/>
  <c r="Y32" i="12"/>
  <c r="Y31" i="12"/>
  <c r="Y30" i="12"/>
  <c r="Y29" i="12"/>
  <c r="Y28" i="12"/>
  <c r="Y27" i="12"/>
  <c r="Z38" i="12"/>
  <c r="Z36" i="12"/>
  <c r="Z35" i="12"/>
  <c r="Z34" i="12"/>
  <c r="Z33" i="12"/>
  <c r="Z32" i="12"/>
  <c r="Z30" i="12"/>
  <c r="Z28" i="12"/>
  <c r="Z27" i="12"/>
  <c r="AA38" i="12"/>
  <c r="AA37" i="12"/>
  <c r="AA35" i="12"/>
  <c r="AA33" i="12"/>
  <c r="AA31" i="12"/>
  <c r="AA30" i="12"/>
  <c r="AA29" i="12"/>
  <c r="AA27" i="12"/>
  <c r="Q57" i="23" l="1"/>
  <c r="Q63" i="23" l="1"/>
  <c r="Y38" i="12"/>
  <c r="O63" i="23"/>
  <c r="N29" i="23"/>
  <c r="O29" i="23"/>
  <c r="P29" i="23"/>
  <c r="Y36" i="12" l="1"/>
  <c r="Y37" i="12"/>
  <c r="Y35" i="12"/>
  <c r="P63" i="23"/>
  <c r="X37" i="12" l="1"/>
  <c r="X36" i="12"/>
  <c r="N14" i="24"/>
  <c r="N63" i="23" l="1"/>
  <c r="M14" i="24" l="1"/>
  <c r="L14" i="24"/>
  <c r="M29" i="23" l="1"/>
  <c r="L57" i="23" l="1"/>
  <c r="L29" i="23"/>
  <c r="K29" i="23"/>
  <c r="L63" i="23" l="1"/>
  <c r="AG7" i="24" l="1"/>
  <c r="AG10" i="24" l="1"/>
  <c r="AG12" i="24" l="1"/>
  <c r="AG14" i="24" l="1"/>
</calcChain>
</file>

<file path=xl/sharedStrings.xml><?xml version="1.0" encoding="utf-8"?>
<sst xmlns="http://schemas.openxmlformats.org/spreadsheetml/2006/main" count="479" uniqueCount="215">
  <si>
    <t xml:space="preserve">% das Vendas Líquidas </t>
  </si>
  <si>
    <t>Margem Bruta</t>
  </si>
  <si>
    <t>% Da Receita Líquida</t>
  </si>
  <si>
    <t>-</t>
  </si>
  <si>
    <t xml:space="preserve"> </t>
  </si>
  <si>
    <t>Gross Revenue</t>
  </si>
  <si>
    <t>Net Revenue</t>
  </si>
  <si>
    <t>Cost of Goods Sold</t>
  </si>
  <si>
    <t>Depreciation (Logistic)</t>
  </si>
  <si>
    <t>Gross Profit</t>
  </si>
  <si>
    <t>Selling, General and Adm. Expenses</t>
  </si>
  <si>
    <t>Equity income</t>
  </si>
  <si>
    <t>Depreciation and Amortization</t>
  </si>
  <si>
    <t>Earnings Before Interest and Taxes - EBIT</t>
  </si>
  <si>
    <t>Net Financial Result</t>
  </si>
  <si>
    <t>IS - PRE IFRS 16</t>
  </si>
  <si>
    <t>BALANCE SHEET</t>
  </si>
  <si>
    <t>CASH FLOW</t>
  </si>
  <si>
    <t>DEBT</t>
  </si>
  <si>
    <t>STORES</t>
  </si>
  <si>
    <t>INVESTMENTS</t>
  </si>
  <si>
    <t>IS - POST IFRS 16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</si>
  <si>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</si>
  <si>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</si>
  <si>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</si>
  <si>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</si>
  <si>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</si>
  <si>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</si>
  <si>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</si>
  <si>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</si>
  <si>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</si>
  <si>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</si>
  <si>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</si>
  <si>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</si>
  <si>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</si>
  <si>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</si>
  <si>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</si>
  <si>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</si>
  <si>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</si>
  <si>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</si>
  <si>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</si>
  <si>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</si>
  <si>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</si>
  <si>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</si>
  <si>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</si>
  <si>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</si>
  <si>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</si>
  <si>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</si>
  <si>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</si>
  <si>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</si>
  <si>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</si>
  <si>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</si>
  <si>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</si>
  <si>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</si>
  <si>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</si>
  <si>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</si>
  <si>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</si>
  <si>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</si>
  <si>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</si>
  <si>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</si>
  <si>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</si>
  <si>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% of Net Revenue</t>
  </si>
  <si>
    <t>Net Income for the Period (%)</t>
  </si>
  <si>
    <t>EBITDA - (Earnings before Interest, Taxes, Depreciation, Amortization) (%)</t>
  </si>
  <si>
    <t>Income Before Income Tax - EBT (%)</t>
  </si>
  <si>
    <t>Net Financial Result (%)</t>
  </si>
  <si>
    <t>Depreciation and Amortization (%)</t>
  </si>
  <si>
    <t>Other Operating Expenses, net (%)</t>
  </si>
  <si>
    <t>Equity Income (%)</t>
  </si>
  <si>
    <t>Gross Profit (%)</t>
  </si>
  <si>
    <t>Selling, General and Adm. Expenses (%)</t>
  </si>
  <si>
    <t>4Q19 (3)</t>
  </si>
  <si>
    <t>ASSAÍ (R$ million) - Pre IFRS 16</t>
  </si>
  <si>
    <t>ASSAÍ (R$ million) - Post IFRS 16</t>
  </si>
  <si>
    <t>(R$ million)</t>
  </si>
  <si>
    <t>Investments</t>
  </si>
  <si>
    <t>Selling Expenses (%)</t>
  </si>
  <si>
    <t>General and Administrative Expenses (%)</t>
  </si>
  <si>
    <t>Cash and cash equivalent</t>
  </si>
  <si>
    <t>Trade receivables</t>
  </si>
  <si>
    <t>Inventories</t>
  </si>
  <si>
    <t>Recoverable taxes</t>
  </si>
  <si>
    <t xml:space="preserve">Derivative financial instruments </t>
  </si>
  <si>
    <t>Prepaid Expenses</t>
  </si>
  <si>
    <t>Other accounts receivable</t>
  </si>
  <si>
    <t>Current Assets</t>
  </si>
  <si>
    <t>Non-current assets</t>
  </si>
  <si>
    <t>Deferred income tax and social contribution</t>
  </si>
  <si>
    <t>Derivative financial instruments</t>
  </si>
  <si>
    <t>Related parties</t>
  </si>
  <si>
    <t>Restricted deposits for legal proceedings</t>
  </si>
  <si>
    <t>Property, plan and equipment</t>
  </si>
  <si>
    <t>Intangible assets</t>
  </si>
  <si>
    <t>Right-of-use assets</t>
  </si>
  <si>
    <t>TOTAL ASSETS</t>
  </si>
  <si>
    <t>Shareholders' Equity</t>
  </si>
  <si>
    <t>TOTAL LIABILITIES AND SHAREHOLDER'S EQUITY</t>
  </si>
  <si>
    <t>Dividends receivable</t>
  </si>
  <si>
    <t>Imposto de renda e contribuição social a pagar</t>
  </si>
  <si>
    <t>Current Liabilities</t>
  </si>
  <si>
    <t>Non-current liabilities</t>
  </si>
  <si>
    <t>Net income for the period</t>
  </si>
  <si>
    <t>Depreciation and amortization</t>
  </si>
  <si>
    <t>Interests and monetary variation</t>
  </si>
  <si>
    <t>Share of profit and loss of associate</t>
  </si>
  <si>
    <t>Provision of legal proceedings</t>
  </si>
  <si>
    <t>Provision of stock option</t>
  </si>
  <si>
    <t>Allowance for inventory losses and damages</t>
  </si>
  <si>
    <t>Variation of operating assets</t>
  </si>
  <si>
    <t>Dividends received</t>
  </si>
  <si>
    <t>Other assets</t>
  </si>
  <si>
    <t>Variation of operating liabilities</t>
  </si>
  <si>
    <t>Trade payables</t>
  </si>
  <si>
    <t>Payroll and related taxes</t>
  </si>
  <si>
    <t>Taxes and social contributions payable</t>
  </si>
  <si>
    <t>Payment for legal proceedings</t>
  </si>
  <si>
    <t>Deferred revenues</t>
  </si>
  <si>
    <t>Income tax and social contribution paid</t>
  </si>
  <si>
    <t>Other accounts payable</t>
  </si>
  <si>
    <t>Net cash generated by operating activities</t>
  </si>
  <si>
    <t>Cash flow from investment activities</t>
  </si>
  <si>
    <t>Purchase of property, plant and equipment</t>
  </si>
  <si>
    <t>Purchase of intangible assets</t>
  </si>
  <si>
    <t>Purchase of assets held for sale</t>
  </si>
  <si>
    <t>Proceeds from property, plant and equipment</t>
  </si>
  <si>
    <t>Proceeds from assets held for sale</t>
  </si>
  <si>
    <t>Net cash used in investment activities</t>
  </si>
  <si>
    <t>Cash flow from financing activities</t>
  </si>
  <si>
    <t>Capital contribution</t>
  </si>
  <si>
    <t>Proceeds from borrowings</t>
  </si>
  <si>
    <t>Cost of funding of borrowings</t>
  </si>
  <si>
    <t>Payments of borrowings</t>
  </si>
  <si>
    <t>Payments of interest on borrowings</t>
  </si>
  <si>
    <t>Dividend and Interest on own capital paid</t>
  </si>
  <si>
    <t>Payments of lease liabilities</t>
  </si>
  <si>
    <t>Payment of interest on lease liability</t>
  </si>
  <si>
    <t>Net cash used in financing activities</t>
  </si>
  <si>
    <t>Total Stores</t>
  </si>
  <si>
    <t>Number of Stores</t>
  </si>
  <si>
    <t>New stores and land acquisition</t>
  </si>
  <si>
    <t>Store renovation and maintenance</t>
  </si>
  <si>
    <t>Infrastructure and others</t>
  </si>
  <si>
    <t>Gross Total Investiments</t>
  </si>
  <si>
    <t>Asset sales</t>
  </si>
  <si>
    <t>Net Total Investiments</t>
  </si>
  <si>
    <t>Aquisition of commercial points</t>
  </si>
  <si>
    <t>Net Total Investiments + M&amp;A</t>
  </si>
  <si>
    <t>North</t>
  </si>
  <si>
    <t>South</t>
  </si>
  <si>
    <t>sales area (Thousand sqm)</t>
  </si>
  <si>
    <t>Southeast</t>
  </si>
  <si>
    <t>Northeast </t>
  </si>
  <si>
    <t>Mid-west</t>
  </si>
  <si>
    <t>Current Debt</t>
  </si>
  <si>
    <t>Non-Current Debt</t>
  </si>
  <si>
    <t>Total Gross Debt</t>
  </si>
  <si>
    <t>Cash and Cash Equivalent</t>
  </si>
  <si>
    <t>Net Debt</t>
  </si>
  <si>
    <t>(1) Adjusted EBITDA Pre IFRS 16 accumulated the last 12 months (excluding equity income)</t>
  </si>
  <si>
    <t xml:space="preserve">(2)  End of payments for the acquisition of hypermarkets in 1Q24 </t>
  </si>
  <si>
    <t>(1) Adjusted for Other Operating Revenue (Expenses)</t>
  </si>
  <si>
    <t>Adjusted EBITDA ex-non recorring effects (%)</t>
  </si>
  <si>
    <t>4Q24</t>
  </si>
  <si>
    <t>Purchase of treasury shares</t>
  </si>
  <si>
    <t>(2) Adjusted for the Result of Other Operating Expenses and Revenues.</t>
  </si>
  <si>
    <t>Adjusted EBITDA (%)</t>
  </si>
  <si>
    <t>Net Income (Loss) Attributable to Controlling Shareholders - Continuing Operations</t>
  </si>
  <si>
    <t>Net Income (Loss) Attributable to Controlling Shareholders - Total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</si>
  <si>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</si>
  <si>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Adjusted EBITDA 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</si>
  <si>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Adjusted EBITDA </t>
    </r>
    <r>
      <rPr>
        <b/>
        <vertAlign val="superscript"/>
        <sz val="11"/>
        <color theme="1"/>
        <rFont val="Calibri"/>
        <family val="2"/>
        <scheme val="minor"/>
      </rPr>
      <t xml:space="preserve">(1) (2) </t>
    </r>
    <r>
      <rPr>
        <b/>
        <sz val="11"/>
        <color theme="1"/>
        <rFont val="Calibri"/>
        <family val="2"/>
        <scheme val="minor"/>
      </rPr>
      <t xml:space="preserve">- exc. non-recurring </t>
    </r>
  </si>
  <si>
    <r>
      <t xml:space="preserve">Payable on the hypermarkets acquisition </t>
    </r>
    <r>
      <rPr>
        <vertAlign val="superscript"/>
        <sz val="11"/>
        <color theme="1"/>
        <rFont val="Calibri"/>
        <family val="2"/>
        <scheme val="minor"/>
      </rPr>
      <t>(2)</t>
    </r>
  </si>
  <si>
    <t>1Q25</t>
  </si>
  <si>
    <t>Trade payables - Agreements</t>
  </si>
  <si>
    <t>Trade payables, net</t>
  </si>
  <si>
    <t>Trade payables - Agreements - Acquisition of hypermarkets</t>
  </si>
  <si>
    <t>Borrowings</t>
  </si>
  <si>
    <t>Debentures and promissory notes</t>
  </si>
  <si>
    <t>Lease liabilities</t>
  </si>
  <si>
    <t>Taxes payable</t>
  </si>
  <si>
    <t>Income tax and social contribution payable</t>
  </si>
  <si>
    <t>Share capital</t>
  </si>
  <si>
    <t>Capital reserve</t>
  </si>
  <si>
    <t>Earnings reserve</t>
  </si>
  <si>
    <t>Treasury shares</t>
  </si>
  <si>
    <t>Other comprehensive results</t>
  </si>
  <si>
    <t>Earnings Before Interest and Taxes - EBIT (%)</t>
  </si>
  <si>
    <t>(3) Between 4Q21 and 4Q24, the Net Debt + Discounted Receivables indicator included the outstanding balance from the hypermarket acquisition.</t>
  </si>
  <si>
    <t>(4) LTM (Last Twelve Months), excluding equity income</t>
  </si>
  <si>
    <r>
      <t xml:space="preserve">Net Debt (+) Discounted Receivables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</si>
  <si>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 xml:space="preserve">Balance of Receivables discounted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</si>
  <si>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Adjusted EBITDA Pre IFRS16 </t>
    </r>
    <r>
      <rPr>
        <vertAlign val="superscript"/>
        <sz val="11"/>
        <color theme="1"/>
        <rFont val="Calibri"/>
        <family val="2"/>
        <scheme val="minor"/>
      </rPr>
      <t>(4)</t>
    </r>
  </si>
  <si>
    <t>Investments - (R$ Million)</t>
  </si>
  <si>
    <t>2Q25</t>
  </si>
  <si>
    <t xml:space="preserve">   Selling Expenses</t>
  </si>
  <si>
    <t xml:space="preserve">   General and Administrative Expenses</t>
  </si>
  <si>
    <t>Cash and cash equivalents at the beginning of the year</t>
  </si>
  <si>
    <t>Cash and cash equivalents at the end of the year</t>
  </si>
  <si>
    <t>Assets Held for Sale</t>
  </si>
  <si>
    <t>Dividends and interest on own capital payable</t>
  </si>
  <si>
    <t>Cash-setted share-based payment plan</t>
  </si>
  <si>
    <t>Provision for legal proceedings</t>
  </si>
  <si>
    <t>Sendas Distribuidora (Parent Company) - R$ million</t>
  </si>
  <si>
    <t>Net increase (decrease) in cash and cash equivalents</t>
  </si>
  <si>
    <t>Other Operating Revenue, net</t>
  </si>
  <si>
    <t>Payment of acquisition of commercial points</t>
  </si>
  <si>
    <r>
      <t xml:space="preserve">Net Debt (+) Discounted Receivables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  <r>
      <rPr>
        <b/>
        <sz val="11"/>
        <color theme="1"/>
        <rFont val="Calibri"/>
        <family val="2"/>
        <scheme val="minor"/>
      </rPr>
      <t xml:space="preserve">/ Adjusted pre-IFRS 16 EBITDA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</si>
  <si>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3Q25</t>
  </si>
  <si>
    <t>Other Operating Expenses, net</t>
  </si>
  <si>
    <t>Loss on disposal of property, plant and equipment and lease</t>
  </si>
  <si>
    <t>Loss (reverse of) expected credit loss for doubtful accounts</t>
  </si>
  <si>
    <t>4Q25</t>
  </si>
  <si>
    <t>Adjustment to present value</t>
  </si>
  <si>
    <t>Provision for impairment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</si>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</sst>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165" fontId="0" fillId="0" borderId="0" xfId="0" applyNumberFormat="1"/>
    <xf numFmtId="166" fontId="0" fillId="0" borderId="0" xfId="0" applyNumberFormat="1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166" fontId="0" fillId="0" borderId="0" xfId="0" applyNumberForma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0" fontId="0" fillId="33" borderId="0" xfId="0" applyFill="1"/>
    <xf numFmtId="166" fontId="0" fillId="33" borderId="0" xfId="0" applyNumberFormat="1" applyFill="1" applyAlignment="1">
      <alignment horizontal="right" wrapText="1"/>
    </xf>
    <xf numFmtId="166" fontId="0" fillId="33" borderId="0" xfId="0" applyNumberFormat="1" applyFill="1"/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166" fontId="0" fillId="33" borderId="0" xfId="0" applyNumberFormat="1" applyFill="1" applyAlignment="1">
      <alignment horizontal="right"/>
    </xf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0" fontId="24" fillId="0" borderId="0" xfId="0" applyFont="1" applyAlignment="1">
      <alignment vertical="top"/>
    </xf>
    <xf numFmtId="0" fontId="0" fillId="0" borderId="0" xfId="0" applyAlignment="1">
      <alignment vertical="top"/>
    </xf>
    <xf numFmtId="166" fontId="19" fillId="0" borderId="0" xfId="0" applyNumberFormat="1" applyFont="1" applyAlignment="1">
      <alignment vertical="center"/>
    </xf>
    <xf numFmtId="166" fontId="19" fillId="33" borderId="0" xfId="0" applyNumberFormat="1" applyFont="1" applyFill="1" applyAlignment="1">
      <alignment vertical="center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1" fillId="33" borderId="0" xfId="43" applyNumberFormat="1" applyFont="1" applyFill="1"/>
    <xf numFmtId="167" fontId="1" fillId="0" borderId="0" xfId="43" applyNumberFormat="1" applyFont="1" applyFill="1"/>
    <xf numFmtId="166" fontId="18" fillId="33" borderId="0" xfId="0" applyNumberFormat="1" applyFont="1" applyFill="1" applyAlignment="1">
      <alignment vertical="center"/>
    </xf>
    <xf numFmtId="0" fontId="20" fillId="0" borderId="0" xfId="0" applyFont="1" applyAlignment="1">
      <alignment vertical="top"/>
    </xf>
    <xf numFmtId="166" fontId="18" fillId="0" borderId="11" xfId="0" applyNumberFormat="1" applyFont="1" applyBorder="1" applyAlignment="1">
      <alignment vertical="center"/>
    </xf>
    <xf numFmtId="166" fontId="18" fillId="33" borderId="0" xfId="0" applyNumberFormat="1" applyFont="1" applyFill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33" borderId="0" xfId="0" applyNumberFormat="1" applyFont="1" applyFill="1" applyAlignment="1">
      <alignment horizontal="right" vertical="center"/>
    </xf>
    <xf numFmtId="166" fontId="18" fillId="33" borderId="0" xfId="0" applyNumberFormat="1" applyFont="1" applyFill="1" applyAlignment="1">
      <alignment horizontal="right" vertical="center"/>
    </xf>
    <xf numFmtId="166" fontId="18" fillId="0" borderId="0" xfId="0" applyNumberFormat="1" applyFont="1" applyAlignment="1">
      <alignment vertical="center"/>
    </xf>
    <xf numFmtId="166" fontId="0" fillId="33" borderId="0" xfId="0" applyNumberFormat="1" applyFill="1" applyAlignment="1">
      <alignment horizontal="right" indent="1"/>
    </xf>
    <xf numFmtId="166" fontId="16" fillId="0" borderId="0" xfId="0" applyNumberFormat="1" applyFont="1" applyAlignment="1">
      <alignment horizontal="right" indent="1"/>
    </xf>
    <xf numFmtId="166" fontId="26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left"/>
    </xf>
    <xf numFmtId="166" fontId="16" fillId="0" borderId="12" xfId="0" applyNumberFormat="1" applyFont="1" applyBorder="1" applyAlignment="1">
      <alignment horizontal="right"/>
    </xf>
    <xf numFmtId="166" fontId="0" fillId="34" borderId="0" xfId="0" applyNumberFormat="1" applyFill="1"/>
    <xf numFmtId="0" fontId="22" fillId="35" borderId="0" xfId="44" applyFont="1" applyFill="1"/>
    <xf numFmtId="0" fontId="23" fillId="35" borderId="0" xfId="0" applyFont="1" applyFill="1"/>
    <xf numFmtId="0" fontId="0" fillId="35" borderId="0" xfId="0" applyFill="1"/>
    <xf numFmtId="0" fontId="28" fillId="35" borderId="0" xfId="0" applyFont="1" applyFill="1"/>
    <xf numFmtId="0" fontId="16" fillId="35" borderId="0" xfId="0" applyFont="1" applyFill="1" applyAlignment="1">
      <alignment wrapText="1"/>
    </xf>
    <xf numFmtId="0" fontId="13" fillId="35" borderId="0" xfId="0" applyFont="1" applyFill="1"/>
    <xf numFmtId="0" fontId="13" fillId="35" borderId="0" xfId="0" applyFont="1" applyFill="1" applyAlignment="1">
      <alignment horizontal="right"/>
    </xf>
    <xf numFmtId="166" fontId="0" fillId="35" borderId="0" xfId="0" applyNumberFormat="1" applyFill="1"/>
    <xf numFmtId="166" fontId="0" fillId="35" borderId="0" xfId="0" applyNumberFormat="1" applyFill="1" applyAlignment="1">
      <alignment horizontal="right"/>
    </xf>
    <xf numFmtId="166" fontId="13" fillId="35" borderId="0" xfId="0" applyNumberFormat="1" applyFont="1" applyFill="1" applyAlignment="1">
      <alignment horizontal="left"/>
    </xf>
    <xf numFmtId="165" fontId="0" fillId="35" borderId="0" xfId="0" applyNumberFormat="1" applyFill="1"/>
    <xf numFmtId="165" fontId="13" fillId="35" borderId="0" xfId="0" applyNumberFormat="1" applyFont="1" applyFill="1" applyAlignment="1">
      <alignment horizontal="left"/>
    </xf>
    <xf numFmtId="0" fontId="13" fillId="35" borderId="10" xfId="0" applyFont="1" applyFill="1" applyBorder="1" applyAlignment="1">
      <alignment horizontal="right"/>
    </xf>
    <xf numFmtId="2" fontId="20" fillId="0" borderId="0" xfId="43" applyNumberFormat="1" applyFont="1" applyAlignment="1">
      <alignment vertical="top"/>
    </xf>
    <xf numFmtId="164" fontId="29" fillId="0" borderId="0" xfId="0" applyNumberFormat="1" applyFont="1"/>
    <xf numFmtId="166" fontId="19" fillId="0" borderId="0" xfId="0" applyNumberFormat="1" applyFont="1" applyAlignment="1">
      <alignment horizontal="left" indent="1"/>
    </xf>
    <xf numFmtId="166" fontId="19" fillId="33" borderId="0" xfId="0" applyNumberFormat="1" applyFont="1" applyFill="1" applyAlignment="1">
      <alignment horizontal="left" indent="1"/>
    </xf>
    <xf numFmtId="166" fontId="19" fillId="0" borderId="0" xfId="0" applyNumberFormat="1" applyFont="1" applyAlignment="1">
      <alignment horizontal="left" vertical="center" indent="1"/>
    </xf>
    <xf numFmtId="0" fontId="20" fillId="0" borderId="0" xfId="0" applyFont="1" applyAlignment="1">
      <alignment horizontal="left" vertical="center" wrapText="1"/>
    </xf>
    <xf numFmtId="0" fontId="16" fillId="36" borderId="0" xfId="0" applyFont="1" applyFill="1"/>
    <xf numFmtId="166" fontId="16" fillId="36" borderId="0" xfId="0" applyNumberFormat="1" applyFont="1" applyFill="1"/>
    <xf numFmtId="166" fontId="0" fillId="36" borderId="0" xfId="0" applyNumberFormat="1" applyFill="1"/>
    <xf numFmtId="166" fontId="19" fillId="36" borderId="0" xfId="0" applyNumberFormat="1" applyFont="1" applyFill="1" applyAlignment="1">
      <alignment horizontal="left" vertical="center" indent="1"/>
    </xf>
    <xf numFmtId="166" fontId="19" fillId="36" borderId="0" xfId="0" applyNumberFormat="1" applyFont="1" applyFill="1" applyAlignment="1">
      <alignment vertical="center"/>
    </xf>
    <xf numFmtId="0" fontId="0" fillId="36" borderId="0" xfId="0" applyFill="1"/>
    <xf numFmtId="166" fontId="32" fillId="33" borderId="0" xfId="0" applyNumberFormat="1" applyFont="1" applyFill="1" applyAlignment="1">
      <alignment vertical="center"/>
    </xf>
    <xf numFmtId="166" fontId="18" fillId="36" borderId="0" xfId="0" applyNumberFormat="1" applyFont="1" applyFill="1" applyAlignment="1">
      <alignment vertical="center"/>
    </xf>
    <xf numFmtId="166" fontId="33" fillId="0" borderId="0" xfId="0" applyNumberFormat="1" applyFont="1" applyAlignment="1">
      <alignment horizontal="right"/>
    </xf>
    <xf numFmtId="166" fontId="14" fillId="0" borderId="0" xfId="0" applyNumberFormat="1" applyFont="1"/>
    <xf numFmtId="0" fontId="34" fillId="0" borderId="0" xfId="0" applyFont="1" applyAlignment="1">
      <alignment vertical="top"/>
    </xf>
    <xf numFmtId="166" fontId="0" fillId="36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166" fontId="19" fillId="33" borderId="0" xfId="0" applyNumberFormat="1" applyFont="1" applyFill="1" applyAlignment="1">
      <alignment horizontal="left" vertical="center" indent="1"/>
    </xf>
    <xf numFmtId="0" fontId="20" fillId="0" borderId="0" xfId="0" applyFont="1" applyAlignment="1">
      <alignment horizontal="left" vertical="top"/>
    </xf>
    <xf numFmtId="165" fontId="0" fillId="33" borderId="0" xfId="0" applyNumberFormat="1" applyFill="1"/>
    <xf numFmtId="0" fontId="16" fillId="36" borderId="12" xfId="0" applyFont="1" applyFill="1" applyBorder="1"/>
    <xf numFmtId="168" fontId="16" fillId="36" borderId="0" xfId="42" applyNumberFormat="1" applyFont="1" applyFill="1" applyBorder="1" applyAlignment="1">
      <alignment horizontal="right" vertical="center"/>
    </xf>
    <xf numFmtId="0" fontId="0" fillId="36" borderId="0" xfId="0" applyFill="1" applyAlignment="1">
      <alignment vertical="top"/>
    </xf>
    <xf numFmtId="166" fontId="16" fillId="36" borderId="0" xfId="0" applyNumberFormat="1" applyFont="1" applyFill="1" applyAlignment="1">
      <alignment horizontal="right" wrapText="1"/>
    </xf>
    <xf numFmtId="167" fontId="0" fillId="0" borderId="0" xfId="43" applyNumberFormat="1" applyFont="1" applyFill="1"/>
    <xf numFmtId="167" fontId="0" fillId="33" borderId="0" xfId="43" applyNumberFormat="1" applyFont="1" applyFill="1"/>
    <xf numFmtId="167" fontId="16" fillId="36" borderId="0" xfId="43" applyNumberFormat="1" applyFont="1" applyFill="1"/>
    <xf numFmtId="166" fontId="35" fillId="33" borderId="0" xfId="0" applyNumberFormat="1" applyFont="1" applyFill="1" applyAlignment="1">
      <alignment horizontal="right" vertical="center"/>
    </xf>
    <xf numFmtId="166" fontId="36" fillId="0" borderId="0" xfId="0" applyNumberFormat="1" applyFont="1" applyAlignment="1">
      <alignment horizontal="right" vertical="center"/>
    </xf>
    <xf numFmtId="166" fontId="36" fillId="33" borderId="0" xfId="0" applyNumberFormat="1" applyFont="1" applyFill="1" applyAlignment="1">
      <alignment horizontal="right" vertical="center"/>
    </xf>
    <xf numFmtId="166" fontId="16" fillId="3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33" borderId="0" xfId="0" applyNumberFormat="1" applyFill="1" applyAlignment="1">
      <alignment horizontal="right" vertical="center"/>
    </xf>
    <xf numFmtId="166" fontId="35" fillId="0" borderId="11" xfId="0" applyNumberFormat="1" applyFont="1" applyBorder="1" applyAlignment="1">
      <alignment vertical="center"/>
    </xf>
    <xf numFmtId="166" fontId="37" fillId="33" borderId="0" xfId="0" applyNumberFormat="1" applyFont="1" applyFill="1" applyAlignment="1">
      <alignment vertical="center"/>
    </xf>
    <xf numFmtId="166" fontId="35" fillId="0" borderId="0" xfId="0" applyNumberFormat="1" applyFont="1" applyAlignment="1">
      <alignment vertical="center"/>
    </xf>
    <xf numFmtId="166" fontId="36" fillId="33" borderId="0" xfId="0" applyNumberFormat="1" applyFont="1" applyFill="1" applyAlignment="1">
      <alignment vertical="center"/>
    </xf>
    <xf numFmtId="166" fontId="36" fillId="0" borderId="0" xfId="0" applyNumberFormat="1" applyFont="1" applyAlignment="1">
      <alignment vertical="center"/>
    </xf>
    <xf numFmtId="166" fontId="23" fillId="33" borderId="0" xfId="0" applyNumberFormat="1" applyFont="1" applyFill="1" applyAlignment="1">
      <alignment horizontal="right" vertical="center"/>
    </xf>
    <xf numFmtId="166" fontId="23" fillId="0" borderId="0" xfId="0" applyNumberFormat="1" applyFont="1" applyAlignment="1">
      <alignment vertical="center"/>
    </xf>
    <xf numFmtId="166" fontId="36" fillId="36" borderId="0" xfId="0" applyNumberFormat="1" applyFont="1" applyFill="1" applyAlignment="1">
      <alignment vertical="center"/>
    </xf>
    <xf numFmtId="166" fontId="35" fillId="0" borderId="0" xfId="0" applyNumberFormat="1" applyFont="1" applyAlignment="1">
      <alignment horizontal="right" vertical="center"/>
    </xf>
    <xf numFmtId="166" fontId="14" fillId="33" borderId="0" xfId="0" applyNumberFormat="1" applyFont="1" applyFill="1" applyAlignment="1">
      <alignment vertical="center"/>
    </xf>
    <xf numFmtId="166" fontId="35" fillId="33" borderId="0" xfId="0" applyNumberFormat="1" applyFont="1" applyFill="1" applyAlignment="1">
      <alignment vertical="center"/>
    </xf>
    <xf numFmtId="166" fontId="35" fillId="33" borderId="11" xfId="0" applyNumberFormat="1" applyFont="1" applyFill="1" applyBorder="1" applyAlignment="1">
      <alignment vertical="center"/>
    </xf>
    <xf numFmtId="166" fontId="35" fillId="33" borderId="0" xfId="0" applyNumberFormat="1" applyFont="1" applyFill="1" applyAlignment="1">
      <alignment horizontal="left" vertical="center"/>
    </xf>
    <xf numFmtId="166" fontId="36" fillId="0" borderId="0" xfId="0" applyNumberFormat="1" applyFont="1" applyAlignment="1">
      <alignment horizontal="left"/>
    </xf>
    <xf numFmtId="166" fontId="36" fillId="33" borderId="0" xfId="0" applyNumberFormat="1" applyFont="1" applyFill="1"/>
    <xf numFmtId="166" fontId="35" fillId="0" borderId="0" xfId="0" applyNumberFormat="1" applyFont="1" applyAlignment="1">
      <alignment horizontal="left"/>
    </xf>
    <xf numFmtId="166" fontId="35" fillId="33" borderId="0" xfId="0" applyNumberFormat="1" applyFont="1" applyFill="1"/>
    <xf numFmtId="166" fontId="35" fillId="0" borderId="11" xfId="0" applyNumberFormat="1" applyFont="1" applyBorder="1" applyAlignment="1">
      <alignment horizontal="left" vertical="center" indent="1"/>
    </xf>
    <xf numFmtId="166" fontId="35" fillId="0" borderId="11" xfId="0" applyNumberFormat="1" applyFont="1" applyBorder="1" applyAlignment="1">
      <alignment horizontal="left" indent="1"/>
    </xf>
    <xf numFmtId="166" fontId="38" fillId="0" borderId="0" xfId="0" applyNumberFormat="1" applyFont="1" applyAlignment="1">
      <alignment horizontal="left" vertical="center"/>
    </xf>
    <xf numFmtId="166" fontId="36" fillId="33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vertical="top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ash Flow'!A1"/><Relationship Id="rId3" Type="http://schemas.openxmlformats.org/officeDocument/2006/relationships/hyperlink" Target="#Stores!A1"/><Relationship Id="rId7" Type="http://schemas.openxmlformats.org/officeDocument/2006/relationships/image" Target="../media/image1.png"/><Relationship Id="rId2" Type="http://schemas.openxmlformats.org/officeDocument/2006/relationships/hyperlink" Target="#'IS Assa&#237; - Post IFRS 16'!A1"/><Relationship Id="rId1" Type="http://schemas.openxmlformats.org/officeDocument/2006/relationships/hyperlink" Target="#'IS Assa&#237; - Pre IFRS 16'!A1"/><Relationship Id="rId6" Type="http://schemas.openxmlformats.org/officeDocument/2006/relationships/hyperlink" Target="#Investments!A1"/><Relationship Id="rId5" Type="http://schemas.openxmlformats.org/officeDocument/2006/relationships/hyperlink" Target="#Debt!A1"/><Relationship Id="rId4" Type="http://schemas.openxmlformats.org/officeDocument/2006/relationships/hyperlink" Target="#'BS - Consolidated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15</xdr:row>
      <xdr:rowOff>95250</xdr:rowOff>
    </xdr:from>
    <xdr:to>
      <xdr:col>5</xdr:col>
      <xdr:colOff>133350</xdr:colOff>
      <xdr:row>20</xdr:row>
      <xdr:rowOff>66675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42975" y="3409950"/>
          <a:ext cx="23812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Investor Relations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23091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2</xdr:row>
      <xdr:rowOff>133349</xdr:rowOff>
    </xdr:from>
    <xdr:to>
      <xdr:col>1</xdr:col>
      <xdr:colOff>3143250</xdr:colOff>
      <xdr:row>4</xdr:row>
      <xdr:rowOff>9525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400175" y="501649"/>
          <a:ext cx="17811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1244918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3000375</xdr:colOff>
      <xdr:row>1</xdr:row>
      <xdr:rowOff>104775</xdr:rowOff>
    </xdr:from>
    <xdr:to>
      <xdr:col>1</xdr:col>
      <xdr:colOff>3599497</xdr:colOff>
      <xdr:row>4</xdr:row>
      <xdr:rowOff>178181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D5A79D-D185-4EF6-B990-EEC0DA435BBE}"/>
            </a:ext>
          </a:extLst>
        </xdr:cNvPr>
        <xdr:cNvGrpSpPr/>
      </xdr:nvGrpSpPr>
      <xdr:grpSpPr>
        <a:xfrm>
          <a:off x="3030818" y="280894"/>
          <a:ext cx="602297" cy="617638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377DB68-E7C5-9D90-8500-0DB2FCB73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76DBF5A7-E1CF-9068-541A-F6C67766C0E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2</xdr:row>
      <xdr:rowOff>104774</xdr:rowOff>
    </xdr:from>
    <xdr:to>
      <xdr:col>1</xdr:col>
      <xdr:colOff>3162300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81125" y="473074"/>
          <a:ext cx="18192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2943225</xdr:colOff>
      <xdr:row>1</xdr:row>
      <xdr:rowOff>47625</xdr:rowOff>
    </xdr:from>
    <xdr:to>
      <xdr:col>1</xdr:col>
      <xdr:colOff>3542347</xdr:colOff>
      <xdr:row>4</xdr:row>
      <xdr:rowOff>121031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98962-B950-4F6B-B406-E80E665F0313}"/>
            </a:ext>
          </a:extLst>
        </xdr:cNvPr>
        <xdr:cNvGrpSpPr/>
      </xdr:nvGrpSpPr>
      <xdr:grpSpPr>
        <a:xfrm>
          <a:off x="2973668" y="223744"/>
          <a:ext cx="602297" cy="617638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580D617-E544-14A1-2133-EF1380306A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3946DEB-0566-20E9-C2F2-797496C20CEE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1876425</xdr:colOff>
      <xdr:row>2</xdr:row>
      <xdr:rowOff>104774</xdr:rowOff>
    </xdr:from>
    <xdr:to>
      <xdr:col>1</xdr:col>
      <xdr:colOff>3273136</xdr:colOff>
      <xdr:row>4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16834" y="474229"/>
          <a:ext cx="1396711" cy="333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Balance</a:t>
          </a:r>
          <a:r>
            <a:rPr lang="pt-BR" sz="1600" baseline="0">
              <a:solidFill>
                <a:schemeClr val="bg1"/>
              </a:solidFill>
              <a:latin typeface="+mj-lt"/>
            </a:rPr>
            <a:t> Sheet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3134013</xdr:colOff>
      <xdr:row>1</xdr:row>
      <xdr:rowOff>54552</xdr:rowOff>
    </xdr:from>
    <xdr:to>
      <xdr:col>1</xdr:col>
      <xdr:colOff>3717260</xdr:colOff>
      <xdr:row>4</xdr:row>
      <xdr:rowOff>135462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B94CC3-0FCE-4400-9EF6-5DF20B68EAB8}"/>
            </a:ext>
          </a:extLst>
        </xdr:cNvPr>
        <xdr:cNvGrpSpPr/>
      </xdr:nvGrpSpPr>
      <xdr:grpSpPr>
        <a:xfrm>
          <a:off x="3164456" y="233846"/>
          <a:ext cx="586422" cy="618792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87CA817-8B72-9C51-3D5E-82D69F16E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54B67CE-C6CB-777E-4123-4423F1863D08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1876426</xdr:colOff>
      <xdr:row>2</xdr:row>
      <xdr:rowOff>104774</xdr:rowOff>
    </xdr:from>
    <xdr:to>
      <xdr:col>1</xdr:col>
      <xdr:colOff>2935942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913779" y="478303"/>
          <a:ext cx="1059516" cy="3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Cash Flow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7216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2819400</xdr:colOff>
      <xdr:row>1</xdr:row>
      <xdr:rowOff>28575</xdr:rowOff>
    </xdr:from>
    <xdr:to>
      <xdr:col>1</xdr:col>
      <xdr:colOff>3418522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DAB44C-C904-4201-AC4F-8ED8FF0D61AC}"/>
            </a:ext>
          </a:extLst>
        </xdr:cNvPr>
        <xdr:cNvGrpSpPr/>
      </xdr:nvGrpSpPr>
      <xdr:grpSpPr>
        <a:xfrm>
          <a:off x="2853018" y="204694"/>
          <a:ext cx="602297" cy="617638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6C9EDAC-548D-6711-AB6F-47DA37F9B6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5E4E638-3E1A-9B79-9705-11EBC6B01EEA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2476500</xdr:colOff>
      <xdr:row>2</xdr:row>
      <xdr:rowOff>114299</xdr:rowOff>
    </xdr:from>
    <xdr:to>
      <xdr:col>8</xdr:col>
      <xdr:colOff>0</xdr:colOff>
      <xdr:row>4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2514600" y="49529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Debt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2997200</xdr:colOff>
      <xdr:row>1</xdr:row>
      <xdr:rowOff>57150</xdr:rowOff>
    </xdr:from>
    <xdr:to>
      <xdr:col>1</xdr:col>
      <xdr:colOff>3593147</xdr:colOff>
      <xdr:row>4</xdr:row>
      <xdr:rowOff>130556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44094-FF5F-4233-919F-1AB57A8D0BCA}"/>
            </a:ext>
          </a:extLst>
        </xdr:cNvPr>
        <xdr:cNvGrpSpPr/>
      </xdr:nvGrpSpPr>
      <xdr:grpSpPr>
        <a:xfrm>
          <a:off x="3033993" y="236444"/>
          <a:ext cx="589597" cy="611288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C195843-1C7B-D68F-D7AC-803A7A9D4E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A9F8106-5614-F2D9-FDDC-A8EF480C4BDD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1460500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495778" y="509763"/>
          <a:ext cx="787401" cy="332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2066220</xdr:colOff>
      <xdr:row>1</xdr:row>
      <xdr:rowOff>57855</xdr:rowOff>
    </xdr:from>
    <xdr:to>
      <xdr:col>1</xdr:col>
      <xdr:colOff>2655817</xdr:colOff>
      <xdr:row>4</xdr:row>
      <xdr:rowOff>133024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07C19-5364-468E-9D25-4E46B0C6696C}"/>
            </a:ext>
          </a:extLst>
        </xdr:cNvPr>
        <xdr:cNvGrpSpPr/>
      </xdr:nvGrpSpPr>
      <xdr:grpSpPr>
        <a:xfrm>
          <a:off x="2107495" y="238830"/>
          <a:ext cx="589597" cy="618094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CE5449E-7176-F0C0-E7AE-398BDFDE72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5A1C0CC1-0A5D-DB1E-19F4-A99BB85505A1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3098801</xdr:colOff>
      <xdr:row>5</xdr:row>
      <xdr:rowOff>44450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609727" y="511174"/>
          <a:ext cx="1527174" cy="365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Investments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3</xdr:row>
      <xdr:rowOff>47625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8268" cy="596900"/>
        </a:xfrm>
        <a:prstGeom prst="rect">
          <a:avLst/>
        </a:prstGeom>
      </xdr:spPr>
    </xdr:pic>
    <xdr:clientData/>
  </xdr:twoCellAnchor>
  <xdr:twoCellAnchor>
    <xdr:from>
      <xdr:col>1</xdr:col>
      <xdr:colOff>2673350</xdr:colOff>
      <xdr:row>1</xdr:row>
      <xdr:rowOff>76200</xdr:rowOff>
    </xdr:from>
    <xdr:to>
      <xdr:col>1</xdr:col>
      <xdr:colOff>3269297</xdr:colOff>
      <xdr:row>4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C9A785-7F75-43FD-9B42-253D5E8B7226}"/>
            </a:ext>
          </a:extLst>
        </xdr:cNvPr>
        <xdr:cNvGrpSpPr/>
      </xdr:nvGrpSpPr>
      <xdr:grpSpPr>
        <a:xfrm>
          <a:off x="2714625" y="257175"/>
          <a:ext cx="589597" cy="616331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A33C248-15D8-50F6-D50F-E0B5441696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E053F169-4336-877D-B89B-E6CAC287927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="70" zoomScaleNormal="70" zoomScaleSheetLayoutView="110" workbookViewId="0"/>
  </sheetViews>
  <sheetFormatPr defaultColWidth="9.1796875" defaultRowHeight="14.5" x14ac:dyDescent="0.35"/>
  <cols>
    <col min="1" max="16384" width="9.1796875" style="45"/>
  </cols>
  <sheetData>
    <row r="3" spans="2:6" x14ac:dyDescent="0.35">
      <c r="B3" s="44"/>
    </row>
    <row r="4" spans="2:6" x14ac:dyDescent="0.35">
      <c r="B4" s="44"/>
    </row>
    <row r="5" spans="2:6" x14ac:dyDescent="0.35">
      <c r="B5" s="44"/>
    </row>
    <row r="6" spans="2:6" x14ac:dyDescent="0.35">
      <c r="B6" s="44"/>
    </row>
    <row r="7" spans="2:6" x14ac:dyDescent="0.35">
      <c r="B7" s="44"/>
    </row>
    <row r="8" spans="2:6" ht="21" x14ac:dyDescent="0.5">
      <c r="C8" s="47" t="s">
        <v>15</v>
      </c>
      <c r="F8" s="46"/>
    </row>
    <row r="9" spans="2:6" ht="21" x14ac:dyDescent="0.5">
      <c r="C9" s="47" t="s">
        <v>21</v>
      </c>
    </row>
    <row r="10" spans="2:6" ht="21" x14ac:dyDescent="0.5">
      <c r="C10" s="47" t="s">
        <v>16</v>
      </c>
    </row>
    <row r="11" spans="2:6" ht="21" x14ac:dyDescent="0.5">
      <c r="C11" s="47" t="s">
        <v>17</v>
      </c>
    </row>
    <row r="12" spans="2:6" ht="21" x14ac:dyDescent="0.5">
      <c r="C12" s="47" t="s">
        <v>18</v>
      </c>
    </row>
    <row r="13" spans="2:6" ht="21" x14ac:dyDescent="0.5">
      <c r="C13" s="47" t="s">
        <v>19</v>
      </c>
    </row>
    <row r="14" spans="2:6" ht="21" x14ac:dyDescent="0.5">
      <c r="C14" s="47" t="s">
        <v>20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43"/>
  <sheetViews>
    <sheetView showGridLines="0" zoomScale="85" zoomScaleNormal="85" workbookViewId="0">
      <pane xSplit="2" ySplit="6" topLeftCell="AZ7" activePane="bottomRight" state="frozen"/>
      <selection activeCell="G16" sqref="G16"/>
      <selection pane="topRight" activeCell="G16" sqref="G16"/>
      <selection pane="bottomLeft" activeCell="G16" sqref="G16"/>
      <selection pane="bottomRight" activeCell="BF7" sqref="BF7"/>
    </sheetView>
  </sheetViews>
  <sheetFormatPr defaultColWidth="0" defaultRowHeight="14.5" customHeight="1" zeroHeight="1" x14ac:dyDescent="0.35"/>
  <cols>
    <col min="1" max="1" width="0.54296875" style="68" customWidth="1"/>
    <col min="2" max="2" width="73.1796875" bestFit="1" customWidth="1"/>
    <col min="3" max="55" width="9.54296875" customWidth="1"/>
    <col min="56" max="58" width="8.453125" customWidth="1"/>
    <col min="59" max="16383" width="8.453125" hidden="1" customWidth="1"/>
    <col min="16384" max="16384" width="6.54296875" hidden="1" customWidth="1"/>
  </cols>
  <sheetData>
    <row r="1" spans="1:58" ht="14.5" customHeight="1" x14ac:dyDescent="0.3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</row>
    <row r="2" spans="1:58" ht="14.5" customHeight="1" x14ac:dyDescent="0.3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</row>
    <row r="3" spans="1:58" ht="14.5" customHeigh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</row>
    <row r="4" spans="1:58" ht="14.5" customHeight="1" x14ac:dyDescent="0.3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</row>
    <row r="5" spans="1:58" ht="14.5" customHeight="1" x14ac:dyDescent="0.3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</row>
    <row r="6" spans="1:58" ht="14.5" customHeight="1" x14ac:dyDescent="0.35">
      <c r="B6" s="49" t="s">
        <v>72</v>
      </c>
      <c r="C6" s="50" t="s">
        <v>22</v>
      </c>
      <c r="D6" s="50" t="s">
        <v>23</v>
      </c>
      <c r="E6" s="50" t="s">
        <v>24</v>
      </c>
      <c r="F6" s="50" t="s">
        <v>25</v>
      </c>
      <c r="G6" s="50">
        <v>2015</v>
      </c>
      <c r="H6" s="50" t="s">
        <v>26</v>
      </c>
      <c r="I6" s="50" t="s">
        <v>27</v>
      </c>
      <c r="J6" s="50" t="s">
        <v>28</v>
      </c>
      <c r="K6" s="50" t="s">
        <v>29</v>
      </c>
      <c r="L6" s="50">
        <v>2016</v>
      </c>
      <c r="M6" s="50" t="s">
        <v>30</v>
      </c>
      <c r="N6" s="50" t="s">
        <v>31</v>
      </c>
      <c r="O6" s="50" t="s">
        <v>32</v>
      </c>
      <c r="P6" s="50" t="s">
        <v>33</v>
      </c>
      <c r="Q6" s="50">
        <v>2017</v>
      </c>
      <c r="R6" s="50" t="s">
        <v>34</v>
      </c>
      <c r="S6" s="50" t="s">
        <v>35</v>
      </c>
      <c r="T6" s="50" t="s">
        <v>36</v>
      </c>
      <c r="U6" s="50" t="s">
        <v>37</v>
      </c>
      <c r="V6" s="50">
        <v>2018</v>
      </c>
      <c r="W6" s="50" t="s">
        <v>38</v>
      </c>
      <c r="X6" s="50" t="s">
        <v>39</v>
      </c>
      <c r="Y6" s="50" t="s">
        <v>40</v>
      </c>
      <c r="Z6" s="50" t="s">
        <v>41</v>
      </c>
      <c r="AA6" s="50">
        <v>2019</v>
      </c>
      <c r="AB6" s="50" t="s">
        <v>42</v>
      </c>
      <c r="AC6" s="50" t="s">
        <v>43</v>
      </c>
      <c r="AD6" s="50" t="s">
        <v>44</v>
      </c>
      <c r="AE6" s="50" t="s">
        <v>45</v>
      </c>
      <c r="AF6" s="50">
        <v>2020</v>
      </c>
      <c r="AG6" s="50" t="s">
        <v>46</v>
      </c>
      <c r="AH6" s="50" t="s">
        <v>47</v>
      </c>
      <c r="AI6" s="50" t="s">
        <v>48</v>
      </c>
      <c r="AJ6" s="50" t="s">
        <v>49</v>
      </c>
      <c r="AK6" s="50">
        <v>2021</v>
      </c>
      <c r="AL6" s="50" t="s">
        <v>50</v>
      </c>
      <c r="AM6" s="50" t="s">
        <v>51</v>
      </c>
      <c r="AN6" s="50" t="s">
        <v>52</v>
      </c>
      <c r="AO6" s="50" t="s">
        <v>53</v>
      </c>
      <c r="AP6" s="50">
        <v>2022</v>
      </c>
      <c r="AQ6" s="50" t="s">
        <v>54</v>
      </c>
      <c r="AR6" s="50" t="s">
        <v>55</v>
      </c>
      <c r="AS6" s="50" t="s">
        <v>56</v>
      </c>
      <c r="AT6" s="50" t="s">
        <v>57</v>
      </c>
      <c r="AU6" s="50">
        <v>2023</v>
      </c>
      <c r="AV6" s="50" t="s">
        <v>58</v>
      </c>
      <c r="AW6" s="50" t="s">
        <v>59</v>
      </c>
      <c r="AX6" s="50" t="s">
        <v>60</v>
      </c>
      <c r="AY6" s="50" t="s">
        <v>162</v>
      </c>
      <c r="AZ6" s="50">
        <v>2024</v>
      </c>
      <c r="BA6" s="50" t="s">
        <v>172</v>
      </c>
      <c r="BB6" s="50" t="s">
        <v>193</v>
      </c>
      <c r="BC6" s="50" t="s">
        <v>207</v>
      </c>
      <c r="BD6" s="50" t="s">
        <v>211</v>
      </c>
      <c r="BE6" s="50">
        <v>2025</v>
      </c>
      <c r="BF6" s="50" t="s">
        <v>214</v>
      </c>
    </row>
    <row r="7" spans="1:58" ht="14.5" customHeight="1" x14ac:dyDescent="0.35">
      <c r="B7" s="6" t="s">
        <v>5</v>
      </c>
      <c r="C7" s="3">
        <v>2496.73165294</v>
      </c>
      <c r="D7" s="3">
        <v>2646.0514684200002</v>
      </c>
      <c r="E7" s="3">
        <v>2779.28568516</v>
      </c>
      <c r="F7" s="3">
        <v>3385.5324029600006</v>
      </c>
      <c r="G7" s="3">
        <v>11307.601209480001</v>
      </c>
      <c r="H7" s="3">
        <v>3414.0402498499998</v>
      </c>
      <c r="I7" s="3">
        <v>3631.5770971400007</v>
      </c>
      <c r="J7" s="3">
        <v>4058.5112079999999</v>
      </c>
      <c r="K7" s="3">
        <v>4631.7956363099984</v>
      </c>
      <c r="L7" s="3">
        <v>15735.924191299999</v>
      </c>
      <c r="M7" s="3">
        <v>4400.2752501999994</v>
      </c>
      <c r="N7" s="3">
        <v>4677.5023353700008</v>
      </c>
      <c r="O7" s="3">
        <v>5086.2554145899994</v>
      </c>
      <c r="P7" s="3">
        <v>5906.1805560400007</v>
      </c>
      <c r="Q7" s="3">
        <v>20070.2135562</v>
      </c>
      <c r="R7" s="3">
        <v>5499.2014648499999</v>
      </c>
      <c r="S7" s="3">
        <v>5742.1808473600004</v>
      </c>
      <c r="T7" s="3">
        <v>6381.5824182599972</v>
      </c>
      <c r="U7" s="3">
        <v>7299.8821983900016</v>
      </c>
      <c r="V7" s="3">
        <v>24922.846928859999</v>
      </c>
      <c r="W7" s="3">
        <v>6906.6318593499991</v>
      </c>
      <c r="X7" s="3">
        <v>7143.7627450700011</v>
      </c>
      <c r="Y7" s="3">
        <v>7587.4656427599966</v>
      </c>
      <c r="Z7" s="3">
        <v>8740.3580534800021</v>
      </c>
      <c r="AA7" s="3">
        <v>30378.218300659999</v>
      </c>
      <c r="AB7" s="3">
        <v>8564.363652009999</v>
      </c>
      <c r="AC7" s="3">
        <v>9046.8357449499981</v>
      </c>
      <c r="AD7" s="3">
        <v>10142.313046130001</v>
      </c>
      <c r="AE7" s="3">
        <v>11686.756379279997</v>
      </c>
      <c r="AF7" s="3">
        <v>39440.268822369995</v>
      </c>
      <c r="AG7" s="3">
        <v>10371.6397531</v>
      </c>
      <c r="AH7" s="3">
        <v>10926.254956599998</v>
      </c>
      <c r="AI7" s="3">
        <v>11695.120372500001</v>
      </c>
      <c r="AJ7" s="3">
        <v>12668.108321109999</v>
      </c>
      <c r="AK7" s="3">
        <v>45661.123403310005</v>
      </c>
      <c r="AL7" s="3">
        <v>12520.817793130002</v>
      </c>
      <c r="AM7" s="3">
        <v>14529.953768359997</v>
      </c>
      <c r="AN7" s="3">
        <v>15185.48040789</v>
      </c>
      <c r="AO7" s="3">
        <v>17447.595717870005</v>
      </c>
      <c r="AP7" s="3">
        <v>59683.847687250003</v>
      </c>
      <c r="AQ7" s="3">
        <v>16567</v>
      </c>
      <c r="AR7" s="3">
        <v>17553</v>
      </c>
      <c r="AS7" s="3">
        <v>18503</v>
      </c>
      <c r="AT7" s="3">
        <v>20162</v>
      </c>
      <c r="AU7" s="3">
        <v>72785</v>
      </c>
      <c r="AV7" s="3">
        <v>18826</v>
      </c>
      <c r="AW7" s="3">
        <v>19469</v>
      </c>
      <c r="AX7" s="3">
        <v>20217</v>
      </c>
      <c r="AY7" s="3">
        <v>22058</v>
      </c>
      <c r="AZ7" s="3">
        <v>80570</v>
      </c>
      <c r="BA7" s="3">
        <v>20291</v>
      </c>
      <c r="BB7" s="3">
        <v>20879</v>
      </c>
      <c r="BC7" s="3">
        <v>20764</v>
      </c>
      <c r="BD7" s="4">
        <v>22802</v>
      </c>
      <c r="BE7" s="4">
        <v>84736</v>
      </c>
      <c r="BF7" s="4">
        <v>20637</v>
      </c>
    </row>
    <row r="8" spans="1:58" ht="14.5" customHeight="1" x14ac:dyDescent="0.35">
      <c r="B8" s="7" t="s">
        <v>6</v>
      </c>
      <c r="C8" s="26">
        <v>2311.52440402</v>
      </c>
      <c r="D8" s="26">
        <v>2444.9023511500004</v>
      </c>
      <c r="E8" s="26">
        <v>2564.3953810100002</v>
      </c>
      <c r="F8" s="26">
        <v>3132.6588182699979</v>
      </c>
      <c r="G8" s="26">
        <v>10453.480954449999</v>
      </c>
      <c r="H8" s="26">
        <v>3148.1414436100004</v>
      </c>
      <c r="I8" s="26">
        <v>3346.7981195499997</v>
      </c>
      <c r="J8" s="26">
        <v>3736.6313102200002</v>
      </c>
      <c r="K8" s="26">
        <v>4255.4254399600013</v>
      </c>
      <c r="L8" s="26">
        <v>14486.996313340002</v>
      </c>
      <c r="M8" s="26">
        <v>4039.1724306899996</v>
      </c>
      <c r="N8" s="26">
        <v>4272.6301405699996</v>
      </c>
      <c r="O8" s="26">
        <v>4684.3855161300016</v>
      </c>
      <c r="P8" s="26">
        <v>5443.6585297700003</v>
      </c>
      <c r="Q8" s="26">
        <v>18439.846617160001</v>
      </c>
      <c r="R8" s="26">
        <v>5057.8968104699998</v>
      </c>
      <c r="S8" s="26">
        <v>5277.7941785600015</v>
      </c>
      <c r="T8" s="26">
        <v>5865.052841329998</v>
      </c>
      <c r="U8" s="26">
        <v>6697.9997655100015</v>
      </c>
      <c r="V8" s="26">
        <v>22898.743595870001</v>
      </c>
      <c r="W8" s="26">
        <v>6327.0063483499989</v>
      </c>
      <c r="X8" s="26">
        <v>6531.5973998399977</v>
      </c>
      <c r="Y8" s="26">
        <v>6944.9072096100081</v>
      </c>
      <c r="Z8" s="26">
        <v>7993.8039907699967</v>
      </c>
      <c r="AA8" s="26">
        <v>27797.314948570001</v>
      </c>
      <c r="AB8" s="26">
        <v>7808.7296172500019</v>
      </c>
      <c r="AC8" s="26">
        <v>8224.2156791499983</v>
      </c>
      <c r="AD8" s="26">
        <v>9226.5421515300059</v>
      </c>
      <c r="AE8" s="26">
        <v>10690.163814679998</v>
      </c>
      <c r="AF8" s="26">
        <v>35949.651262610001</v>
      </c>
      <c r="AG8" s="26">
        <v>9448.4077843300001</v>
      </c>
      <c r="AH8" s="26">
        <v>10048.636311659997</v>
      </c>
      <c r="AI8" s="26">
        <v>10845.378258760002</v>
      </c>
      <c r="AJ8" s="26">
        <v>11555.198721749999</v>
      </c>
      <c r="AK8" s="26">
        <v>41897.6210765</v>
      </c>
      <c r="AL8" s="26">
        <v>11443.14044788</v>
      </c>
      <c r="AM8" s="26">
        <v>13290.74803164</v>
      </c>
      <c r="AN8" s="26">
        <v>13832.266200669994</v>
      </c>
      <c r="AO8" s="26">
        <v>15954.086051450007</v>
      </c>
      <c r="AP8" s="26">
        <v>54520.240731640006</v>
      </c>
      <c r="AQ8" s="26">
        <v>15096</v>
      </c>
      <c r="AR8" s="26">
        <v>15984</v>
      </c>
      <c r="AS8" s="26">
        <v>17002</v>
      </c>
      <c r="AT8" s="26">
        <v>18421</v>
      </c>
      <c r="AU8" s="26">
        <v>66502.628504509994</v>
      </c>
      <c r="AV8" s="26">
        <v>17222</v>
      </c>
      <c r="AW8" s="26">
        <v>17871</v>
      </c>
      <c r="AX8" s="26">
        <v>18563</v>
      </c>
      <c r="AY8" s="26">
        <v>20163</v>
      </c>
      <c r="AZ8" s="26">
        <v>73819</v>
      </c>
      <c r="BA8" s="26">
        <v>18552</v>
      </c>
      <c r="BB8" s="26">
        <v>19002</v>
      </c>
      <c r="BC8" s="26">
        <v>18956</v>
      </c>
      <c r="BD8" s="8">
        <v>20797</v>
      </c>
      <c r="BE8" s="8">
        <v>77307</v>
      </c>
      <c r="BF8" s="8">
        <v>18638</v>
      </c>
    </row>
    <row r="9" spans="1:58" ht="14.5" customHeight="1" x14ac:dyDescent="0.35">
      <c r="B9" t="s">
        <v>7</v>
      </c>
      <c r="C9" s="2">
        <v>-1996.3811048200002</v>
      </c>
      <c r="D9" s="2">
        <v>-2106.6985004099988</v>
      </c>
      <c r="E9" s="2">
        <v>-2195.1279272400006</v>
      </c>
      <c r="F9" s="2">
        <v>-2614.0756468499985</v>
      </c>
      <c r="G9" s="2">
        <v>-8912.2831793199985</v>
      </c>
      <c r="H9" s="2">
        <v>-2717.8781387999998</v>
      </c>
      <c r="I9" s="2">
        <v>-2831.5407192000002</v>
      </c>
      <c r="J9" s="2">
        <v>-3194.7914301199989</v>
      </c>
      <c r="K9" s="2">
        <v>-3567.7745697000028</v>
      </c>
      <c r="L9" s="2">
        <v>-12311.984857820002</v>
      </c>
      <c r="M9" s="2">
        <v>-3454.0950132399998</v>
      </c>
      <c r="N9" s="2">
        <v>-3593.8104775199995</v>
      </c>
      <c r="O9" s="2">
        <v>-3977.4407849099998</v>
      </c>
      <c r="P9" s="2">
        <v>-4456.4611942699994</v>
      </c>
      <c r="Q9" s="2">
        <v>-15481.807469939999</v>
      </c>
      <c r="R9" s="2">
        <v>-4278.5063747099994</v>
      </c>
      <c r="S9" s="2">
        <v>-4039.0557063300021</v>
      </c>
      <c r="T9" s="2">
        <v>-4932.0370959599986</v>
      </c>
      <c r="U9" s="2">
        <v>-5474.4759973100117</v>
      </c>
      <c r="V9" s="2">
        <v>-18724.075174310012</v>
      </c>
      <c r="W9" s="2">
        <v>-5355.6796550699992</v>
      </c>
      <c r="X9" s="2">
        <v>-5440.906806850001</v>
      </c>
      <c r="Y9" s="2">
        <v>-5792.8133032299993</v>
      </c>
      <c r="Z9" s="2">
        <v>-6627.4038085199609</v>
      </c>
      <c r="AA9" s="2">
        <v>-23216.80357366996</v>
      </c>
      <c r="AB9" s="2">
        <v>-6594.1151611199975</v>
      </c>
      <c r="AC9" s="2">
        <v>-6887.8601409499997</v>
      </c>
      <c r="AD9" s="2">
        <v>-7693.8005961399977</v>
      </c>
      <c r="AE9" s="2">
        <v>-8864.728486130005</v>
      </c>
      <c r="AF9" s="2">
        <v>-30040.504384340002</v>
      </c>
      <c r="AG9" s="2">
        <v>-7939.285006170001</v>
      </c>
      <c r="AH9" s="2">
        <v>-8325.983671840002</v>
      </c>
      <c r="AI9" s="2">
        <v>-8915.6762441899937</v>
      </c>
      <c r="AJ9" s="2">
        <v>-9565.9653620200006</v>
      </c>
      <c r="AK9" s="2">
        <v>-34746.910284220001</v>
      </c>
      <c r="AL9" s="2">
        <v>-9614.014622820001</v>
      </c>
      <c r="AM9" s="2">
        <v>-11144.652277650006</v>
      </c>
      <c r="AN9" s="2">
        <v>-11595.901702419989</v>
      </c>
      <c r="AO9" s="2">
        <v>-13235.777398969994</v>
      </c>
      <c r="AP9" s="2">
        <v>-45590.346001859994</v>
      </c>
      <c r="AQ9" s="2">
        <v>-12696</v>
      </c>
      <c r="AR9" s="2">
        <v>-13386</v>
      </c>
      <c r="AS9" s="2">
        <v>-14242</v>
      </c>
      <c r="AT9" s="2">
        <v>-15343</v>
      </c>
      <c r="AU9" s="2">
        <v>-55668.255977339977</v>
      </c>
      <c r="AV9" s="2">
        <v>-14418</v>
      </c>
      <c r="AW9" s="2">
        <v>-14920</v>
      </c>
      <c r="AX9" s="2">
        <v>-15509</v>
      </c>
      <c r="AY9" s="2">
        <v>-16735</v>
      </c>
      <c r="AZ9" s="2">
        <v>-61582</v>
      </c>
      <c r="BA9" s="2">
        <v>-15479.98806378</v>
      </c>
      <c r="BB9" s="2">
        <v>-15818</v>
      </c>
      <c r="BC9" s="2">
        <v>-15768</v>
      </c>
      <c r="BD9" s="5">
        <v>-17177</v>
      </c>
      <c r="BE9" s="5">
        <v>-64242.988063780002</v>
      </c>
      <c r="BF9" s="5">
        <v>-15110</v>
      </c>
    </row>
    <row r="10" spans="1:58" ht="14.5" customHeight="1" x14ac:dyDescent="0.35">
      <c r="B10" s="9" t="s">
        <v>8</v>
      </c>
      <c r="C10" s="11">
        <v>-1.08061713</v>
      </c>
      <c r="D10" s="11">
        <v>-1.2464626599999999</v>
      </c>
      <c r="E10" s="11">
        <v>-1.0865572600000002</v>
      </c>
      <c r="F10" s="11">
        <v>-1.0545575600000001</v>
      </c>
      <c r="G10" s="11">
        <v>-4.4681946100000003</v>
      </c>
      <c r="H10" s="11">
        <v>-1.0513648600000001</v>
      </c>
      <c r="I10" s="11">
        <v>-1.1626055200000001</v>
      </c>
      <c r="J10" s="11">
        <v>-1.2085575799999999</v>
      </c>
      <c r="K10" s="11">
        <v>-1.2156445900000001</v>
      </c>
      <c r="L10" s="11">
        <v>-4.6381725500000002</v>
      </c>
      <c r="M10" s="11">
        <v>-1.24308087</v>
      </c>
      <c r="N10" s="11">
        <v>-1.3777410200000002</v>
      </c>
      <c r="O10" s="11">
        <v>-1.5095148600000003</v>
      </c>
      <c r="P10" s="11">
        <v>-1.6870004499999993</v>
      </c>
      <c r="Q10" s="11">
        <v>-5.8173371999999999</v>
      </c>
      <c r="R10" s="11">
        <v>-2.15521502</v>
      </c>
      <c r="S10" s="11">
        <v>-2.2238917699999998</v>
      </c>
      <c r="T10" s="11">
        <v>-2.6588831300000004</v>
      </c>
      <c r="U10" s="11">
        <v>-2.6536061599999998</v>
      </c>
      <c r="V10" s="11">
        <v>-9.6915960800000001</v>
      </c>
      <c r="W10" s="11">
        <v>-2.5726782200000002</v>
      </c>
      <c r="X10" s="11">
        <v>-2.6564871999999999</v>
      </c>
      <c r="Y10" s="11">
        <v>-2.6500737799999996</v>
      </c>
      <c r="Z10" s="11">
        <v>-2.6245192099999892</v>
      </c>
      <c r="AA10" s="11">
        <v>-10.503758409999989</v>
      </c>
      <c r="AB10" s="11">
        <v>-2.8659814900000011</v>
      </c>
      <c r="AC10" s="11">
        <v>-3.0279848300000003</v>
      </c>
      <c r="AD10" s="11">
        <v>-4.1243105200000008</v>
      </c>
      <c r="AE10" s="11">
        <v>-4.5507628500000008</v>
      </c>
      <c r="AF10" s="11">
        <v>-14.569039690000002</v>
      </c>
      <c r="AG10" s="11">
        <v>-4.6386731899999987</v>
      </c>
      <c r="AH10" s="11">
        <v>-4.7258394899999994</v>
      </c>
      <c r="AI10" s="11">
        <v>-4.8016390499999995</v>
      </c>
      <c r="AJ10" s="11">
        <v>-4.7917014299999972</v>
      </c>
      <c r="AK10" s="11">
        <v>-18.957853159999992</v>
      </c>
      <c r="AL10" s="11">
        <v>-5.3627641800000001</v>
      </c>
      <c r="AM10" s="11">
        <v>-5.6534694799999921</v>
      </c>
      <c r="AN10" s="11">
        <v>-6.0934373999999973</v>
      </c>
      <c r="AO10" s="11">
        <v>-6.8077166799999995</v>
      </c>
      <c r="AP10" s="11">
        <v>-23.917387739999985</v>
      </c>
      <c r="AQ10" s="11">
        <v>-8</v>
      </c>
      <c r="AR10" s="11">
        <v>-9</v>
      </c>
      <c r="AS10" s="11">
        <v>-9</v>
      </c>
      <c r="AT10" s="11">
        <v>-9.6386634399999966</v>
      </c>
      <c r="AU10" s="11">
        <v>-34.900630609999979</v>
      </c>
      <c r="AV10" s="11">
        <v>-9</v>
      </c>
      <c r="AW10" s="11">
        <v>-9</v>
      </c>
      <c r="AX10" s="11">
        <v>-9</v>
      </c>
      <c r="AY10" s="11">
        <v>-17</v>
      </c>
      <c r="AZ10" s="11">
        <v>-44</v>
      </c>
      <c r="BA10" s="11">
        <v>-14.011936219999999</v>
      </c>
      <c r="BB10" s="11">
        <v>-13</v>
      </c>
      <c r="BC10" s="11">
        <v>-14</v>
      </c>
      <c r="BD10" s="10">
        <v>-14</v>
      </c>
      <c r="BE10" s="10">
        <v>-55.011936219999996</v>
      </c>
      <c r="BF10" s="10">
        <v>-14</v>
      </c>
    </row>
    <row r="11" spans="1:58" ht="14.5" customHeight="1" x14ac:dyDescent="0.35">
      <c r="B11" s="6" t="s">
        <v>9</v>
      </c>
      <c r="C11" s="3">
        <v>314.06268206999977</v>
      </c>
      <c r="D11" s="3">
        <v>336.95738808000158</v>
      </c>
      <c r="E11" s="3">
        <v>368.18089650999951</v>
      </c>
      <c r="F11" s="3">
        <v>517.52861385999938</v>
      </c>
      <c r="G11" s="3">
        <v>1536.7295805200001</v>
      </c>
      <c r="H11" s="3">
        <v>429.21193995000061</v>
      </c>
      <c r="I11" s="3">
        <v>514.09479482999939</v>
      </c>
      <c r="J11" s="3">
        <v>540.63132252000116</v>
      </c>
      <c r="K11" s="3">
        <v>686.43522566999854</v>
      </c>
      <c r="L11" s="3">
        <v>2170.3732829699998</v>
      </c>
      <c r="M11" s="3">
        <v>583.83433657999979</v>
      </c>
      <c r="N11" s="3">
        <v>677.44192203000011</v>
      </c>
      <c r="O11" s="3">
        <v>705.43521636000185</v>
      </c>
      <c r="P11" s="3">
        <v>985.51033505000089</v>
      </c>
      <c r="Q11" s="3">
        <v>2952.2218100200025</v>
      </c>
      <c r="R11" s="3">
        <v>777.23522074000039</v>
      </c>
      <c r="S11" s="3">
        <v>1236.5145804599995</v>
      </c>
      <c r="T11" s="3">
        <v>930.35686223999937</v>
      </c>
      <c r="U11" s="3">
        <v>1220.8701620399897</v>
      </c>
      <c r="V11" s="3">
        <v>4164.9768254799892</v>
      </c>
      <c r="W11" s="3">
        <v>968.7540150599998</v>
      </c>
      <c r="X11" s="3">
        <v>1088.0341057899968</v>
      </c>
      <c r="Y11" s="3">
        <v>1149.4438326000088</v>
      </c>
      <c r="Z11" s="3">
        <v>1363.7756630400359</v>
      </c>
      <c r="AA11" s="3">
        <v>4570.0076164900411</v>
      </c>
      <c r="AB11" s="3">
        <v>1211.7484746400046</v>
      </c>
      <c r="AC11" s="3">
        <v>1333.3275533699984</v>
      </c>
      <c r="AD11" s="3">
        <v>1528.6172448700077</v>
      </c>
      <c r="AE11" s="3">
        <v>1820.8845656999922</v>
      </c>
      <c r="AF11" s="3">
        <v>5894.5778385800004</v>
      </c>
      <c r="AG11" s="3">
        <v>1504.4841049699983</v>
      </c>
      <c r="AH11" s="3">
        <v>1717.9268003299946</v>
      </c>
      <c r="AI11" s="3">
        <v>1924.9003755200069</v>
      </c>
      <c r="AJ11" s="3">
        <v>1984.4416582999979</v>
      </c>
      <c r="AK11" s="3">
        <v>7131.752939119996</v>
      </c>
      <c r="AL11" s="3">
        <v>1823.7630608799989</v>
      </c>
      <c r="AM11" s="3">
        <v>2140.4422845099925</v>
      </c>
      <c r="AN11" s="3">
        <v>2230.2710608500056</v>
      </c>
      <c r="AO11" s="3">
        <v>2711.5009358000116</v>
      </c>
      <c r="AP11" s="3">
        <v>8905.9773420400124</v>
      </c>
      <c r="AQ11" s="3">
        <v>2392</v>
      </c>
      <c r="AR11" s="3">
        <v>2589</v>
      </c>
      <c r="AS11" s="3">
        <v>2751</v>
      </c>
      <c r="AT11" s="3">
        <v>3068.3978394500059</v>
      </c>
      <c r="AU11" s="3">
        <v>10799.471896560013</v>
      </c>
      <c r="AV11" s="3">
        <v>2795</v>
      </c>
      <c r="AW11" s="3">
        <v>2942</v>
      </c>
      <c r="AX11" s="3">
        <v>3045</v>
      </c>
      <c r="AY11" s="3">
        <v>3411</v>
      </c>
      <c r="AZ11" s="3">
        <v>12193</v>
      </c>
      <c r="BA11" s="3">
        <v>3058</v>
      </c>
      <c r="BB11" s="3">
        <v>3171</v>
      </c>
      <c r="BC11" s="3">
        <v>3174</v>
      </c>
      <c r="BD11" s="4">
        <v>3606</v>
      </c>
      <c r="BE11" s="4">
        <v>13009</v>
      </c>
      <c r="BF11" s="4">
        <v>3514</v>
      </c>
    </row>
    <row r="12" spans="1:58" ht="14.5" customHeight="1" x14ac:dyDescent="0.35">
      <c r="B12" s="9" t="s">
        <v>194</v>
      </c>
      <c r="C12" s="11">
        <v>-216.37891640000001</v>
      </c>
      <c r="D12" s="11">
        <v>-234.18312152000007</v>
      </c>
      <c r="E12" s="11">
        <v>-234.959384</v>
      </c>
      <c r="F12" s="11">
        <v>-279.04790822999985</v>
      </c>
      <c r="G12" s="11">
        <v>-964.56933014999993</v>
      </c>
      <c r="H12" s="11">
        <v>-289.37905260000002</v>
      </c>
      <c r="I12" s="11">
        <v>-300.01843523000002</v>
      </c>
      <c r="J12" s="11">
        <v>-327.4002514</v>
      </c>
      <c r="K12" s="11">
        <v>-382.32712044999982</v>
      </c>
      <c r="L12" s="11">
        <v>-1299.1248596799999</v>
      </c>
      <c r="M12" s="11">
        <v>-373.45361013000002</v>
      </c>
      <c r="N12" s="11">
        <v>-386.77355269999998</v>
      </c>
      <c r="O12" s="11">
        <v>-424.79003774999978</v>
      </c>
      <c r="P12" s="11">
        <v>-507.58930866000014</v>
      </c>
      <c r="Q12" s="11">
        <v>-1692.6065092399999</v>
      </c>
      <c r="R12" s="11">
        <v>-472.83393151000001</v>
      </c>
      <c r="S12" s="11">
        <v>-479.83117061000013</v>
      </c>
      <c r="T12" s="11">
        <v>-527.69764211000017</v>
      </c>
      <c r="U12" s="11">
        <v>-567.32925902000466</v>
      </c>
      <c r="V12" s="11">
        <v>-2047.692003250005</v>
      </c>
      <c r="W12" s="11">
        <v>-561.33600241000011</v>
      </c>
      <c r="X12" s="11">
        <v>-588.85694660999991</v>
      </c>
      <c r="Y12" s="11">
        <v>-617.84523608000018</v>
      </c>
      <c r="Z12" s="11">
        <v>-677.98747022000202</v>
      </c>
      <c r="AA12" s="11">
        <v>-2446.0256553200024</v>
      </c>
      <c r="AB12" s="11">
        <v>-679.93173835000005</v>
      </c>
      <c r="AC12" s="11">
        <v>-713.9574846099996</v>
      </c>
      <c r="AD12" s="11">
        <v>-794.79878151000014</v>
      </c>
      <c r="AE12" s="11">
        <v>-911.95074858999976</v>
      </c>
      <c r="AF12" s="11">
        <v>-3100.6387530599991</v>
      </c>
      <c r="AG12" s="11">
        <v>-847.0779237500002</v>
      </c>
      <c r="AH12" s="11">
        <v>-901.14449540999999</v>
      </c>
      <c r="AI12" s="11">
        <v>-918.86210651999988</v>
      </c>
      <c r="AJ12" s="11">
        <v>-1084.5137108900008</v>
      </c>
      <c r="AK12" s="11">
        <v>-3751.5982365700006</v>
      </c>
      <c r="AL12" s="11">
        <v>-1073.9661363299997</v>
      </c>
      <c r="AM12" s="11">
        <v>-1225.4991438299996</v>
      </c>
      <c r="AN12" s="11">
        <v>-1290.4064166600003</v>
      </c>
      <c r="AO12" s="11">
        <v>-1668.8490711899994</v>
      </c>
      <c r="AP12" s="11">
        <v>-5258.7207680099991</v>
      </c>
      <c r="AQ12" s="11">
        <v>-1549</v>
      </c>
      <c r="AR12" s="11">
        <v>-1614</v>
      </c>
      <c r="AS12" s="11">
        <v>-1648</v>
      </c>
      <c r="AT12" s="11">
        <v>-1733.5122770399994</v>
      </c>
      <c r="AU12" s="11">
        <v>-6544.339272199999</v>
      </c>
      <c r="AV12" s="11">
        <v>-1715</v>
      </c>
      <c r="AW12" s="11">
        <v>-1804</v>
      </c>
      <c r="AX12" s="11">
        <v>-1794</v>
      </c>
      <c r="AY12" s="11">
        <v>-1920</v>
      </c>
      <c r="AZ12" s="11">
        <v>-7233</v>
      </c>
      <c r="BA12" s="11">
        <v>-1833</v>
      </c>
      <c r="BB12" s="11">
        <v>-1871</v>
      </c>
      <c r="BC12" s="11">
        <v>-1866</v>
      </c>
      <c r="BD12" s="10">
        <v>-2030</v>
      </c>
      <c r="BE12" s="10">
        <v>-7600</v>
      </c>
      <c r="BF12" s="10">
        <v>-1903</v>
      </c>
    </row>
    <row r="13" spans="1:58" ht="14.5" customHeight="1" x14ac:dyDescent="0.35">
      <c r="B13" t="s">
        <v>195</v>
      </c>
      <c r="C13" s="2">
        <v>-28.751410199999999</v>
      </c>
      <c r="D13" s="2">
        <v>-26.884332680000004</v>
      </c>
      <c r="E13" s="2">
        <v>-32.469993009999989</v>
      </c>
      <c r="F13" s="2">
        <v>-47.493688129999995</v>
      </c>
      <c r="G13" s="2">
        <v>-135.59942401999999</v>
      </c>
      <c r="H13" s="2">
        <v>-40.331325039999996</v>
      </c>
      <c r="I13" s="2">
        <v>-47.506985589999999</v>
      </c>
      <c r="J13" s="2">
        <v>-49.214150410000002</v>
      </c>
      <c r="K13" s="2">
        <v>-57.35345946999999</v>
      </c>
      <c r="L13" s="2">
        <v>-194.40592050999999</v>
      </c>
      <c r="M13" s="2">
        <v>-49.685780460000004</v>
      </c>
      <c r="N13" s="2">
        <v>-52.692060059999989</v>
      </c>
      <c r="O13" s="2">
        <v>-57.53360505000002</v>
      </c>
      <c r="P13" s="2">
        <v>-76.686329159999985</v>
      </c>
      <c r="Q13" s="2">
        <v>-236.59777473</v>
      </c>
      <c r="R13" s="2">
        <v>-62.593015189999996</v>
      </c>
      <c r="S13" s="2">
        <v>-68.790569000000033</v>
      </c>
      <c r="T13" s="2">
        <v>-69.683847719999989</v>
      </c>
      <c r="U13" s="2">
        <v>-109.54400015000024</v>
      </c>
      <c r="V13" s="2">
        <v>-310.61143206000025</v>
      </c>
      <c r="W13" s="2">
        <v>-81.42614334000001</v>
      </c>
      <c r="X13" s="2">
        <v>-91.346501160000003</v>
      </c>
      <c r="Y13" s="2">
        <v>-95.965194229999952</v>
      </c>
      <c r="Z13" s="2">
        <v>-125.7363022799999</v>
      </c>
      <c r="AA13" s="2">
        <v>-394.47414100999987</v>
      </c>
      <c r="AB13" s="2">
        <v>-101.28303705000002</v>
      </c>
      <c r="AC13" s="2">
        <v>-104.93052649000001</v>
      </c>
      <c r="AD13" s="2">
        <v>-107.73482144000005</v>
      </c>
      <c r="AE13" s="2">
        <v>-132.08837636000004</v>
      </c>
      <c r="AF13" s="2">
        <v>-446.03676134000017</v>
      </c>
      <c r="AG13" s="2">
        <v>-138.84606649</v>
      </c>
      <c r="AH13" s="2">
        <v>-153.61492456000005</v>
      </c>
      <c r="AI13" s="2">
        <v>-169.47925061999999</v>
      </c>
      <c r="AJ13" s="2">
        <v>-134.90866696999996</v>
      </c>
      <c r="AK13" s="2">
        <v>-596.84890863999988</v>
      </c>
      <c r="AL13" s="2">
        <v>-171.52777973000005</v>
      </c>
      <c r="AM13" s="2">
        <v>-196.69135009000001</v>
      </c>
      <c r="AN13" s="2">
        <v>-215.31715257000008</v>
      </c>
      <c r="AO13" s="2">
        <v>-219.31805876000001</v>
      </c>
      <c r="AP13" s="2">
        <v>-802.8543411500001</v>
      </c>
      <c r="AQ13" s="2">
        <v>-210</v>
      </c>
      <c r="AR13" s="2">
        <v>-181</v>
      </c>
      <c r="AS13" s="2">
        <v>-213</v>
      </c>
      <c r="AT13" s="2">
        <v>-241.64850497000003</v>
      </c>
      <c r="AU13" s="2">
        <v>-846.10006713000007</v>
      </c>
      <c r="AV13" s="2">
        <v>-208</v>
      </c>
      <c r="AW13" s="2">
        <v>-198</v>
      </c>
      <c r="AX13" s="2">
        <v>-256</v>
      </c>
      <c r="AY13" s="2">
        <v>-229</v>
      </c>
      <c r="AZ13" s="2">
        <v>-891</v>
      </c>
      <c r="BA13" s="2">
        <v>-234</v>
      </c>
      <c r="BB13" s="2">
        <v>-253</v>
      </c>
      <c r="BC13" s="2">
        <v>-257</v>
      </c>
      <c r="BD13" s="5">
        <v>-288</v>
      </c>
      <c r="BE13" s="5">
        <v>-1032</v>
      </c>
      <c r="BF13" s="5">
        <v>-219</v>
      </c>
    </row>
    <row r="14" spans="1:58" s="6" customFormat="1" ht="14.5" customHeight="1" x14ac:dyDescent="0.35">
      <c r="A14" s="63"/>
      <c r="B14" s="7" t="s">
        <v>10</v>
      </c>
      <c r="C14" s="26">
        <v>-245.13032660000002</v>
      </c>
      <c r="D14" s="26">
        <v>-261.0674542000001</v>
      </c>
      <c r="E14" s="26">
        <v>-267.42937701</v>
      </c>
      <c r="F14" s="26">
        <v>-326.54159635999986</v>
      </c>
      <c r="G14" s="26">
        <v>-1100.1687541699998</v>
      </c>
      <c r="H14" s="26">
        <v>-329.71037764000005</v>
      </c>
      <c r="I14" s="26">
        <v>-347.52542082000002</v>
      </c>
      <c r="J14" s="26">
        <v>-376.61440181</v>
      </c>
      <c r="K14" s="26">
        <v>-439.68057991999979</v>
      </c>
      <c r="L14" s="26">
        <v>-1493.5307801899999</v>
      </c>
      <c r="M14" s="26">
        <v>-423.13939059</v>
      </c>
      <c r="N14" s="26">
        <v>-439.46561276</v>
      </c>
      <c r="O14" s="26">
        <v>-482.32364279999979</v>
      </c>
      <c r="P14" s="26">
        <v>-584.27563782000016</v>
      </c>
      <c r="Q14" s="26">
        <v>-1929.20428397</v>
      </c>
      <c r="R14" s="26">
        <v>-535.42694670000003</v>
      </c>
      <c r="S14" s="26">
        <v>-548.62173961000019</v>
      </c>
      <c r="T14" s="26">
        <v>-597.38148983000019</v>
      </c>
      <c r="U14" s="26">
        <v>-676.87325917000487</v>
      </c>
      <c r="V14" s="26">
        <v>-2358.3034353100052</v>
      </c>
      <c r="W14" s="26">
        <v>-642.76214575000017</v>
      </c>
      <c r="X14" s="26">
        <v>-680.20344776999991</v>
      </c>
      <c r="Y14" s="26">
        <v>-713.81043031000013</v>
      </c>
      <c r="Z14" s="26">
        <v>-803.72377250000193</v>
      </c>
      <c r="AA14" s="26">
        <v>-2840.4997963300025</v>
      </c>
      <c r="AB14" s="26">
        <v>-781.21477540000001</v>
      </c>
      <c r="AC14" s="26">
        <v>-818.88801109999952</v>
      </c>
      <c r="AD14" s="26">
        <v>-902.53360295000016</v>
      </c>
      <c r="AE14" s="26">
        <v>-1044.0391249499999</v>
      </c>
      <c r="AF14" s="26">
        <v>-3546.6755143999994</v>
      </c>
      <c r="AG14" s="26">
        <v>-985.92399024000019</v>
      </c>
      <c r="AH14" s="26">
        <v>-1054.75941997</v>
      </c>
      <c r="AI14" s="26">
        <v>-1088.3413571399999</v>
      </c>
      <c r="AJ14" s="26">
        <v>-1219.4223778600006</v>
      </c>
      <c r="AK14" s="26">
        <v>-4348.4471452100006</v>
      </c>
      <c r="AL14" s="26">
        <v>-1245.4939160599997</v>
      </c>
      <c r="AM14" s="26">
        <v>-1422.1904939199999</v>
      </c>
      <c r="AN14" s="26">
        <v>-1505.7235692300005</v>
      </c>
      <c r="AO14" s="26">
        <v>-1888.1671299499992</v>
      </c>
      <c r="AP14" s="26">
        <v>-6061.5751091599986</v>
      </c>
      <c r="AQ14" s="26">
        <v>-1760</v>
      </c>
      <c r="AR14" s="26">
        <v>-1795</v>
      </c>
      <c r="AS14" s="26">
        <v>-1861</v>
      </c>
      <c r="AT14" s="26">
        <v>-1975.1607820099996</v>
      </c>
      <c r="AU14" s="26">
        <v>-7390.4393393299997</v>
      </c>
      <c r="AV14" s="26">
        <v>-1923</v>
      </c>
      <c r="AW14" s="26">
        <v>-2002</v>
      </c>
      <c r="AX14" s="26">
        <v>-2050</v>
      </c>
      <c r="AY14" s="26">
        <v>-2149</v>
      </c>
      <c r="AZ14" s="26">
        <v>-8124</v>
      </c>
      <c r="BA14" s="26">
        <v>-2067</v>
      </c>
      <c r="BB14" s="26">
        <v>-2124</v>
      </c>
      <c r="BC14" s="26">
        <v>-2123</v>
      </c>
      <c r="BD14" s="8">
        <v>-2318</v>
      </c>
      <c r="BE14" s="8">
        <v>-8632</v>
      </c>
      <c r="BF14" s="8">
        <v>-2122</v>
      </c>
    </row>
    <row r="15" spans="1:58" ht="14.5" customHeight="1" x14ac:dyDescent="0.35">
      <c r="B15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14.96999778</v>
      </c>
      <c r="AH15" s="5">
        <v>13.955168210000002</v>
      </c>
      <c r="AI15" s="5">
        <v>12.009902750000002</v>
      </c>
      <c r="AJ15" s="5">
        <v>6.5071949899999959</v>
      </c>
      <c r="AK15" s="5">
        <v>47.442263730000001</v>
      </c>
      <c r="AL15" s="5">
        <v>7.9309151499999997</v>
      </c>
      <c r="AM15" s="5">
        <v>9.8510052499999983</v>
      </c>
      <c r="AN15" s="5">
        <v>16.421017159999998</v>
      </c>
      <c r="AO15" s="5">
        <v>9.6453118600000014</v>
      </c>
      <c r="AP15" s="5">
        <v>43.848249420000002</v>
      </c>
      <c r="AQ15" s="5">
        <v>12</v>
      </c>
      <c r="AR15" s="5">
        <v>12</v>
      </c>
      <c r="AS15" s="5">
        <v>12</v>
      </c>
      <c r="AT15" s="5">
        <v>14.755236229999994</v>
      </c>
      <c r="AU15" s="5">
        <v>50.684917009999992</v>
      </c>
      <c r="AV15" s="5">
        <v>16</v>
      </c>
      <c r="AW15" s="5">
        <v>16</v>
      </c>
      <c r="AX15" s="5">
        <v>17</v>
      </c>
      <c r="AY15" s="5">
        <v>15</v>
      </c>
      <c r="AZ15" s="5">
        <v>64</v>
      </c>
      <c r="BA15" s="5">
        <v>17</v>
      </c>
      <c r="BB15" s="5">
        <v>19</v>
      </c>
      <c r="BC15" s="5">
        <v>17</v>
      </c>
      <c r="BD15" s="5">
        <v>7</v>
      </c>
      <c r="BE15" s="5">
        <v>60</v>
      </c>
      <c r="BF15" s="5">
        <v>16</v>
      </c>
    </row>
    <row r="16" spans="1:58" ht="14.5" customHeight="1" x14ac:dyDescent="0.35">
      <c r="B16" s="9" t="s">
        <v>208</v>
      </c>
      <c r="C16" s="10">
        <v>0</v>
      </c>
      <c r="D16" s="10">
        <v>4.2105756200000002</v>
      </c>
      <c r="E16" s="10">
        <v>-1.337893450000001</v>
      </c>
      <c r="F16" s="10">
        <v>-3.8886801199999992</v>
      </c>
      <c r="G16" s="10">
        <v>-1.7400142100000002</v>
      </c>
      <c r="H16" s="10">
        <v>-0.83701937000000015</v>
      </c>
      <c r="I16" s="10">
        <v>-38.544199509999999</v>
      </c>
      <c r="J16" s="10">
        <v>-9.3450258500000061</v>
      </c>
      <c r="K16" s="10">
        <v>-19.456496419999993</v>
      </c>
      <c r="L16" s="10">
        <v>-68.182741149999998</v>
      </c>
      <c r="M16" s="10">
        <v>12.575671739999999</v>
      </c>
      <c r="N16" s="10">
        <v>-35.589507230000002</v>
      </c>
      <c r="O16" s="10">
        <v>-0.46482018999999752</v>
      </c>
      <c r="P16" s="10">
        <v>-2.4686412100000048</v>
      </c>
      <c r="Q16" s="10">
        <v>-25.947296890000004</v>
      </c>
      <c r="R16" s="10">
        <v>-2.4100917899999996</v>
      </c>
      <c r="S16" s="10">
        <v>-10.939295910000002</v>
      </c>
      <c r="T16" s="10">
        <v>7.5209501500000009</v>
      </c>
      <c r="U16" s="10">
        <v>-1.6283677800000014</v>
      </c>
      <c r="V16" s="10">
        <v>-7.4568053300000017</v>
      </c>
      <c r="W16" s="10">
        <v>-0.72165006000000043</v>
      </c>
      <c r="X16" s="10">
        <v>-12.919085190000002</v>
      </c>
      <c r="Y16" s="10">
        <v>-7.016978629999997</v>
      </c>
      <c r="Z16" s="10">
        <v>36.749781220000088</v>
      </c>
      <c r="AA16" s="10">
        <v>16.092067340000085</v>
      </c>
      <c r="AB16" s="10">
        <v>-59.64349888000001</v>
      </c>
      <c r="AC16" s="10">
        <v>-4.5757749199999891</v>
      </c>
      <c r="AD16" s="10">
        <v>14.54818957999999</v>
      </c>
      <c r="AE16" s="10">
        <v>-107.31876013999999</v>
      </c>
      <c r="AF16" s="10">
        <v>-156.98984435999998</v>
      </c>
      <c r="AG16" s="10">
        <v>-4.4785221900000032</v>
      </c>
      <c r="AH16" s="10">
        <v>-36.039075869999998</v>
      </c>
      <c r="AI16" s="10">
        <v>-2.7780779500000135</v>
      </c>
      <c r="AJ16" s="10">
        <v>-24.20657865999998</v>
      </c>
      <c r="AK16" s="10">
        <v>-67.502254669999999</v>
      </c>
      <c r="AL16" s="10">
        <v>-7.4168494699999989</v>
      </c>
      <c r="AM16" s="10">
        <v>-36.037539429999875</v>
      </c>
      <c r="AN16" s="10">
        <v>-14.96669188000001</v>
      </c>
      <c r="AO16" s="10">
        <v>-22.214212130000028</v>
      </c>
      <c r="AP16" s="10">
        <v>-80.635292909999919</v>
      </c>
      <c r="AQ16" s="10">
        <v>-5</v>
      </c>
      <c r="AR16" s="10">
        <v>-19</v>
      </c>
      <c r="AS16" s="10">
        <v>-8</v>
      </c>
      <c r="AT16" s="10">
        <v>-3.6064172000000054</v>
      </c>
      <c r="AU16" s="10">
        <v>-33.913128719999968</v>
      </c>
      <c r="AV16" s="10">
        <v>-3</v>
      </c>
      <c r="AW16" s="10">
        <v>-4</v>
      </c>
      <c r="AX16" s="10">
        <v>0</v>
      </c>
      <c r="AY16" s="10">
        <v>-19</v>
      </c>
      <c r="AZ16" s="10">
        <v>-26</v>
      </c>
      <c r="BA16" s="10">
        <v>-2</v>
      </c>
      <c r="BB16" s="10">
        <v>-8</v>
      </c>
      <c r="BC16" s="10">
        <v>0</v>
      </c>
      <c r="BD16" s="10">
        <v>-522</v>
      </c>
      <c r="BE16" s="10">
        <v>-532</v>
      </c>
      <c r="BF16" s="10">
        <v>-43</v>
      </c>
    </row>
    <row r="17" spans="1:58" ht="14.5" customHeight="1" x14ac:dyDescent="0.35">
      <c r="B17" t="s">
        <v>12</v>
      </c>
      <c r="C17" s="5">
        <v>-0.72401626000000019</v>
      </c>
      <c r="D17" s="5">
        <v>-24.009102430000006</v>
      </c>
      <c r="E17" s="5">
        <v>-24.453481599999996</v>
      </c>
      <c r="F17" s="5">
        <v>-26.948648180000006</v>
      </c>
      <c r="G17" s="5">
        <v>-97.781972590000009</v>
      </c>
      <c r="H17" s="5">
        <v>-30.435805129999999</v>
      </c>
      <c r="I17" s="5">
        <v>-31.548937860000002</v>
      </c>
      <c r="J17" s="5">
        <v>-32.902590480000015</v>
      </c>
      <c r="K17" s="5">
        <v>-36.459950669999984</v>
      </c>
      <c r="L17" s="5">
        <v>-131.34728414</v>
      </c>
      <c r="M17" s="5">
        <v>-40.573291590000004</v>
      </c>
      <c r="N17" s="5">
        <v>-40.974489129999988</v>
      </c>
      <c r="O17" s="5">
        <v>-44.524503879999997</v>
      </c>
      <c r="P17" s="5">
        <v>-49.424096429999992</v>
      </c>
      <c r="Q17" s="5">
        <v>-175.49638102999998</v>
      </c>
      <c r="R17" s="5">
        <v>-54.717354370000002</v>
      </c>
      <c r="S17" s="5">
        <v>-56.316949229999999</v>
      </c>
      <c r="T17" s="5">
        <v>-58.661467610000031</v>
      </c>
      <c r="U17" s="5">
        <v>-62.038884080000344</v>
      </c>
      <c r="V17" s="5">
        <v>-231.73465529000038</v>
      </c>
      <c r="W17" s="5">
        <v>-67.483277029999996</v>
      </c>
      <c r="X17" s="5">
        <v>-69.098607390000026</v>
      </c>
      <c r="Y17" s="5">
        <v>-72.308594239999991</v>
      </c>
      <c r="Z17" s="5">
        <v>-76.830025200000193</v>
      </c>
      <c r="AA17" s="5">
        <v>-285.72050386000024</v>
      </c>
      <c r="AB17" s="5">
        <v>-79.722372280000016</v>
      </c>
      <c r="AC17" s="5">
        <v>-82.501454639999977</v>
      </c>
      <c r="AD17" s="5">
        <v>-86.005180239999987</v>
      </c>
      <c r="AE17" s="5">
        <v>-90.179625219999991</v>
      </c>
      <c r="AF17" s="5">
        <v>-338.40863237999997</v>
      </c>
      <c r="AG17" s="5">
        <v>-97.269169169999984</v>
      </c>
      <c r="AH17" s="5">
        <v>-102.15866874000001</v>
      </c>
      <c r="AI17" s="5">
        <v>-104.83404106000003</v>
      </c>
      <c r="AJ17" s="5">
        <v>-114.95169352000001</v>
      </c>
      <c r="AK17" s="5">
        <v>-419.21357249000005</v>
      </c>
      <c r="AL17" s="5">
        <v>-136.67066761000001</v>
      </c>
      <c r="AM17" s="5">
        <v>-143.03073771999999</v>
      </c>
      <c r="AN17" s="5">
        <v>-154.09820913999997</v>
      </c>
      <c r="AO17" s="5">
        <v>-174.30170791</v>
      </c>
      <c r="AP17" s="5">
        <v>-608.10132237999994</v>
      </c>
      <c r="AQ17" s="5">
        <v>-212</v>
      </c>
      <c r="AR17" s="5">
        <v>-231</v>
      </c>
      <c r="AS17" s="5">
        <v>-246</v>
      </c>
      <c r="AT17" s="5">
        <v>-245.72909948999992</v>
      </c>
      <c r="AU17" s="5">
        <v>-934.46675248999986</v>
      </c>
      <c r="AV17" s="5">
        <v>-254</v>
      </c>
      <c r="AW17" s="5">
        <v>-258</v>
      </c>
      <c r="AX17" s="5">
        <v>-262</v>
      </c>
      <c r="AY17" s="5">
        <v>-260</v>
      </c>
      <c r="AZ17" s="5">
        <v>-1034</v>
      </c>
      <c r="BA17" s="5">
        <v>-272</v>
      </c>
      <c r="BB17" s="5">
        <v>-269</v>
      </c>
      <c r="BC17" s="5">
        <v>-271</v>
      </c>
      <c r="BD17" s="5">
        <v>-276</v>
      </c>
      <c r="BE17" s="5">
        <v>-1088</v>
      </c>
      <c r="BF17" s="5">
        <v>-281</v>
      </c>
    </row>
    <row r="18" spans="1:58" s="6" customFormat="1" ht="14.5" customHeight="1" x14ac:dyDescent="0.35">
      <c r="A18" s="63"/>
      <c r="B18" s="7" t="s">
        <v>13</v>
      </c>
      <c r="C18" s="26">
        <v>-245.85434286000003</v>
      </c>
      <c r="D18" s="26">
        <v>56.091407070001473</v>
      </c>
      <c r="E18" s="26">
        <v>74.960144449999518</v>
      </c>
      <c r="F18" s="26">
        <v>160.1496891999995</v>
      </c>
      <c r="G18" s="26">
        <v>337.03883955000026</v>
      </c>
      <c r="H18" s="26">
        <v>68.228737810000553</v>
      </c>
      <c r="I18" s="26">
        <v>96.476236639999371</v>
      </c>
      <c r="J18" s="26">
        <v>121.76930438000113</v>
      </c>
      <c r="K18" s="26">
        <v>190.83819865999877</v>
      </c>
      <c r="L18" s="26">
        <v>477.31247748999994</v>
      </c>
      <c r="M18" s="26">
        <v>132.69732613999977</v>
      </c>
      <c r="N18" s="26">
        <v>161.41231291000011</v>
      </c>
      <c r="O18" s="26">
        <v>178.12224949000205</v>
      </c>
      <c r="P18" s="26">
        <v>349.34195959000078</v>
      </c>
      <c r="Q18" s="26">
        <v>821.5738481300026</v>
      </c>
      <c r="R18" s="26">
        <v>184.68082788000035</v>
      </c>
      <c r="S18" s="26">
        <v>620.63659570999926</v>
      </c>
      <c r="T18" s="26">
        <v>281.83485494999911</v>
      </c>
      <c r="U18" s="26">
        <v>480.32965100998456</v>
      </c>
      <c r="V18" s="26">
        <v>1567.4819295499838</v>
      </c>
      <c r="W18" s="26">
        <v>257.78694221999962</v>
      </c>
      <c r="X18" s="26">
        <v>325.8129654399969</v>
      </c>
      <c r="Y18" s="26">
        <v>356.30782942000872</v>
      </c>
      <c r="Z18" s="26">
        <v>519.97164656003383</v>
      </c>
      <c r="AA18" s="26">
        <v>1459.8793836400384</v>
      </c>
      <c r="AB18" s="26">
        <v>291.16782808000448</v>
      </c>
      <c r="AC18" s="26">
        <v>427.36231270999895</v>
      </c>
      <c r="AD18" s="26">
        <v>554.62665126000752</v>
      </c>
      <c r="AE18" s="26">
        <v>579.34705538999242</v>
      </c>
      <c r="AF18" s="26">
        <v>1852.503847440001</v>
      </c>
      <c r="AG18" s="26">
        <v>431.78242114999807</v>
      </c>
      <c r="AH18" s="26">
        <v>538.92480395999473</v>
      </c>
      <c r="AI18" s="26">
        <v>740.95680212000684</v>
      </c>
      <c r="AJ18" s="26">
        <v>632.36820324999735</v>
      </c>
      <c r="AK18" s="26">
        <v>2344.0322304799943</v>
      </c>
      <c r="AL18" s="26">
        <v>442.11254288999913</v>
      </c>
      <c r="AM18" s="26">
        <v>549.03451868999309</v>
      </c>
      <c r="AN18" s="26">
        <v>571.90360776000512</v>
      </c>
      <c r="AO18" s="26">
        <v>636.46319767001251</v>
      </c>
      <c r="AP18" s="26">
        <v>2199.5138670100132</v>
      </c>
      <c r="AQ18" s="26">
        <v>427</v>
      </c>
      <c r="AR18" s="26">
        <v>556</v>
      </c>
      <c r="AS18" s="26">
        <v>648</v>
      </c>
      <c r="AT18" s="26">
        <v>858.65677698000638</v>
      </c>
      <c r="AU18" s="26">
        <v>2491.3375930300163</v>
      </c>
      <c r="AV18" s="26">
        <v>631</v>
      </c>
      <c r="AW18" s="26">
        <v>694</v>
      </c>
      <c r="AX18" s="26">
        <v>750</v>
      </c>
      <c r="AY18" s="26">
        <v>998</v>
      </c>
      <c r="AZ18" s="26">
        <v>3073</v>
      </c>
      <c r="BA18" s="26">
        <v>734</v>
      </c>
      <c r="BB18" s="26">
        <v>789</v>
      </c>
      <c r="BC18" s="26">
        <v>797</v>
      </c>
      <c r="BD18" s="26">
        <v>497</v>
      </c>
      <c r="BE18" s="26">
        <v>2817</v>
      </c>
      <c r="BF18" s="26">
        <v>1084</v>
      </c>
    </row>
    <row r="19" spans="1:58" s="6" customFormat="1" ht="14.5" customHeight="1" x14ac:dyDescent="0.35">
      <c r="A19" s="63"/>
      <c r="B19" s="6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-109.74683754</v>
      </c>
      <c r="AC19" s="4">
        <v>-78.320935629999951</v>
      </c>
      <c r="AD19" s="4">
        <v>-72.151538760000008</v>
      </c>
      <c r="AE19" s="4">
        <v>-136.97144332999997</v>
      </c>
      <c r="AF19" s="4">
        <v>-397.19075525999989</v>
      </c>
      <c r="AG19" s="4">
        <v>-69.810101590000002</v>
      </c>
      <c r="AH19" s="4">
        <v>-76.622094830000052</v>
      </c>
      <c r="AI19" s="4">
        <v>-88.083582739999954</v>
      </c>
      <c r="AJ19" s="4">
        <v>-204.48310821000001</v>
      </c>
      <c r="AK19" s="4">
        <v>-438.99888737000003</v>
      </c>
      <c r="AL19" s="4">
        <v>-203.55237862000004</v>
      </c>
      <c r="AM19" s="4">
        <v>-220.19184402999997</v>
      </c>
      <c r="AN19" s="4">
        <v>-313.90912758000007</v>
      </c>
      <c r="AO19" s="4">
        <v>-271.04630566999981</v>
      </c>
      <c r="AP19" s="4">
        <v>-1008.6996558999999</v>
      </c>
      <c r="AQ19" s="4">
        <v>-428</v>
      </c>
      <c r="AR19" s="4">
        <v>-420</v>
      </c>
      <c r="AS19" s="4">
        <v>-506</v>
      </c>
      <c r="AT19" s="4">
        <v>-477.83323862000009</v>
      </c>
      <c r="AU19" s="4">
        <v>-1833.3571766099999</v>
      </c>
      <c r="AV19" s="4">
        <v>-510</v>
      </c>
      <c r="AW19" s="4">
        <v>-468</v>
      </c>
      <c r="AX19" s="4">
        <v>-490</v>
      </c>
      <c r="AY19" s="4">
        <v>-400</v>
      </c>
      <c r="AZ19" s="4">
        <v>-1868</v>
      </c>
      <c r="BA19" s="4">
        <v>-512</v>
      </c>
      <c r="BB19" s="4">
        <v>-565</v>
      </c>
      <c r="BC19" s="4">
        <v>-604</v>
      </c>
      <c r="BD19" s="83">
        <v>-584</v>
      </c>
      <c r="BE19" s="83">
        <v>-2265</v>
      </c>
      <c r="BF19" s="83">
        <v>-564</v>
      </c>
    </row>
    <row r="20" spans="1:58" s="6" customFormat="1" ht="14.5" customHeight="1" x14ac:dyDescent="0.35">
      <c r="A20" s="63"/>
      <c r="B20" s="6" t="s">
        <v>167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122.44360743000449</v>
      </c>
      <c r="AC20" s="4">
        <v>235.44449955999895</v>
      </c>
      <c r="AD20" s="4">
        <v>429.20130381000746</v>
      </c>
      <c r="AE20" s="4">
        <v>308.93080759999248</v>
      </c>
      <c r="AF20" s="4">
        <v>1096.0202184000011</v>
      </c>
      <c r="AG20" s="4">
        <v>246.93171929999812</v>
      </c>
      <c r="AH20" s="4">
        <v>313.96809853999468</v>
      </c>
      <c r="AI20" s="4">
        <v>550.32552095000688</v>
      </c>
      <c r="AJ20" s="4">
        <v>536.65274080999734</v>
      </c>
      <c r="AK20" s="4">
        <v>1647.8780795999942</v>
      </c>
      <c r="AL20" s="4">
        <v>218.32075758999906</v>
      </c>
      <c r="AM20" s="4">
        <v>290.94040115999309</v>
      </c>
      <c r="AN20" s="4">
        <v>247.52376785000507</v>
      </c>
      <c r="AO20" s="4">
        <v>368.15131798001266</v>
      </c>
      <c r="AP20" s="4">
        <v>1124.9362445800132</v>
      </c>
      <c r="AQ20" s="4">
        <v>78</v>
      </c>
      <c r="AR20" s="4">
        <v>174</v>
      </c>
      <c r="AS20" s="4">
        <v>180</v>
      </c>
      <c r="AT20" s="4">
        <v>343.43081845000631</v>
      </c>
      <c r="AU20" s="4">
        <v>776.05739655001639</v>
      </c>
      <c r="AV20" s="4">
        <v>93</v>
      </c>
      <c r="AW20" s="4">
        <v>165</v>
      </c>
      <c r="AX20" s="4">
        <v>198</v>
      </c>
      <c r="AY20" s="4">
        <v>474</v>
      </c>
      <c r="AZ20" s="4">
        <v>930</v>
      </c>
      <c r="BA20" s="4">
        <v>162</v>
      </c>
      <c r="BB20" s="4">
        <v>264</v>
      </c>
      <c r="BC20" s="4">
        <v>195</v>
      </c>
      <c r="BD20" s="64">
        <v>78</v>
      </c>
      <c r="BE20" s="64">
        <v>699</v>
      </c>
      <c r="BF20" s="64">
        <v>367</v>
      </c>
    </row>
    <row r="21" spans="1:58" s="6" customFormat="1" ht="14.5" customHeight="1" x14ac:dyDescent="0.35">
      <c r="A21" s="63" t="s">
        <v>0</v>
      </c>
      <c r="B21" s="7" t="s">
        <v>168</v>
      </c>
      <c r="C21" s="8">
        <v>0</v>
      </c>
      <c r="D21" s="8">
        <v>81.346972160001485</v>
      </c>
      <c r="E21" s="8">
        <v>100.50018330999953</v>
      </c>
      <c r="F21" s="8">
        <v>188.15289493999953</v>
      </c>
      <c r="G21" s="8">
        <v>439.28900675000028</v>
      </c>
      <c r="H21" s="8">
        <v>99.715907800000565</v>
      </c>
      <c r="I21" s="8">
        <v>129.18778001999937</v>
      </c>
      <c r="J21" s="8">
        <v>155.88045244000114</v>
      </c>
      <c r="K21" s="8">
        <v>228.51379391999876</v>
      </c>
      <c r="L21" s="8">
        <v>613.29793417999997</v>
      </c>
      <c r="M21" s="8">
        <v>175</v>
      </c>
      <c r="N21" s="8">
        <v>203.76454306000011</v>
      </c>
      <c r="O21" s="8">
        <v>224.15626823000204</v>
      </c>
      <c r="P21" s="8">
        <v>400.45305647000077</v>
      </c>
      <c r="Q21" s="8">
        <v>1002.8875663600026</v>
      </c>
      <c r="R21" s="8">
        <v>241.55339727000035</v>
      </c>
      <c r="S21" s="8">
        <v>679.17743670999926</v>
      </c>
      <c r="T21" s="8">
        <v>343.15520568999915</v>
      </c>
      <c r="U21" s="8">
        <v>545.02214124998488</v>
      </c>
      <c r="V21" s="8">
        <v>1808.908180919984</v>
      </c>
      <c r="W21" s="8">
        <v>327.84289746999963</v>
      </c>
      <c r="X21" s="8">
        <v>397.56806002999696</v>
      </c>
      <c r="Y21" s="8">
        <v>431.26649744000872</v>
      </c>
      <c r="Z21" s="8">
        <v>599.42619097003399</v>
      </c>
      <c r="AA21" s="8">
        <v>1756.1036459100387</v>
      </c>
      <c r="AB21" s="8">
        <v>373.7561818500044</v>
      </c>
      <c r="AC21" s="8">
        <v>512.89175217999889</v>
      </c>
      <c r="AD21" s="8">
        <v>644.75614202000759</v>
      </c>
      <c r="AE21" s="8">
        <v>674.07744345999242</v>
      </c>
      <c r="AF21" s="8">
        <v>2205.4815195100009</v>
      </c>
      <c r="AG21" s="8">
        <v>533.69026350999809</v>
      </c>
      <c r="AH21" s="8">
        <v>645.80931218999456</v>
      </c>
      <c r="AI21" s="8">
        <v>850.59248223000714</v>
      </c>
      <c r="AJ21" s="8">
        <v>752.11159819999716</v>
      </c>
      <c r="AK21" s="8">
        <v>2782.2036561299947</v>
      </c>
      <c r="AL21" s="8">
        <v>584.14597467999909</v>
      </c>
      <c r="AM21" s="8">
        <v>697.71872588999304</v>
      </c>
      <c r="AN21" s="8">
        <v>732.09525430000542</v>
      </c>
      <c r="AO21" s="8">
        <v>817.57262226001239</v>
      </c>
      <c r="AP21" s="8">
        <v>2831.5325771300118</v>
      </c>
      <c r="AQ21" s="8">
        <v>647</v>
      </c>
      <c r="AR21" s="8">
        <v>796</v>
      </c>
      <c r="AS21" s="8">
        <v>903</v>
      </c>
      <c r="AT21" s="8">
        <v>1114.0245399100061</v>
      </c>
      <c r="AU21" s="8">
        <v>3460.7049761300159</v>
      </c>
      <c r="AV21" s="8">
        <v>894</v>
      </c>
      <c r="AW21" s="8">
        <v>961</v>
      </c>
      <c r="AX21" s="8">
        <v>1021</v>
      </c>
      <c r="AY21" s="8">
        <v>1275</v>
      </c>
      <c r="AZ21" s="8">
        <v>4151</v>
      </c>
      <c r="BA21" s="8">
        <v>1020.0119362200001</v>
      </c>
      <c r="BB21" s="8">
        <v>1071</v>
      </c>
      <c r="BC21" s="8">
        <v>1082</v>
      </c>
      <c r="BD21" s="26">
        <v>787</v>
      </c>
      <c r="BE21" s="26">
        <v>3960.0119362200003</v>
      </c>
      <c r="BF21" s="26">
        <v>1379</v>
      </c>
    </row>
    <row r="22" spans="1:58" s="6" customFormat="1" ht="14.5" customHeight="1" x14ac:dyDescent="0.35">
      <c r="A22" s="63" t="s">
        <v>1</v>
      </c>
      <c r="B22" s="6" t="s">
        <v>169</v>
      </c>
      <c r="C22" s="4">
        <v>0</v>
      </c>
      <c r="D22" s="4">
        <v>77.136396540001485</v>
      </c>
      <c r="E22" s="4">
        <v>101.83807675999952</v>
      </c>
      <c r="F22" s="4">
        <v>192.04157505999953</v>
      </c>
      <c r="G22" s="4">
        <v>441.02902096000031</v>
      </c>
      <c r="H22" s="4">
        <v>100.55292717000057</v>
      </c>
      <c r="I22" s="4">
        <v>167.73197952999936</v>
      </c>
      <c r="J22" s="4">
        <v>165.22547829000115</v>
      </c>
      <c r="K22" s="4">
        <v>247.97029033999877</v>
      </c>
      <c r="L22" s="4">
        <v>681.48067532999994</v>
      </c>
      <c r="M22" s="4">
        <v>162</v>
      </c>
      <c r="N22" s="4">
        <v>239.35405029000012</v>
      </c>
      <c r="O22" s="4">
        <v>224.62108842000202</v>
      </c>
      <c r="P22" s="4">
        <v>402.92169768000076</v>
      </c>
      <c r="Q22" s="4">
        <v>1028.8348632500026</v>
      </c>
      <c r="R22" s="4">
        <v>243.96348906000034</v>
      </c>
      <c r="S22" s="4">
        <v>690.11673261999931</v>
      </c>
      <c r="T22" s="4">
        <v>335.63425553999917</v>
      </c>
      <c r="U22" s="4">
        <v>546.65050902998485</v>
      </c>
      <c r="V22" s="4">
        <v>1816.364986249984</v>
      </c>
      <c r="W22" s="4">
        <v>328.56454752999963</v>
      </c>
      <c r="X22" s="4">
        <v>410.48714521999693</v>
      </c>
      <c r="Y22" s="4">
        <v>438.2834760700087</v>
      </c>
      <c r="Z22" s="4">
        <v>562.67640975003394</v>
      </c>
      <c r="AA22" s="4">
        <v>1740.0115785700386</v>
      </c>
      <c r="AB22" s="4">
        <v>433.39968073000443</v>
      </c>
      <c r="AC22" s="4">
        <v>517.46752709999885</v>
      </c>
      <c r="AD22" s="4">
        <v>630.2079524400076</v>
      </c>
      <c r="AE22" s="4">
        <v>781.39620359999242</v>
      </c>
      <c r="AF22" s="4">
        <v>2362.4713638700009</v>
      </c>
      <c r="AG22" s="4">
        <v>538.16878569999812</v>
      </c>
      <c r="AH22" s="4">
        <v>681.8483880599947</v>
      </c>
      <c r="AI22" s="4">
        <v>853.37056018000726</v>
      </c>
      <c r="AJ22" s="4">
        <v>776.31817685999727</v>
      </c>
      <c r="AK22" s="4">
        <v>2849.7059107999949</v>
      </c>
      <c r="AL22" s="4">
        <v>591.56282414999907</v>
      </c>
      <c r="AM22" s="4">
        <v>733.75626531999285</v>
      </c>
      <c r="AN22" s="4">
        <v>747.06194618000541</v>
      </c>
      <c r="AO22" s="4">
        <v>839.78683439001247</v>
      </c>
      <c r="AP22" s="4">
        <v>2912.1678700400116</v>
      </c>
      <c r="AQ22" s="4">
        <v>652</v>
      </c>
      <c r="AR22" s="4">
        <v>815</v>
      </c>
      <c r="AS22" s="4">
        <v>911</v>
      </c>
      <c r="AT22" s="4">
        <v>1117.6309571100062</v>
      </c>
      <c r="AU22" s="4">
        <v>3494.6181048500166</v>
      </c>
      <c r="AV22" s="4">
        <v>897</v>
      </c>
      <c r="AW22" s="4">
        <v>965</v>
      </c>
      <c r="AX22" s="4">
        <v>1021</v>
      </c>
      <c r="AY22" s="4">
        <v>1294</v>
      </c>
      <c r="AZ22" s="4">
        <v>4177</v>
      </c>
      <c r="BA22" s="4">
        <v>1022.0119362200001</v>
      </c>
      <c r="BB22" s="4">
        <v>1079</v>
      </c>
      <c r="BC22" s="4">
        <v>1082</v>
      </c>
      <c r="BD22" s="64">
        <v>1309</v>
      </c>
      <c r="BE22" s="64">
        <v>4492.0119362200003</v>
      </c>
      <c r="BF22" s="64">
        <v>1422</v>
      </c>
    </row>
    <row r="23" spans="1:58" s="6" customFormat="1" ht="14.5" customHeight="1" x14ac:dyDescent="0.35">
      <c r="A23" s="63"/>
      <c r="B23" s="7" t="s">
        <v>170</v>
      </c>
      <c r="C23" s="8">
        <v>0</v>
      </c>
      <c r="D23" s="8">
        <v>77.1363965400013</v>
      </c>
      <c r="E23" s="8">
        <v>101.8380767599995</v>
      </c>
      <c r="F23" s="8">
        <v>192.04157505999953</v>
      </c>
      <c r="G23" s="8">
        <v>441.02902096000031</v>
      </c>
      <c r="H23" s="8">
        <v>100.55292717000057</v>
      </c>
      <c r="I23" s="8">
        <v>167.73197952999936</v>
      </c>
      <c r="J23" s="8">
        <v>165.22547829000115</v>
      </c>
      <c r="K23" s="8">
        <v>247.97029033999877</v>
      </c>
      <c r="L23" s="8">
        <v>681.48067532999983</v>
      </c>
      <c r="M23" s="8">
        <v>162</v>
      </c>
      <c r="N23" s="8">
        <v>239.35405029000015</v>
      </c>
      <c r="O23" s="8">
        <v>224.62108842000202</v>
      </c>
      <c r="P23" s="8">
        <v>288.92169768000076</v>
      </c>
      <c r="Q23" s="8">
        <v>1028.8348632500026</v>
      </c>
      <c r="R23" s="8">
        <v>243.96348906000034</v>
      </c>
      <c r="S23" s="8">
        <v>321.11673261999942</v>
      </c>
      <c r="T23" s="8">
        <v>335.63425553999917</v>
      </c>
      <c r="U23" s="8">
        <v>401.65050902998485</v>
      </c>
      <c r="V23" s="8">
        <v>1380.364986249984</v>
      </c>
      <c r="W23" s="8">
        <v>328.56454752999963</v>
      </c>
      <c r="X23" s="8">
        <v>410.48714521999688</v>
      </c>
      <c r="Y23" s="8">
        <v>438.28347607000865</v>
      </c>
      <c r="Z23" s="8">
        <v>562.67640975003383</v>
      </c>
      <c r="AA23" s="8">
        <v>1740.0115785700389</v>
      </c>
      <c r="AB23" s="8">
        <v>433.39968073000443</v>
      </c>
      <c r="AC23" s="8">
        <v>517.46752709999885</v>
      </c>
      <c r="AD23" s="8">
        <v>630.2079524400076</v>
      </c>
      <c r="AE23" s="8">
        <v>781.39620359999242</v>
      </c>
      <c r="AF23" s="8">
        <v>2362.4713638700009</v>
      </c>
      <c r="AG23" s="8">
        <v>538.16878569999812</v>
      </c>
      <c r="AH23" s="8">
        <v>641.47692491999487</v>
      </c>
      <c r="AI23" s="8">
        <v>718.37056018000726</v>
      </c>
      <c r="AJ23" s="8">
        <v>776.31817685999727</v>
      </c>
      <c r="AK23" s="8">
        <v>2674.3344476599977</v>
      </c>
      <c r="AL23" s="8">
        <v>591.56282414999907</v>
      </c>
      <c r="AM23" s="8">
        <v>733.75626531999285</v>
      </c>
      <c r="AN23" s="8">
        <v>747.06194618000541</v>
      </c>
      <c r="AO23" s="8">
        <v>839.78683439001247</v>
      </c>
      <c r="AP23" s="8">
        <v>2912.1678700400116</v>
      </c>
      <c r="AQ23" s="8">
        <v>652</v>
      </c>
      <c r="AR23" s="8">
        <v>815</v>
      </c>
      <c r="AS23" s="8">
        <v>911</v>
      </c>
      <c r="AT23" s="8">
        <v>1117.6309571100062</v>
      </c>
      <c r="AU23" s="8">
        <v>3494.6181048500166</v>
      </c>
      <c r="AV23" s="8">
        <v>897</v>
      </c>
      <c r="AW23" s="8">
        <v>965</v>
      </c>
      <c r="AX23" s="8">
        <v>1021</v>
      </c>
      <c r="AY23" s="8">
        <v>1294</v>
      </c>
      <c r="AZ23" s="8">
        <v>4177</v>
      </c>
      <c r="BA23" s="8">
        <v>1022.0119362200001</v>
      </c>
      <c r="BB23" s="8">
        <v>1079</v>
      </c>
      <c r="BC23" s="8">
        <v>1082</v>
      </c>
      <c r="BD23" s="26">
        <v>1309</v>
      </c>
      <c r="BE23" s="26">
        <v>4492.0119362200003</v>
      </c>
      <c r="BF23" s="26">
        <v>1422</v>
      </c>
    </row>
    <row r="24" spans="1:58" s="6" customFormat="1" ht="14.5" customHeight="1" x14ac:dyDescent="0.35">
      <c r="A24" s="6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s="6" customFormat="1" ht="14.5" customHeight="1" x14ac:dyDescent="0.35">
      <c r="A25" s="63" t="s">
        <v>2</v>
      </c>
      <c r="B25" s="6" t="s">
        <v>61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</row>
    <row r="26" spans="1:58" ht="14.5" customHeight="1" x14ac:dyDescent="0.35">
      <c r="B26" s="7" t="s">
        <v>69</v>
      </c>
      <c r="C26" s="23">
        <v>0.13586820953471637</v>
      </c>
      <c r="D26" s="23">
        <v>0.13782038694572324</v>
      </c>
      <c r="E26" s="23">
        <v>0.14357415367243004</v>
      </c>
      <c r="F26" s="23">
        <v>0.16520427020067352</v>
      </c>
      <c r="G26" s="23">
        <v>0.14700649355139653</v>
      </c>
      <c r="H26" s="23">
        <v>0.13633820069336519</v>
      </c>
      <c r="I26" s="23">
        <v>0.15360794899069771</v>
      </c>
      <c r="J26" s="23">
        <v>0.14468414934096632</v>
      </c>
      <c r="K26" s="23">
        <v>0.16130824881200378</v>
      </c>
      <c r="L26" s="23">
        <v>0.14981527129757491</v>
      </c>
      <c r="M26" s="23">
        <v>0.1445430584106718</v>
      </c>
      <c r="N26" s="23">
        <v>0.15855384148453919</v>
      </c>
      <c r="O26" s="23">
        <v>0.15059290357954913</v>
      </c>
      <c r="P26" s="23">
        <v>0.18103823552864173</v>
      </c>
      <c r="Q26" s="23">
        <v>0.16010012834231951</v>
      </c>
      <c r="R26" s="23">
        <v>0.15366767054857661</v>
      </c>
      <c r="S26" s="23">
        <v>0.23428624509138612</v>
      </c>
      <c r="T26" s="23">
        <v>0.15862719184453683</v>
      </c>
      <c r="U26" s="23">
        <v>0.18227384365204286</v>
      </c>
      <c r="V26" s="23">
        <v>0.18188669644875979</v>
      </c>
      <c r="W26" s="23">
        <v>0.1531141209163854</v>
      </c>
      <c r="X26" s="23">
        <v>0.1665800935337273</v>
      </c>
      <c r="Y26" s="23">
        <v>0.1655088826830497</v>
      </c>
      <c r="Z26" s="23">
        <v>0.17060409094527615</v>
      </c>
      <c r="AA26" s="23">
        <v>0.16440464213703271</v>
      </c>
      <c r="AB26" s="23">
        <v>0.15517869538768148</v>
      </c>
      <c r="AC26" s="23">
        <v>0.16212215308874323</v>
      </c>
      <c r="AD26" s="23">
        <v>0.16567607016421881</v>
      </c>
      <c r="AE26" s="23">
        <v>0.1703327093266343</v>
      </c>
      <c r="AF26" s="23">
        <v>0.16396759444258499</v>
      </c>
      <c r="AG26" s="23">
        <v>0.1592314958574455</v>
      </c>
      <c r="AH26" s="23">
        <v>0.17096118787149137</v>
      </c>
      <c r="AI26" s="23">
        <v>0.17748577593088846</v>
      </c>
      <c r="AJ26" s="23">
        <v>0.17173583129857764</v>
      </c>
      <c r="AK26" s="23">
        <v>0.17021856506120658</v>
      </c>
      <c r="AL26" s="23">
        <v>0.15937609690160504</v>
      </c>
      <c r="AM26" s="23">
        <v>0.16104754069631358</v>
      </c>
      <c r="AN26" s="23">
        <v>0.16123685218998879</v>
      </c>
      <c r="AO26" s="23">
        <v>0.16995651941801915</v>
      </c>
      <c r="AP26" s="23">
        <v>0.16335176115375372</v>
      </c>
      <c r="AQ26" s="23">
        <f t="shared" ref="AQ26:AQ34" si="0">AQ11/$AQ$8</f>
        <v>0.1584525702172761</v>
      </c>
      <c r="AR26" s="23">
        <f t="shared" ref="AR26:AR34" si="1">AR11/$AR$8</f>
        <v>0.16197447447447447</v>
      </c>
      <c r="AS26" s="23">
        <f t="shared" ref="AS26:AX26" si="2">AS11/AS8</f>
        <v>0.16180449358898952</v>
      </c>
      <c r="AT26" s="23">
        <f t="shared" si="2"/>
        <v>0.16657064434341273</v>
      </c>
      <c r="AU26" s="23">
        <f t="shared" si="2"/>
        <v>0.16239165487763582</v>
      </c>
      <c r="AV26" s="23">
        <f t="shared" si="2"/>
        <v>0.1622924166763442</v>
      </c>
      <c r="AW26" s="23">
        <f t="shared" si="2"/>
        <v>0.16462425158077332</v>
      </c>
      <c r="AX26" s="23">
        <f t="shared" si="2"/>
        <v>0.16403598556267845</v>
      </c>
      <c r="AY26" s="23">
        <v>0.16917125427763727</v>
      </c>
      <c r="AZ26" s="23">
        <v>0.1651742776250017</v>
      </c>
      <c r="BA26" s="23">
        <f t="shared" ref="BA26:BA34" si="3">BA11/BA$8</f>
        <v>0.16483398016386375</v>
      </c>
      <c r="BB26" s="23">
        <f>BB11/BB8</f>
        <v>0.16687717082412379</v>
      </c>
      <c r="BC26" s="23">
        <f>BC11/BC8</f>
        <v>0.16744038826756699</v>
      </c>
      <c r="BD26" s="23">
        <v>0.17339039284512189</v>
      </c>
      <c r="BE26" s="23">
        <v>0.16827712884991011</v>
      </c>
      <c r="BF26" s="23">
        <v>0.18853954286940658</v>
      </c>
    </row>
    <row r="27" spans="1:58" ht="14.5" customHeight="1" x14ac:dyDescent="0.35">
      <c r="B27" t="s">
        <v>76</v>
      </c>
      <c r="C27" s="29">
        <v>-9.3608752745025198E-2</v>
      </c>
      <c r="D27" s="29">
        <v>-9.5784243247935094E-2</v>
      </c>
      <c r="E27" s="29">
        <v>-9.1623696462695997E-2</v>
      </c>
      <c r="F27" s="29">
        <v>-8.9077018730084098E-2</v>
      </c>
      <c r="G27" s="29">
        <v>-9.2272548670917803E-2</v>
      </c>
      <c r="H27" s="29">
        <v>-9.1920600704702302E-2</v>
      </c>
      <c r="I27" s="29">
        <v>-8.9643421716257998E-2</v>
      </c>
      <c r="J27" s="29">
        <v>-8.7619094371053599E-2</v>
      </c>
      <c r="K27" s="29">
        <v>-8.9844629131510201E-2</v>
      </c>
      <c r="L27" s="29">
        <v>-8.9675239199428297E-2</v>
      </c>
      <c r="M27" s="29">
        <v>-9.2457951854807097E-2</v>
      </c>
      <c r="N27" s="29">
        <v>-9.0523527657463396E-2</v>
      </c>
      <c r="O27" s="29">
        <v>-9.0682126030681501E-2</v>
      </c>
      <c r="P27" s="29">
        <v>-9.3244149294839401E-2</v>
      </c>
      <c r="Q27" s="29">
        <v>-9.1790704357858993E-2</v>
      </c>
      <c r="R27" s="29">
        <v>-9.3484297768040597E-2</v>
      </c>
      <c r="S27" s="29">
        <v>-9.0915097174349799E-2</v>
      </c>
      <c r="T27" s="29">
        <v>-8.9973211902100406E-2</v>
      </c>
      <c r="U27" s="29">
        <v>-8.4701295742253102E-2</v>
      </c>
      <c r="V27" s="29">
        <v>-8.9423770988873205E-2</v>
      </c>
      <c r="W27" s="29">
        <v>-8.8720632081614598E-2</v>
      </c>
      <c r="X27" s="29">
        <v>-9.0155119882989895E-2</v>
      </c>
      <c r="Y27" s="29">
        <v>-8.8963785610419302E-2</v>
      </c>
      <c r="Z27" s="29">
        <v>-8.4814122413163606E-2</v>
      </c>
      <c r="AA27" s="29">
        <v>-8.7995033327700395E-2</v>
      </c>
      <c r="AB27" s="29">
        <v>-8.7073284859035927E-2</v>
      </c>
      <c r="AC27" s="29">
        <v>-8.6811619790081868E-2</v>
      </c>
      <c r="AD27" s="29">
        <v>-8.6142648942236874E-2</v>
      </c>
      <c r="AE27" s="29">
        <v>-8.5307462485999172E-2</v>
      </c>
      <c r="AF27" s="29">
        <v>-8.6249480708728524E-2</v>
      </c>
      <c r="AG27" s="29">
        <v>-8.9652981019178957E-2</v>
      </c>
      <c r="AH27" s="29">
        <v>-8.9678287427354841E-2</v>
      </c>
      <c r="AI27" s="29">
        <v>-8.472384130796165E-2</v>
      </c>
      <c r="AJ27" s="29">
        <v>-9.3855046287404265E-2</v>
      </c>
      <c r="AK27" s="29">
        <v>-8.9542034611464816E-2</v>
      </c>
      <c r="AL27" s="29">
        <v>-9.385239491043447E-2</v>
      </c>
      <c r="AM27" s="29">
        <v>-9.2206935299094697E-2</v>
      </c>
      <c r="AN27" s="29">
        <v>-9.3289588122407369E-2</v>
      </c>
      <c r="AO27" s="29">
        <v>-0.10460323868181243</v>
      </c>
      <c r="AP27" s="29">
        <v>-9.6454467138076649E-2</v>
      </c>
      <c r="AQ27" s="29">
        <f t="shared" si="0"/>
        <v>-0.10260996290408055</v>
      </c>
      <c r="AR27" s="29">
        <f t="shared" si="1"/>
        <v>-0.10097597597597598</v>
      </c>
      <c r="AS27" s="29">
        <f t="shared" ref="AS27:AX27" si="4">AS12/AS8</f>
        <v>-9.692977296788613E-2</v>
      </c>
      <c r="AT27" s="29">
        <f t="shared" si="4"/>
        <v>-9.4105221054231553E-2</v>
      </c>
      <c r="AU27" s="29">
        <f t="shared" si="4"/>
        <v>-9.8407227193376023E-2</v>
      </c>
      <c r="AV27" s="29">
        <f t="shared" si="4"/>
        <v>-9.9581930089420512E-2</v>
      </c>
      <c r="AW27" s="29">
        <f t="shared" si="4"/>
        <v>-0.10094566616305747</v>
      </c>
      <c r="AX27" s="29">
        <f t="shared" si="4"/>
        <v>-9.6643861444809562E-2</v>
      </c>
      <c r="AY27" s="29">
        <v>-9.5223925011159047E-2</v>
      </c>
      <c r="AZ27" s="29">
        <v>-9.7982904130372944E-2</v>
      </c>
      <c r="BA27" s="29">
        <f t="shared" si="3"/>
        <v>-9.8803363518758083E-2</v>
      </c>
      <c r="BB27" s="29">
        <f>BB12/BB8</f>
        <v>-9.8463319650563097E-2</v>
      </c>
      <c r="BC27" s="29">
        <f>BC12/BC8</f>
        <v>-9.8438489132728429E-2</v>
      </c>
      <c r="BD27" s="84">
        <v>-9.7610232245035344E-2</v>
      </c>
      <c r="BE27" s="84">
        <v>-9.8309338093574963E-2</v>
      </c>
      <c r="BF27" s="84">
        <v>-0.10210322996029617</v>
      </c>
    </row>
    <row r="28" spans="1:58" ht="14.5" customHeight="1" x14ac:dyDescent="0.35">
      <c r="B28" s="9" t="s">
        <v>77</v>
      </c>
      <c r="C28" s="28">
        <v>-1.24382897061342E-2</v>
      </c>
      <c r="D28" s="28">
        <v>-1.09960762512067E-2</v>
      </c>
      <c r="E28" s="28">
        <v>-1.26618513082844E-2</v>
      </c>
      <c r="F28" s="28">
        <v>-1.51608237236088E-2</v>
      </c>
      <c r="G28" s="28">
        <v>-1.2971700490091401E-2</v>
      </c>
      <c r="H28" s="28">
        <v>-1.28111540610296E-2</v>
      </c>
      <c r="I28" s="28">
        <v>-1.4194756867016401E-2</v>
      </c>
      <c r="J28" s="28">
        <v>-1.31707268724627E-2</v>
      </c>
      <c r="K28" s="28">
        <v>-1.34777263235375E-2</v>
      </c>
      <c r="L28" s="28">
        <v>-1.3419339406539801E-2</v>
      </c>
      <c r="M28" s="28">
        <v>-1.23009802905375E-2</v>
      </c>
      <c r="N28" s="28">
        <v>-1.23324646239963E-2</v>
      </c>
      <c r="O28" s="28">
        <v>-1.22819961875237E-2</v>
      </c>
      <c r="P28" s="28">
        <v>-1.40872776535526E-2</v>
      </c>
      <c r="Q28" s="28">
        <v>-1.2830788652538099E-2</v>
      </c>
      <c r="R28" s="28">
        <v>-1.2375304901521601E-2</v>
      </c>
      <c r="S28" s="28">
        <v>-1.30339620441146E-2</v>
      </c>
      <c r="T28" s="28">
        <v>-1.18811969141949E-2</v>
      </c>
      <c r="U28" s="28">
        <v>-1.63547333510035E-2</v>
      </c>
      <c r="V28" s="28">
        <v>-1.3564562211003699E-2</v>
      </c>
      <c r="W28" s="28">
        <v>-1.28696161907969E-2</v>
      </c>
      <c r="X28" s="28">
        <v>-1.3985323278228601E-2</v>
      </c>
      <c r="Y28" s="28">
        <v>-1.38180671582204E-2</v>
      </c>
      <c r="Z28" s="28">
        <v>-1.5729220084102699E-2</v>
      </c>
      <c r="AA28" s="28">
        <v>-1.41910879428408E-2</v>
      </c>
      <c r="AB28" s="28">
        <v>-1.2970488416740551E-2</v>
      </c>
      <c r="AC28" s="28">
        <v>-1.2758727468203382E-2</v>
      </c>
      <c r="AD28" s="28">
        <v>-1.1676619438858223E-2</v>
      </c>
      <c r="AE28" s="28">
        <v>-1.2356066628147738E-2</v>
      </c>
      <c r="AF28" s="28">
        <v>-1.2407262537311668E-2</v>
      </c>
      <c r="AG28" s="28">
        <v>-1.4695181416732827E-2</v>
      </c>
      <c r="AH28" s="28">
        <v>-1.5287141438460862E-2</v>
      </c>
      <c r="AI28" s="28">
        <v>-1.5626863957751647E-2</v>
      </c>
      <c r="AJ28" s="28">
        <v>-1.1675149014621919E-2</v>
      </c>
      <c r="AK28" s="28">
        <v>-1.4245412825473451E-2</v>
      </c>
      <c r="AL28" s="28">
        <v>-1.4989572181802413E-2</v>
      </c>
      <c r="AM28" s="28">
        <v>-1.4799118125011168E-2</v>
      </c>
      <c r="AN28" s="28">
        <v>-1.5566296183597937E-2</v>
      </c>
      <c r="AO28" s="28">
        <v>-1.3746826866341681E-2</v>
      </c>
      <c r="AP28" s="28">
        <v>-1.4725803304901322E-2</v>
      </c>
      <c r="AQ28" s="28">
        <f t="shared" si="0"/>
        <v>-1.3910969793322734E-2</v>
      </c>
      <c r="AR28" s="28">
        <f t="shared" si="1"/>
        <v>-1.1323823823823824E-2</v>
      </c>
      <c r="AS28" s="28">
        <f t="shared" ref="AS28:AX28" si="5">AS13/AS8</f>
        <v>-1.2527937889660039E-2</v>
      </c>
      <c r="AT28" s="28">
        <f t="shared" si="5"/>
        <v>-1.3118099178654799E-2</v>
      </c>
      <c r="AU28" s="28">
        <f t="shared" si="5"/>
        <v>-1.272280639362428E-2</v>
      </c>
      <c r="AV28" s="28">
        <f t="shared" si="5"/>
        <v>-1.2077575194518639E-2</v>
      </c>
      <c r="AW28" s="28">
        <f t="shared" si="5"/>
        <v>-1.1079402383750209E-2</v>
      </c>
      <c r="AX28" s="28">
        <f t="shared" si="5"/>
        <v>-1.379087431988364E-2</v>
      </c>
      <c r="AY28" s="28">
        <v>-1.1357436889351783E-2</v>
      </c>
      <c r="AZ28" s="28">
        <v>-1.2070063262845609E-2</v>
      </c>
      <c r="BA28" s="28">
        <f t="shared" si="3"/>
        <v>-1.2613195342820181E-2</v>
      </c>
      <c r="BB28" s="28">
        <f>BB13/BB8</f>
        <v>-1.3314387959162193E-2</v>
      </c>
      <c r="BC28" s="28">
        <f>BC13/BC8</f>
        <v>-1.3557712597594428E-2</v>
      </c>
      <c r="BD28" s="85">
        <v>-1.3848151175650334E-2</v>
      </c>
      <c r="BE28" s="85">
        <v>-1.3349373277969654E-2</v>
      </c>
      <c r="BF28" s="85">
        <v>-1.1750187788389313E-2</v>
      </c>
    </row>
    <row r="29" spans="1:58" s="6" customFormat="1" ht="14.5" customHeight="1" x14ac:dyDescent="0.35">
      <c r="A29" s="63"/>
      <c r="B29" s="6" t="s">
        <v>70</v>
      </c>
      <c r="C29" s="24">
        <v>-0.10604704245115899</v>
      </c>
      <c r="D29" s="24">
        <v>-0.106780319499142</v>
      </c>
      <c r="E29" s="24">
        <v>-0.10428554777097999</v>
      </c>
      <c r="F29" s="24">
        <v>-0.104237842453693</v>
      </c>
      <c r="G29" s="24">
        <v>-0.105244249161009</v>
      </c>
      <c r="H29" s="24">
        <v>-0.104731754765732</v>
      </c>
      <c r="I29" s="24">
        <v>-0.103838178583274</v>
      </c>
      <c r="J29" s="24">
        <v>-0.100789821243516</v>
      </c>
      <c r="K29" s="24">
        <v>-0.103322355455048</v>
      </c>
      <c r="L29" s="24">
        <v>-0.103094578605968</v>
      </c>
      <c r="M29" s="24">
        <v>-0.104758932145345</v>
      </c>
      <c r="N29" s="24">
        <v>-0.10285599228146</v>
      </c>
      <c r="O29" s="24">
        <v>-0.102964122218205</v>
      </c>
      <c r="P29" s="24">
        <v>-0.107331426948392</v>
      </c>
      <c r="Q29" s="24">
        <v>-0.104621493010397</v>
      </c>
      <c r="R29" s="24">
        <v>-0.105859602669562</v>
      </c>
      <c r="S29" s="24">
        <v>-0.10394905921846399</v>
      </c>
      <c r="T29" s="24">
        <v>-0.101854408816295</v>
      </c>
      <c r="U29" s="24">
        <v>-0.101056029093257</v>
      </c>
      <c r="V29" s="24">
        <v>-0.10298833319987701</v>
      </c>
      <c r="W29" s="24">
        <v>-0.101590248272412</v>
      </c>
      <c r="X29" s="24">
        <v>-0.104140443161219</v>
      </c>
      <c r="Y29" s="24">
        <v>-0.10278185276864001</v>
      </c>
      <c r="Z29" s="24">
        <v>-0.100543342497266</v>
      </c>
      <c r="AA29" s="24">
        <v>-0.102186121270541</v>
      </c>
      <c r="AB29" s="24">
        <v>-0.10004377327577647</v>
      </c>
      <c r="AC29" s="24">
        <v>-9.9570347258285244E-2</v>
      </c>
      <c r="AD29" s="24">
        <v>-9.7819268381095087E-2</v>
      </c>
      <c r="AE29" s="24">
        <v>-9.7663529114146913E-2</v>
      </c>
      <c r="AF29" s="24">
        <v>-9.8656743246040193E-2</v>
      </c>
      <c r="AG29" s="24">
        <v>-0.10434816243591179</v>
      </c>
      <c r="AH29" s="24">
        <v>-0.1049654288658157</v>
      </c>
      <c r="AI29" s="24">
        <v>-0.10035070526571331</v>
      </c>
      <c r="AJ29" s="24">
        <v>-0.10553019530202618</v>
      </c>
      <c r="AK29" s="24">
        <v>-0.10378744743693827</v>
      </c>
      <c r="AL29" s="24">
        <v>-0.10884196709223688</v>
      </c>
      <c r="AM29" s="24">
        <v>-0.10700605342410588</v>
      </c>
      <c r="AN29" s="24">
        <v>-0.10885588430600532</v>
      </c>
      <c r="AO29" s="24">
        <v>-0.11835006554815408</v>
      </c>
      <c r="AP29" s="24">
        <v>-0.11118027044297796</v>
      </c>
      <c r="AQ29" s="24">
        <f t="shared" si="0"/>
        <v>-0.11658717541070482</v>
      </c>
      <c r="AR29" s="24">
        <f t="shared" si="1"/>
        <v>-0.1122997997997998</v>
      </c>
      <c r="AS29" s="24">
        <f t="shared" ref="AS29:AX29" si="6">AS14/AS8</f>
        <v>-0.10945771085754617</v>
      </c>
      <c r="AT29" s="24">
        <f t="shared" si="6"/>
        <v>-0.10722332023288636</v>
      </c>
      <c r="AU29" s="24">
        <f t="shared" si="6"/>
        <v>-0.11113003358700031</v>
      </c>
      <c r="AV29" s="24">
        <f t="shared" si="6"/>
        <v>-0.11165950528393914</v>
      </c>
      <c r="AW29" s="24">
        <f t="shared" si="6"/>
        <v>-0.11202506854680767</v>
      </c>
      <c r="AX29" s="24">
        <f t="shared" si="6"/>
        <v>-0.1104347357646932</v>
      </c>
      <c r="AY29" s="24">
        <v>-0.10658136190051083</v>
      </c>
      <c r="AZ29" s="24">
        <v>-0.11005296739321854</v>
      </c>
      <c r="BA29" s="24">
        <f t="shared" si="3"/>
        <v>-0.11141655886157827</v>
      </c>
      <c r="BB29" s="24">
        <f>BB14/BB8</f>
        <v>-0.11177770760972529</v>
      </c>
      <c r="BC29" s="24">
        <f>BC14/BC8</f>
        <v>-0.11199620173032285</v>
      </c>
      <c r="BD29" s="24">
        <v>-0.11145838342068567</v>
      </c>
      <c r="BE29" s="24">
        <v>-0.11165871137154462</v>
      </c>
      <c r="BF29" s="24">
        <v>-0.11385341774868549</v>
      </c>
    </row>
    <row r="30" spans="1:58" s="6" customFormat="1" ht="14.5" customHeight="1" x14ac:dyDescent="0.35">
      <c r="A30" s="63"/>
      <c r="B30" s="28" t="s">
        <v>68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1.5843937012146585E-3</v>
      </c>
      <c r="AH30" s="28">
        <v>1.3887623929435119E-3</v>
      </c>
      <c r="AI30" s="28">
        <v>1.1073751844754142E-3</v>
      </c>
      <c r="AJ30" s="28">
        <v>5.6314003304432146E-4</v>
      </c>
      <c r="AK30" s="28">
        <v>1.1323378872365127E-3</v>
      </c>
      <c r="AL30" s="28">
        <v>6.9307155549850057E-4</v>
      </c>
      <c r="AM30" s="28">
        <v>7.411926873151655E-4</v>
      </c>
      <c r="AN30" s="28">
        <v>1.1871530609499558E-3</v>
      </c>
      <c r="AO30" s="28">
        <v>6.0456686950885376E-4</v>
      </c>
      <c r="AP30" s="28">
        <v>8.0425634281092466E-4</v>
      </c>
      <c r="AQ30" s="28">
        <f t="shared" si="0"/>
        <v>7.9491255961844202E-4</v>
      </c>
      <c r="AR30" s="28">
        <f t="shared" si="1"/>
        <v>7.5075075075075074E-4</v>
      </c>
      <c r="AS30" s="28">
        <f t="shared" ref="AS30:AX30" si="7">AS15/AS8</f>
        <v>7.0579931772732623E-4</v>
      </c>
      <c r="AT30" s="28">
        <f t="shared" si="7"/>
        <v>8.0100082677379044E-4</v>
      </c>
      <c r="AU30" s="28">
        <f t="shared" si="7"/>
        <v>7.6214907816106404E-4</v>
      </c>
      <c r="AV30" s="28">
        <f t="shared" si="7"/>
        <v>9.29044245732203E-4</v>
      </c>
      <c r="AW30" s="28">
        <f t="shared" si="7"/>
        <v>8.9530524313133006E-4</v>
      </c>
      <c r="AX30" s="28">
        <f t="shared" si="7"/>
        <v>9.1580024780477294E-4</v>
      </c>
      <c r="AY30" s="28">
        <v>7.4393691414968005E-4</v>
      </c>
      <c r="AZ30" s="28">
        <v>8.669854644468226E-4</v>
      </c>
      <c r="BA30" s="28">
        <f t="shared" si="3"/>
        <v>9.1634325140146618E-4</v>
      </c>
      <c r="BB30" s="28">
        <f>BB15/BB8</f>
        <v>9.9989474792127144E-4</v>
      </c>
      <c r="BC30" s="28">
        <f>BC15/BC8</f>
        <v>8.9681367377083773E-4</v>
      </c>
      <c r="BD30" s="85">
        <v>3.3658700774150119E-4</v>
      </c>
      <c r="BE30" s="85">
        <v>7.7612635337032869E-4</v>
      </c>
      <c r="BF30" s="85">
        <v>8.584612082841507E-4</v>
      </c>
    </row>
    <row r="31" spans="1:58" s="6" customFormat="1" ht="14.5" customHeight="1" x14ac:dyDescent="0.35">
      <c r="A31" s="63"/>
      <c r="B31" t="s">
        <v>67</v>
      </c>
      <c r="C31" s="29">
        <v>0</v>
      </c>
      <c r="D31" s="29">
        <v>1.7221855989542837E-3</v>
      </c>
      <c r="E31" s="29">
        <v>-5.2171886593909897E-4</v>
      </c>
      <c r="F31" s="29">
        <v>-1.2413353466138109E-3</v>
      </c>
      <c r="G31" s="29">
        <v>-1.6645309037075198E-4</v>
      </c>
      <c r="H31" s="29">
        <v>-2.6587730729156278E-4</v>
      </c>
      <c r="I31" s="29">
        <v>-1.1516738725544203E-2</v>
      </c>
      <c r="J31" s="29">
        <v>-2.5009226423919791E-3</v>
      </c>
      <c r="K31" s="29">
        <v>-4.572162453440348E-3</v>
      </c>
      <c r="L31" s="29">
        <v>-4.7064788086689556E-3</v>
      </c>
      <c r="M31" s="29">
        <v>3.1134278013112047E-3</v>
      </c>
      <c r="N31" s="29">
        <v>-8.3296484973192902E-3</v>
      </c>
      <c r="O31" s="29">
        <v>-9.9227569635218244E-5</v>
      </c>
      <c r="P31" s="29">
        <v>-4.5348935766261356E-4</v>
      </c>
      <c r="Q31" s="29">
        <v>-1.4071319262413831E-3</v>
      </c>
      <c r="R31" s="29">
        <v>-4.7650078289676384E-4</v>
      </c>
      <c r="S31" s="29">
        <v>-2.0727022577801037E-3</v>
      </c>
      <c r="T31" s="29">
        <v>1.2823328882906537E-3</v>
      </c>
      <c r="U31" s="29">
        <v>-2.4311254658218305E-4</v>
      </c>
      <c r="V31" s="29">
        <v>-3.2564255321610331E-4</v>
      </c>
      <c r="W31" s="29">
        <v>-1.1405869067733706E-4</v>
      </c>
      <c r="X31" s="29">
        <v>-1.9779365443308673E-3</v>
      </c>
      <c r="Y31" s="29">
        <v>-1.0103775929922087E-3</v>
      </c>
      <c r="Z31" s="29">
        <v>4.5972832536841065E-3</v>
      </c>
      <c r="AA31" s="29">
        <v>5.7890725668192358E-4</v>
      </c>
      <c r="AB31" s="29">
        <v>-7.6380540502060112E-3</v>
      </c>
      <c r="AC31" s="29">
        <v>-5.5637827344441821E-4</v>
      </c>
      <c r="AD31" s="29">
        <v>1.576775929819766E-3</v>
      </c>
      <c r="AE31" s="29">
        <v>-1.0039019233047413E-2</v>
      </c>
      <c r="AF31" s="29">
        <v>-4.3669365027548881E-3</v>
      </c>
      <c r="AG31" s="29">
        <v>-4.7399755516771246E-4</v>
      </c>
      <c r="AH31" s="29">
        <v>-3.5864643472250891E-3</v>
      </c>
      <c r="AI31" s="29">
        <v>-2.5615316346906675E-4</v>
      </c>
      <c r="AJ31" s="29">
        <v>-2.0948647654528583E-3</v>
      </c>
      <c r="AK31" s="29">
        <v>-1.6111238045412896E-3</v>
      </c>
      <c r="AL31" s="29">
        <v>-6.4814807646392848E-4</v>
      </c>
      <c r="AM31" s="29">
        <v>-2.7114756328393847E-3</v>
      </c>
      <c r="AN31" s="29">
        <v>-1.0820130022711006E-3</v>
      </c>
      <c r="AO31" s="29">
        <v>-1.3923838732198051E-3</v>
      </c>
      <c r="AP31" s="29">
        <v>-1.4789973746980253E-3</v>
      </c>
      <c r="AQ31" s="29">
        <f t="shared" si="0"/>
        <v>-3.3121356650768415E-4</v>
      </c>
      <c r="AR31" s="29">
        <f t="shared" si="1"/>
        <v>-1.1886886886886888E-3</v>
      </c>
      <c r="AS31" s="29">
        <f t="shared" ref="AS31:AX31" si="8">AS16/AS8</f>
        <v>-4.7053287848488413E-4</v>
      </c>
      <c r="AT31" s="29">
        <f t="shared" si="8"/>
        <v>-1.9577749307855195E-4</v>
      </c>
      <c r="AU31" s="29">
        <f t="shared" si="8"/>
        <v>-5.0995170390445677E-4</v>
      </c>
      <c r="AV31" s="29">
        <f t="shared" si="8"/>
        <v>-1.7419579607478808E-4</v>
      </c>
      <c r="AW31" s="29">
        <f t="shared" si="8"/>
        <v>-2.2382631078283251E-4</v>
      </c>
      <c r="AX31" s="29">
        <f t="shared" si="8"/>
        <v>0</v>
      </c>
      <c r="AY31" s="29">
        <v>-9.4232009125626152E-4</v>
      </c>
      <c r="AZ31" s="29">
        <v>-3.5221284493152169E-4</v>
      </c>
      <c r="BA31" s="29">
        <f t="shared" si="3"/>
        <v>-1.0780508840017249E-4</v>
      </c>
      <c r="BB31" s="29">
        <f>BB16/BB8</f>
        <v>-4.2100831491421954E-4</v>
      </c>
      <c r="BC31" s="29">
        <f>BC16/BC8</f>
        <v>0</v>
      </c>
      <c r="BD31" s="84">
        <v>-2.5099774005866229E-2</v>
      </c>
      <c r="BE31" s="84">
        <v>-6.8816536665502479E-3</v>
      </c>
      <c r="BF31" s="84">
        <v>-2.307114497263655E-3</v>
      </c>
    </row>
    <row r="32" spans="1:58" s="6" customFormat="1" ht="14.5" customHeight="1" x14ac:dyDescent="0.35">
      <c r="A32" s="63"/>
      <c r="B32" s="9" t="s">
        <v>66</v>
      </c>
      <c r="C32" s="28">
        <v>0</v>
      </c>
      <c r="D32" s="28">
        <v>-9.8200659910637807E-3</v>
      </c>
      <c r="E32" s="28">
        <v>-9.5357688526052694E-3</v>
      </c>
      <c r="F32" s="28">
        <v>-8.6024842612392495E-3</v>
      </c>
      <c r="G32" s="28">
        <v>-9.3540106894607795E-3</v>
      </c>
      <c r="H32" s="28">
        <v>-9.6678645718976993E-3</v>
      </c>
      <c r="I32" s="28">
        <v>-9.4266031989530298E-3</v>
      </c>
      <c r="J32" s="28">
        <v>-8.8054152921131605E-3</v>
      </c>
      <c r="K32" s="28">
        <v>-8.5678743957367208E-3</v>
      </c>
      <c r="L32" s="28">
        <v>-9.06656433805067E-3</v>
      </c>
      <c r="M32" s="28">
        <v>-1.0044951604868501E-2</v>
      </c>
      <c r="N32" s="28">
        <v>-9.5899920615487005E-3</v>
      </c>
      <c r="O32" s="28">
        <v>-9.5048760881627607E-3</v>
      </c>
      <c r="P32" s="28">
        <v>-9.07920586122587E-3</v>
      </c>
      <c r="Q32" s="28">
        <v>-9.5172364864837995E-3</v>
      </c>
      <c r="R32" s="28">
        <v>-1.08182029844368E-2</v>
      </c>
      <c r="S32" s="28">
        <v>-1.0670546695203899E-2</v>
      </c>
      <c r="T32" s="28">
        <v>-1.0001865148873501E-2</v>
      </c>
      <c r="U32" s="28">
        <v>-9.2623001271897702E-3</v>
      </c>
      <c r="V32" s="28">
        <v>-1.0119972491931599E-2</v>
      </c>
      <c r="W32" s="28">
        <v>-1.0665909486182E-2</v>
      </c>
      <c r="X32" s="28">
        <v>-1.05791283755016E-2</v>
      </c>
      <c r="Y32" s="28">
        <v>-1.0411743750865799E-2</v>
      </c>
      <c r="Z32" s="28">
        <v>-9.6111970331911496E-3</v>
      </c>
      <c r="AA32" s="28">
        <v>-1.0278708730992001E-2</v>
      </c>
      <c r="AB32" s="28">
        <v>-1.0209390795640818E-2</v>
      </c>
      <c r="AC32" s="28">
        <v>-1.0031528580793104E-2</v>
      </c>
      <c r="AD32" s="28">
        <v>-9.3214964856295646E-3</v>
      </c>
      <c r="AE32" s="28">
        <v>-8.435757092530527E-3</v>
      </c>
      <c r="AF32" s="28">
        <v>-9.4134051512195661E-3</v>
      </c>
      <c r="AG32" s="28">
        <v>-1.0294768323962372E-2</v>
      </c>
      <c r="AH32" s="28">
        <v>-1.016642115124214E-2</v>
      </c>
      <c r="AI32" s="28">
        <v>-9.6662410990897198E-3</v>
      </c>
      <c r="AJ32" s="28">
        <v>-9.9480499027359802E-3</v>
      </c>
      <c r="AK32" s="28">
        <v>-1.000566527929036E-2</v>
      </c>
      <c r="AL32" s="28">
        <v>-1.1943458024699868E-2</v>
      </c>
      <c r="AM32" s="28">
        <v>-1.0761677023708562E-2</v>
      </c>
      <c r="AN32" s="28">
        <v>-1.1140488977325776E-2</v>
      </c>
      <c r="AO32" s="28">
        <v>-1.0925207959133352E-2</v>
      </c>
      <c r="AP32" s="28">
        <v>-1.1153680068530906E-2</v>
      </c>
      <c r="AQ32" s="28">
        <f t="shared" si="0"/>
        <v>-1.4043455219925808E-2</v>
      </c>
      <c r="AR32" s="28">
        <f t="shared" si="1"/>
        <v>-1.4451951951951952E-2</v>
      </c>
      <c r="AS32" s="28">
        <f t="shared" ref="AS32:AX32" si="9">AS17/AS8</f>
        <v>-1.4468886013410186E-2</v>
      </c>
      <c r="AT32" s="28">
        <f t="shared" si="9"/>
        <v>-1.333961779979371E-2</v>
      </c>
      <c r="AU32" s="28">
        <f t="shared" si="9"/>
        <v>-1.4051576208399452E-2</v>
      </c>
      <c r="AV32" s="28">
        <f t="shared" si="9"/>
        <v>-1.4748577400998723E-2</v>
      </c>
      <c r="AW32" s="28">
        <f t="shared" si="9"/>
        <v>-1.4436797045492698E-2</v>
      </c>
      <c r="AX32" s="28">
        <f t="shared" si="9"/>
        <v>-1.4114097936755911E-2</v>
      </c>
      <c r="AY32" s="28">
        <v>-1.2894906511927788E-2</v>
      </c>
      <c r="AZ32" s="28">
        <v>-1.4007233909968978E-2</v>
      </c>
      <c r="BA32" s="28">
        <f t="shared" si="3"/>
        <v>-1.4661492022423459E-2</v>
      </c>
      <c r="BB32" s="28">
        <f>BB17/BB8</f>
        <v>-1.4156404588990633E-2</v>
      </c>
      <c r="BC32" s="28">
        <f>BC17/BC8</f>
        <v>-1.4296265034817473E-2</v>
      </c>
      <c r="BD32" s="85">
        <v>-1.3271144876664904E-2</v>
      </c>
      <c r="BE32" s="85">
        <v>-1.4073757874448627E-2</v>
      </c>
      <c r="BF32" s="85">
        <v>-1.5076724970490396E-2</v>
      </c>
    </row>
    <row r="33" spans="1:58" s="6" customFormat="1" ht="14.5" customHeight="1" x14ac:dyDescent="0.35">
      <c r="A33" s="63"/>
      <c r="B33" s="24" t="s">
        <v>186</v>
      </c>
      <c r="C33" s="24">
        <v>0.10636026270474699</v>
      </c>
      <c r="D33" s="24">
        <v>2.2942187054471909E-2</v>
      </c>
      <c r="E33" s="24">
        <v>2.9231118182905198E-2</v>
      </c>
      <c r="F33" s="24">
        <v>5.1122608139127557E-2</v>
      </c>
      <c r="G33" s="24">
        <v>3.2241780610555798E-2</v>
      </c>
      <c r="H33" s="24">
        <v>2.1672704048443923E-2</v>
      </c>
      <c r="I33" s="24">
        <v>2.8826428482926027E-2</v>
      </c>
      <c r="J33" s="24">
        <v>3.2587990162944863E-2</v>
      </c>
      <c r="K33" s="24">
        <v>4.4845856507779051E-2</v>
      </c>
      <c r="L33" s="24">
        <v>3.2947649544887249E-2</v>
      </c>
      <c r="M33" s="24">
        <v>3.2852602461769992E-2</v>
      </c>
      <c r="N33" s="24">
        <v>3.777820864421149E-2</v>
      </c>
      <c r="O33" s="24">
        <v>3.802467770354595E-2</v>
      </c>
      <c r="P33" s="24">
        <v>6.4174113361361196E-2</v>
      </c>
      <c r="Q33" s="24">
        <v>4.455426691919722E-2</v>
      </c>
      <c r="R33" s="24">
        <v>3.6513364111680852E-2</v>
      </c>
      <c r="S33" s="24">
        <v>0.11759393691993771</v>
      </c>
      <c r="T33" s="24">
        <v>4.8053250767658623E-2</v>
      </c>
      <c r="U33" s="24">
        <v>7.1712401885014265E-2</v>
      </c>
      <c r="V33" s="24">
        <v>6.8452748203735231E-2</v>
      </c>
      <c r="W33" s="24">
        <v>4.0743904467114546E-2</v>
      </c>
      <c r="X33" s="24">
        <v>4.9882585452676285E-2</v>
      </c>
      <c r="Y33" s="24">
        <v>5.1304908570551977E-2</v>
      </c>
      <c r="Z33" s="24">
        <v>6.5046834668502793E-2</v>
      </c>
      <c r="AA33" s="24">
        <v>5.2518719392181445E-2</v>
      </c>
      <c r="AB33" s="24">
        <v>3.7287477266058161E-2</v>
      </c>
      <c r="AC33" s="24">
        <v>5.1963898976220474E-2</v>
      </c>
      <c r="AD33" s="24">
        <v>6.0112081227313929E-2</v>
      </c>
      <c r="AE33" s="24">
        <v>5.4194403886909451E-2</v>
      </c>
      <c r="AF33" s="24">
        <v>5.1530509542570352E-2</v>
      </c>
      <c r="AG33" s="24">
        <v>4.5698961243618295E-2</v>
      </c>
      <c r="AH33" s="24">
        <v>5.363163590015195E-2</v>
      </c>
      <c r="AI33" s="24">
        <v>6.8320051587091771E-2</v>
      </c>
      <c r="AJ33" s="24">
        <v>5.4725861361406961E-2</v>
      </c>
      <c r="AK33" s="24">
        <v>5.5946666427673167E-2</v>
      </c>
      <c r="AL33" s="24">
        <v>3.863559526370286E-2</v>
      </c>
      <c r="AM33" s="24">
        <v>4.1309527302974949E-2</v>
      </c>
      <c r="AN33" s="24">
        <v>4.1345618965336554E-2</v>
      </c>
      <c r="AO33" s="24">
        <v>3.9893428907020766E-2</v>
      </c>
      <c r="AP33" s="24">
        <v>4.0343069610357725E-2</v>
      </c>
      <c r="AQ33" s="24">
        <f t="shared" si="0"/>
        <v>2.8285638579756228E-2</v>
      </c>
      <c r="AR33" s="24">
        <f t="shared" si="1"/>
        <v>3.4784784784784785E-2</v>
      </c>
      <c r="AS33" s="24">
        <f t="shared" ref="AS33:AX33" si="10">AS18/AS8</f>
        <v>3.8113163157275615E-2</v>
      </c>
      <c r="AT33" s="24">
        <f t="shared" si="10"/>
        <v>4.6612929644427904E-2</v>
      </c>
      <c r="AU33" s="24">
        <f t="shared" si="10"/>
        <v>3.7462242456492705E-2</v>
      </c>
      <c r="AV33" s="24">
        <f t="shared" si="10"/>
        <v>3.6639182441063754E-2</v>
      </c>
      <c r="AW33" s="24">
        <f t="shared" si="10"/>
        <v>3.8833864920821443E-2</v>
      </c>
      <c r="AX33" s="24">
        <f t="shared" si="10"/>
        <v>4.04029521090341E-2</v>
      </c>
      <c r="AY33" s="24">
        <v>4.9496602688092049E-2</v>
      </c>
      <c r="AZ33" s="24">
        <v>4.1628848941329469E-2</v>
      </c>
      <c r="BA33" s="24">
        <f t="shared" si="3"/>
        <v>3.9564467442863301E-2</v>
      </c>
      <c r="BB33" s="24">
        <f>BB18/BB8</f>
        <v>4.1521945058414902E-2</v>
      </c>
      <c r="BC33" s="24">
        <f>BC18/BC8</f>
        <v>4.2044735176197508E-2</v>
      </c>
      <c r="BD33" s="24">
        <v>2.3897677549646584E-2</v>
      </c>
      <c r="BE33" s="24">
        <v>3.6439132290736934E-2</v>
      </c>
      <c r="BF33" s="24">
        <v>5.8160746861251209E-2</v>
      </c>
    </row>
    <row r="34" spans="1:58" ht="14.5" customHeight="1" x14ac:dyDescent="0.35">
      <c r="B34" s="7" t="s">
        <v>65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f t="shared" ref="AB34:AN34" si="11">AB19/AB$8</f>
        <v>-1.4054377974307364E-2</v>
      </c>
      <c r="AC34" s="23">
        <f t="shared" si="11"/>
        <v>-9.5232103200502023E-3</v>
      </c>
      <c r="AD34" s="23">
        <f t="shared" si="11"/>
        <v>-7.8199977385932564E-3</v>
      </c>
      <c r="AE34" s="23">
        <f t="shared" si="11"/>
        <v>-1.2812847932405618E-2</v>
      </c>
      <c r="AF34" s="23">
        <f t="shared" si="11"/>
        <v>-1.1048528742561249E-2</v>
      </c>
      <c r="AG34" s="23">
        <f t="shared" si="11"/>
        <v>-7.3885572239778532E-3</v>
      </c>
      <c r="AH34" s="23">
        <f t="shared" si="11"/>
        <v>-7.6251236937584389E-3</v>
      </c>
      <c r="AI34" s="23">
        <f t="shared" si="11"/>
        <v>-8.1217621588120549E-3</v>
      </c>
      <c r="AJ34" s="23">
        <f t="shared" si="11"/>
        <v>-1.7696200051073779E-2</v>
      </c>
      <c r="AK34" s="23">
        <f t="shared" si="11"/>
        <v>-1.0477895309818212E-2</v>
      </c>
      <c r="AL34" s="23">
        <f t="shared" si="11"/>
        <v>-1.7788156979032004E-2</v>
      </c>
      <c r="AM34" s="23">
        <f t="shared" si="11"/>
        <v>-1.6567302570616081E-2</v>
      </c>
      <c r="AN34" s="23">
        <f t="shared" si="11"/>
        <v>-2.2693976751603815E-2</v>
      </c>
      <c r="AO34" s="23">
        <v>-1.6989146529353551E-2</v>
      </c>
      <c r="AP34" s="23">
        <v>-1.850137934762669E-2</v>
      </c>
      <c r="AQ34" s="23">
        <f t="shared" si="0"/>
        <v>-2.8351881293057764E-2</v>
      </c>
      <c r="AR34" s="23">
        <f t="shared" si="1"/>
        <v>-2.6276276276276277E-2</v>
      </c>
      <c r="AS34" s="23">
        <f t="shared" ref="AS34:AX34" si="12">AS19/AS8</f>
        <v>-2.9761204564168923E-2</v>
      </c>
      <c r="AT34" s="23">
        <f t="shared" si="12"/>
        <v>-2.5939592781065092E-2</v>
      </c>
      <c r="AU34" s="23">
        <f t="shared" si="12"/>
        <v>-2.7568191180378194E-2</v>
      </c>
      <c r="AV34" s="23">
        <f t="shared" si="12"/>
        <v>-2.9613285332713971E-2</v>
      </c>
      <c r="AW34" s="23">
        <f t="shared" si="12"/>
        <v>-2.6187678361591405E-2</v>
      </c>
      <c r="AX34" s="23">
        <f t="shared" si="12"/>
        <v>-2.6396595377902277E-2</v>
      </c>
      <c r="AY34" s="23">
        <v>-1.9838317710658138E-2</v>
      </c>
      <c r="AZ34" s="23">
        <v>-2.5305138243541636E-2</v>
      </c>
      <c r="BA34" s="23">
        <f t="shared" si="3"/>
        <v>-2.7598102630444158E-2</v>
      </c>
      <c r="BB34" s="23">
        <f>BB19/BB8</f>
        <v>-2.9733712240816758E-2</v>
      </c>
      <c r="BC34" s="23">
        <f>BC19/BC8</f>
        <v>-3.1863262291622708E-2</v>
      </c>
      <c r="BD34" s="23">
        <v>-2.8080973217290955E-2</v>
      </c>
      <c r="BE34" s="23">
        <v>-2.9298769839729909E-2</v>
      </c>
      <c r="BF34" s="23">
        <v>-3.026075759201631E-2</v>
      </c>
    </row>
    <row r="35" spans="1:58" ht="14.5" customHeight="1" x14ac:dyDescent="0.35">
      <c r="B35" s="7" t="s">
        <v>62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f t="shared" ref="AB35:AN35" si="13">AB20/AB$8</f>
        <v>1.5680349228575981E-2</v>
      </c>
      <c r="AC35" s="23">
        <f t="shared" si="13"/>
        <v>2.8628201003640625E-2</v>
      </c>
      <c r="AD35" s="23">
        <f t="shared" si="13"/>
        <v>4.6518110117649489E-2</v>
      </c>
      <c r="AE35" s="23">
        <f t="shared" si="13"/>
        <v>2.8898603702944295E-2</v>
      </c>
      <c r="AF35" s="23">
        <f t="shared" si="13"/>
        <v>3.0487645356936582E-2</v>
      </c>
      <c r="AG35" s="23">
        <f t="shared" si="13"/>
        <v>2.6134744068681028E-2</v>
      </c>
      <c r="AH35" s="23">
        <f t="shared" si="13"/>
        <v>3.1244846445052436E-2</v>
      </c>
      <c r="AI35" s="23">
        <f t="shared" si="13"/>
        <v>5.0742860951437936E-2</v>
      </c>
      <c r="AJ35" s="23">
        <f t="shared" si="13"/>
        <v>4.6442536708596126E-2</v>
      </c>
      <c r="AK35" s="23">
        <f t="shared" si="13"/>
        <v>3.9331065517805124E-2</v>
      </c>
      <c r="AL35" s="23">
        <f t="shared" si="13"/>
        <v>1.9078744911362685E-2</v>
      </c>
      <c r="AM35" s="23">
        <f t="shared" si="13"/>
        <v>2.1890445930310271E-2</v>
      </c>
      <c r="AN35" s="23">
        <f t="shared" si="13"/>
        <v>1.7894664855279879E-2</v>
      </c>
      <c r="AO35" s="23">
        <v>2.3075675835818422E-2</v>
      </c>
      <c r="AP35" s="23">
        <v>2.0633368992576243E-2</v>
      </c>
      <c r="AQ35" s="23">
        <f t="shared" ref="AQ35:AQ37" si="14">AQ20/$AQ$8</f>
        <v>5.1669316375198724E-3</v>
      </c>
      <c r="AR35" s="23">
        <f t="shared" ref="AR35:AR37" si="15">AR20/$AR$8</f>
        <v>1.0885885885885885E-2</v>
      </c>
      <c r="AS35" s="23">
        <f t="shared" ref="AS35:AX35" si="16">AS20/AS8</f>
        <v>1.0586989765909893E-2</v>
      </c>
      <c r="AT35" s="23">
        <f t="shared" si="16"/>
        <v>1.864344055425907E-2</v>
      </c>
      <c r="AU35" s="23">
        <f t="shared" si="16"/>
        <v>1.1669574782256715E-2</v>
      </c>
      <c r="AV35" s="23">
        <f t="shared" si="16"/>
        <v>5.4000696783184296E-3</v>
      </c>
      <c r="AW35" s="23">
        <f t="shared" si="16"/>
        <v>9.2328353197918423E-3</v>
      </c>
      <c r="AX35" s="23">
        <f t="shared" si="16"/>
        <v>1.0666379356785003E-2</v>
      </c>
      <c r="AY35" s="23">
        <v>2.3508406487129891E-2</v>
      </c>
      <c r="AZ35" s="23">
        <v>1.2598382530242891E-2</v>
      </c>
      <c r="BA35" s="23">
        <f t="shared" ref="BA35:BA38" si="17">BA20/BA$8</f>
        <v>8.7322121604139716E-3</v>
      </c>
      <c r="BB35" s="23">
        <f>BB20/BB8</f>
        <v>1.3893274392169246E-2</v>
      </c>
      <c r="BC35" s="23">
        <f>BC20/BC8</f>
        <v>1.0286980375606668E-2</v>
      </c>
      <c r="BD35" s="23">
        <v>3.7505409434052989E-3</v>
      </c>
      <c r="BE35" s="23">
        <v>9.0418720167643289E-3</v>
      </c>
      <c r="BF35" s="23">
        <v>1.9690953965017705E-2</v>
      </c>
    </row>
    <row r="36" spans="1:58" ht="14.5" customHeight="1" x14ac:dyDescent="0.35">
      <c r="B36" s="24" t="s">
        <v>63</v>
      </c>
      <c r="C36" s="24">
        <v>0</v>
      </c>
      <c r="D36" s="24">
        <v>3.3272074085796757E-2</v>
      </c>
      <c r="E36" s="24">
        <v>3.9190595979944801E-2</v>
      </c>
      <c r="F36" s="24">
        <v>6.0061725791098579E-2</v>
      </c>
      <c r="G36" s="24">
        <v>4.2023227350215527E-2</v>
      </c>
      <c r="H36" s="24">
        <v>3.1674532287105719E-2</v>
      </c>
      <c r="I36" s="24">
        <v>3.860041012493743E-2</v>
      </c>
      <c r="J36" s="24">
        <v>4.1716840517193925E-2</v>
      </c>
      <c r="K36" s="24">
        <v>5.3699400246605349E-2</v>
      </c>
      <c r="L36" s="24">
        <v>4.2334374974283613E-2</v>
      </c>
      <c r="M36" s="24">
        <v>4.3325706689403519E-2</v>
      </c>
      <c r="N36" s="24">
        <v>4.7690658062159448E-2</v>
      </c>
      <c r="O36" s="24">
        <v>4.7851797734868848E-2</v>
      </c>
      <c r="P36" s="24">
        <v>7.3563221182964295E-2</v>
      </c>
      <c r="Q36" s="24">
        <v>5.4386979847582999E-2</v>
      </c>
      <c r="R36" s="24">
        <v>4.7757676030475253E-2</v>
      </c>
      <c r="S36" s="24">
        <v>0.12868585127268201</v>
      </c>
      <c r="T36" s="24">
        <v>5.8508459339333595E-2</v>
      </c>
      <c r="U36" s="24">
        <v>8.1370880909322582E-2</v>
      </c>
      <c r="V36" s="24">
        <v>7.8995957719105489E-2</v>
      </c>
      <c r="W36" s="24">
        <v>5.1816432514801697E-2</v>
      </c>
      <c r="X36" s="24">
        <v>6.0868427077231682E-2</v>
      </c>
      <c r="Y36" s="24">
        <v>6.2098237517593344E-2</v>
      </c>
      <c r="Z36" s="24">
        <v>7.4986350886531397E-2</v>
      </c>
      <c r="AA36" s="24">
        <v>6.3175297655875901E-2</v>
      </c>
      <c r="AB36" s="24">
        <f t="shared" ref="AB36:AN36" si="18">AB21/AB$8</f>
        <v>4.7863890820902824E-2</v>
      </c>
      <c r="AC36" s="24">
        <f t="shared" si="18"/>
        <v>6.2363606718179851E-2</v>
      </c>
      <c r="AD36" s="24">
        <f t="shared" si="18"/>
        <v>6.9880582717880918E-2</v>
      </c>
      <c r="AE36" s="24">
        <f t="shared" si="18"/>
        <v>6.3055857248355038E-2</v>
      </c>
      <c r="AF36" s="24">
        <f t="shared" si="18"/>
        <v>6.1349177030928438E-2</v>
      </c>
      <c r="AG36" s="24">
        <f t="shared" si="18"/>
        <v>5.6484677174403183E-2</v>
      </c>
      <c r="AH36" s="24">
        <f t="shared" si="18"/>
        <v>6.4268353651194016E-2</v>
      </c>
      <c r="AI36" s="24">
        <f t="shared" si="18"/>
        <v>7.8429028654945138E-2</v>
      </c>
      <c r="AJ36" s="24">
        <f t="shared" si="18"/>
        <v>6.5088590539279984E-2</v>
      </c>
      <c r="AK36" s="24">
        <f t="shared" si="18"/>
        <v>6.6404812126445709E-2</v>
      </c>
      <c r="AL36" s="24">
        <f t="shared" si="18"/>
        <v>5.1047697731283218E-2</v>
      </c>
      <c r="AM36" s="24">
        <f t="shared" si="18"/>
        <v>5.2496573122069692E-2</v>
      </c>
      <c r="AN36" s="24">
        <f t="shared" si="18"/>
        <v>5.2926631376176446E-2</v>
      </c>
      <c r="AO36" s="24">
        <v>5.1245343645724306E-2</v>
      </c>
      <c r="AP36" s="24">
        <v>5.1935437905848682E-2</v>
      </c>
      <c r="AQ36" s="24">
        <f t="shared" si="14"/>
        <v>4.285903550609433E-2</v>
      </c>
      <c r="AR36" s="24">
        <f t="shared" si="15"/>
        <v>4.9799799799799802E-2</v>
      </c>
      <c r="AS36" s="24">
        <f t="shared" ref="AS36:AX36" si="19">AS21/AS8</f>
        <v>5.3111398658981297E-2</v>
      </c>
      <c r="AT36" s="24">
        <f t="shared" si="19"/>
        <v>6.0475790668802237E-2</v>
      </c>
      <c r="AU36" s="24">
        <f t="shared" si="19"/>
        <v>5.2038619434347955E-2</v>
      </c>
      <c r="AV36" s="24">
        <f t="shared" si="19"/>
        <v>5.1910347230286841E-2</v>
      </c>
      <c r="AW36" s="24">
        <f t="shared" si="19"/>
        <v>5.377427116557551E-2</v>
      </c>
      <c r="AX36" s="24">
        <f t="shared" si="19"/>
        <v>5.5001885471098425E-2</v>
      </c>
      <c r="AY36" s="24">
        <v>6.3234637702722807E-2</v>
      </c>
      <c r="AZ36" s="24">
        <v>5.6232135358105638E-2</v>
      </c>
      <c r="BA36" s="24">
        <f t="shared" si="17"/>
        <v>5.49812384767141E-2</v>
      </c>
      <c r="BB36" s="24">
        <f>BB21/BB8</f>
        <v>5.636248815914114E-2</v>
      </c>
      <c r="BC36" s="24">
        <f>BC21/BC8</f>
        <v>5.7079552648238024E-2</v>
      </c>
      <c r="BD36" s="86">
        <v>3.7841996441794493E-2</v>
      </c>
      <c r="BE36" s="86">
        <v>5.1224493722690057E-2</v>
      </c>
      <c r="BF36" s="86">
        <v>7.3988625388990231E-2</v>
      </c>
    </row>
    <row r="37" spans="1:58" ht="14.5" customHeight="1" x14ac:dyDescent="0.35">
      <c r="B37" s="7" t="s">
        <v>165</v>
      </c>
      <c r="C37" s="23">
        <v>0</v>
      </c>
      <c r="D37" s="23">
        <v>3.1549888486842467E-2</v>
      </c>
      <c r="E37" s="23">
        <v>3.9712314845883896E-2</v>
      </c>
      <c r="F37" s="23">
        <v>6.1303061137712389E-2</v>
      </c>
      <c r="G37" s="23">
        <v>4.2189680440586283E-2</v>
      </c>
      <c r="H37" s="23">
        <v>3.1940409594397284E-2</v>
      </c>
      <c r="I37" s="23">
        <v>5.0117148850481637E-2</v>
      </c>
      <c r="J37" s="23">
        <v>4.4217763159585907E-2</v>
      </c>
      <c r="K37" s="23">
        <v>5.8271562700045701E-2</v>
      </c>
      <c r="L37" s="23">
        <v>4.7040853782952571E-2</v>
      </c>
      <c r="M37" s="23">
        <v>4.0107225621047835E-2</v>
      </c>
      <c r="N37" s="23">
        <v>5.602030655947874E-2</v>
      </c>
      <c r="O37" s="23">
        <v>4.7951025304504062E-2</v>
      </c>
      <c r="P37" s="23">
        <v>7.4016710540626904E-2</v>
      </c>
      <c r="Q37" s="23">
        <v>5.5794111773824387E-2</v>
      </c>
      <c r="R37" s="23">
        <v>4.8234176813372019E-2</v>
      </c>
      <c r="S37" s="23">
        <v>0.13075855353046212</v>
      </c>
      <c r="T37" s="23">
        <v>5.7226126451042941E-2</v>
      </c>
      <c r="U37" s="23">
        <v>8.1613993455904754E-2</v>
      </c>
      <c r="V37" s="23">
        <v>7.9321600272321588E-2</v>
      </c>
      <c r="W37" s="23">
        <v>5.1930491205479032E-2</v>
      </c>
      <c r="X37" s="23">
        <v>6.284636362156254E-2</v>
      </c>
      <c r="Y37" s="23">
        <v>6.3108615110585548E-2</v>
      </c>
      <c r="Z37" s="23">
        <v>7.0389067632847302E-2</v>
      </c>
      <c r="AA37" s="23">
        <v>6.2596390399193985E-2</v>
      </c>
      <c r="AB37" s="23">
        <f t="shared" ref="AB37:AN37" si="20">AB22/AB$8</f>
        <v>5.5501944871108842E-2</v>
      </c>
      <c r="AC37" s="23">
        <f t="shared" si="20"/>
        <v>6.2919984991624267E-2</v>
      </c>
      <c r="AD37" s="23">
        <f t="shared" si="20"/>
        <v>6.8303806788061153E-2</v>
      </c>
      <c r="AE37" s="23">
        <f t="shared" si="20"/>
        <v>7.3094876481402449E-2</v>
      </c>
      <c r="AF37" s="23">
        <f t="shared" si="20"/>
        <v>6.5716113533683326E-2</v>
      </c>
      <c r="AG37" s="23">
        <f t="shared" si="20"/>
        <v>5.6958674729570898E-2</v>
      </c>
      <c r="AH37" s="23">
        <f t="shared" si="20"/>
        <v>6.7854817998419123E-2</v>
      </c>
      <c r="AI37" s="23">
        <f t="shared" si="20"/>
        <v>7.8685181818414204E-2</v>
      </c>
      <c r="AJ37" s="23">
        <f t="shared" si="20"/>
        <v>6.7183455304732853E-2</v>
      </c>
      <c r="AK37" s="23">
        <f t="shared" si="20"/>
        <v>6.8015935930987009E-2</v>
      </c>
      <c r="AL37" s="23">
        <f t="shared" si="20"/>
        <v>5.1695845807747144E-2</v>
      </c>
      <c r="AM37" s="23">
        <f t="shared" si="20"/>
        <v>5.5208048754909068E-2</v>
      </c>
      <c r="AN37" s="23">
        <f t="shared" si="20"/>
        <v>5.4008644378447546E-2</v>
      </c>
      <c r="AO37" s="23">
        <v>5.2637727518944112E-2</v>
      </c>
      <c r="AP37" s="23">
        <v>5.3414435280546707E-2</v>
      </c>
      <c r="AQ37" s="23">
        <f t="shared" si="14"/>
        <v>4.3190249072602015E-2</v>
      </c>
      <c r="AR37" s="23">
        <f t="shared" si="15"/>
        <v>5.0988488488488491E-2</v>
      </c>
      <c r="AS37" s="23">
        <f t="shared" ref="AS37:AX37" si="21">AS22/AS8</f>
        <v>5.3581931537466182E-2</v>
      </c>
      <c r="AT37" s="23">
        <f t="shared" si="21"/>
        <v>6.0671568161880796E-2</v>
      </c>
      <c r="AU37" s="23">
        <f t="shared" si="21"/>
        <v>5.2548571138252419E-2</v>
      </c>
      <c r="AV37" s="23">
        <f t="shared" si="21"/>
        <v>5.2084543026361632E-2</v>
      </c>
      <c r="AW37" s="23">
        <f t="shared" si="21"/>
        <v>5.3998097476358344E-2</v>
      </c>
      <c r="AX37" s="23">
        <f t="shared" si="21"/>
        <v>5.5001885471098425E-2</v>
      </c>
      <c r="AY37" s="23">
        <v>6.417695779397907E-2</v>
      </c>
      <c r="AZ37" s="23">
        <v>5.6584348203037156E-2</v>
      </c>
      <c r="BA37" s="23">
        <f t="shared" si="17"/>
        <v>5.5089043565114279E-2</v>
      </c>
      <c r="BB37" s="23">
        <f>BB22/BB8</f>
        <v>5.678349647405536E-2</v>
      </c>
      <c r="BC37" s="23">
        <f>BC22/BC8</f>
        <v>5.7079552648238024E-2</v>
      </c>
      <c r="BD37" s="23">
        <v>6.2941770447660722E-2</v>
      </c>
      <c r="BE37" s="23">
        <v>5.8106147389240304E-2</v>
      </c>
      <c r="BF37" s="23">
        <v>7.6295739886253891E-2</v>
      </c>
    </row>
    <row r="38" spans="1:58" ht="14.5" customHeight="1" x14ac:dyDescent="0.35">
      <c r="B38" s="24" t="s">
        <v>161</v>
      </c>
      <c r="C38" s="24">
        <v>0</v>
      </c>
      <c r="D38" s="24">
        <v>3.1549888486842398E-2</v>
      </c>
      <c r="E38" s="24">
        <v>3.9712314845883889E-2</v>
      </c>
      <c r="F38" s="24">
        <v>6.1303061137712389E-2</v>
      </c>
      <c r="G38" s="24">
        <v>4.2189680440586283E-2</v>
      </c>
      <c r="H38" s="24">
        <v>3.1940409594397284E-2</v>
      </c>
      <c r="I38" s="24">
        <v>5.0117148850481644E-2</v>
      </c>
      <c r="J38" s="24">
        <v>4.42177631595859E-2</v>
      </c>
      <c r="K38" s="24">
        <v>5.8271562700045701E-2</v>
      </c>
      <c r="L38" s="24">
        <v>4.7040853782952564E-2</v>
      </c>
      <c r="M38" s="24">
        <v>4.0107225621047835E-2</v>
      </c>
      <c r="N38" s="24">
        <v>5.6020306559478747E-2</v>
      </c>
      <c r="O38" s="24">
        <v>4.7951025304504062E-2</v>
      </c>
      <c r="P38" s="24">
        <v>5.3074912046734861E-2</v>
      </c>
      <c r="Q38" s="24">
        <v>5.5794111773824387E-2</v>
      </c>
      <c r="R38" s="24">
        <v>4.8234176813372019E-2</v>
      </c>
      <c r="S38" s="24">
        <v>6.0842981320581399E-2</v>
      </c>
      <c r="T38" s="24">
        <v>5.7226126451042941E-2</v>
      </c>
      <c r="U38" s="24">
        <v>5.9965739488108544E-2</v>
      </c>
      <c r="V38" s="24">
        <v>6.0281254317330557E-2</v>
      </c>
      <c r="W38" s="24">
        <v>5.1930491205479032E-2</v>
      </c>
      <c r="X38" s="24">
        <v>6.284636362156254E-2</v>
      </c>
      <c r="Y38" s="24">
        <v>6.3108615110585548E-2</v>
      </c>
      <c r="Z38" s="24">
        <v>7.0389067632847288E-2</v>
      </c>
      <c r="AA38" s="24">
        <v>6.2596390399193985E-2</v>
      </c>
      <c r="AB38" s="24">
        <v>5.5501944871108842E-2</v>
      </c>
      <c r="AC38" s="24">
        <v>6.2919984991624267E-2</v>
      </c>
      <c r="AD38" s="24">
        <v>6.8303806788061153E-2</v>
      </c>
      <c r="AE38" s="24">
        <v>7.3094876481402449E-2</v>
      </c>
      <c r="AF38" s="24">
        <v>6.5716113533683326E-2</v>
      </c>
      <c r="AG38" s="24">
        <v>5.6958674729570898E-2</v>
      </c>
      <c r="AH38" s="24">
        <v>6.3837211838949054E-2</v>
      </c>
      <c r="AI38" s="24">
        <v>6.6237483197026048E-2</v>
      </c>
      <c r="AJ38" s="24">
        <v>6.7183455304732853E-2</v>
      </c>
      <c r="AK38" s="24">
        <v>6.3830221834719106E-2</v>
      </c>
      <c r="AL38" s="24">
        <v>5.1695845807747144E-2</v>
      </c>
      <c r="AM38" s="24">
        <v>5.5208048754909068E-2</v>
      </c>
      <c r="AN38" s="24">
        <v>5.4008644378447546E-2</v>
      </c>
      <c r="AO38" s="24">
        <v>5.2637727518944112E-2</v>
      </c>
      <c r="AP38" s="24">
        <v>5.3414435280546707E-2</v>
      </c>
      <c r="AQ38" s="24">
        <v>4.3190249072602015E-2</v>
      </c>
      <c r="AR38" s="24">
        <v>5.0988488488488491E-2</v>
      </c>
      <c r="AS38" s="24">
        <f>AS23/AS8</f>
        <v>5.3581931537466182E-2</v>
      </c>
      <c r="AT38" s="24">
        <f>AT23/AT8</f>
        <v>6.0671568161880796E-2</v>
      </c>
      <c r="AU38" s="24">
        <f>AU23/AU8</f>
        <v>5.2548571138252419E-2</v>
      </c>
      <c r="AV38" s="24">
        <f>AV23/AV8</f>
        <v>5.2084543026361632E-2</v>
      </c>
      <c r="AW38" s="24">
        <f>AW23/AW8</f>
        <v>5.3998097476358344E-2</v>
      </c>
      <c r="AX38" s="24">
        <v>5.5001885471098425E-2</v>
      </c>
      <c r="AY38" s="24">
        <v>6.417695779397907E-2</v>
      </c>
      <c r="AZ38" s="24">
        <v>5.6584348203037156E-2</v>
      </c>
      <c r="BA38" s="24">
        <f t="shared" si="17"/>
        <v>5.5089043565114279E-2</v>
      </c>
      <c r="BB38" s="24">
        <f>BB23/BB8</f>
        <v>5.678349647405536E-2</v>
      </c>
      <c r="BC38" s="24">
        <f>BC23/BC8</f>
        <v>5.7079552648238024E-2</v>
      </c>
      <c r="BD38" s="86">
        <v>6.2941770447660722E-2</v>
      </c>
      <c r="BE38" s="86">
        <v>5.8106147389240304E-2</v>
      </c>
      <c r="BF38" s="86">
        <v>7.6295739886253891E-2</v>
      </c>
    </row>
    <row r="39" spans="1:58" ht="14.5" customHeight="1" x14ac:dyDescent="0.35">
      <c r="B39" s="2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4.5" customHeight="1" x14ac:dyDescent="0.35">
      <c r="B40" s="62" t="s">
        <v>160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</row>
    <row r="41" spans="1:58" ht="14.5" customHeight="1" x14ac:dyDescent="0.35">
      <c r="B41" s="78" t="s">
        <v>164</v>
      </c>
    </row>
    <row r="42" spans="1:58" ht="14.5" customHeight="1" x14ac:dyDescent="0.35"/>
    <row r="43" spans="1:58" ht="14.5" customHeight="1" x14ac:dyDescent="0.35"/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45"/>
  <sheetViews>
    <sheetView showGridLines="0" zoomScale="85" zoomScaleNormal="85" workbookViewId="0">
      <pane xSplit="2" ySplit="6" topLeftCell="AH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Q7" sqref="AQ7"/>
    </sheetView>
  </sheetViews>
  <sheetFormatPr defaultColWidth="0" defaultRowHeight="14.5" customHeight="1" zeroHeight="1" x14ac:dyDescent="0.35"/>
  <cols>
    <col min="1" max="1" width="0.54296875" customWidth="1"/>
    <col min="2" max="2" width="73.1796875" bestFit="1" customWidth="1"/>
    <col min="3" max="43" width="9.54296875" customWidth="1"/>
    <col min="44" max="16384" width="9.1796875" hidden="1"/>
  </cols>
  <sheetData>
    <row r="1" spans="1:43" ht="14.5" customHeight="1" x14ac:dyDescent="0.35">
      <c r="A1" s="46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3" ht="14.5" customHeight="1" x14ac:dyDescent="0.35">
      <c r="A2" s="4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spans="1:43" ht="14.5" customHeight="1" x14ac:dyDescent="0.35">
      <c r="A3" s="4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spans="1:43" ht="14.5" customHeight="1" x14ac:dyDescent="0.35">
      <c r="A4" s="46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spans="1:43" ht="14.5" customHeight="1" x14ac:dyDescent="0.35">
      <c r="A5" s="4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spans="1:43" ht="14.5" customHeight="1" x14ac:dyDescent="0.35">
      <c r="A6" s="46"/>
      <c r="B6" s="49" t="s">
        <v>73</v>
      </c>
      <c r="C6" s="50" t="s">
        <v>34</v>
      </c>
      <c r="D6" s="50" t="s">
        <v>35</v>
      </c>
      <c r="E6" s="50" t="s">
        <v>36</v>
      </c>
      <c r="F6" s="50" t="s">
        <v>37</v>
      </c>
      <c r="G6" s="50">
        <v>2018</v>
      </c>
      <c r="H6" s="50" t="s">
        <v>38</v>
      </c>
      <c r="I6" s="50" t="s">
        <v>39</v>
      </c>
      <c r="J6" s="50" t="s">
        <v>40</v>
      </c>
      <c r="K6" s="50" t="s">
        <v>71</v>
      </c>
      <c r="L6" s="50">
        <v>2019</v>
      </c>
      <c r="M6" s="50" t="s">
        <v>42</v>
      </c>
      <c r="N6" s="50" t="s">
        <v>43</v>
      </c>
      <c r="O6" s="50" t="s">
        <v>44</v>
      </c>
      <c r="P6" s="50" t="s">
        <v>45</v>
      </c>
      <c r="Q6" s="50">
        <v>2020</v>
      </c>
      <c r="R6" s="50" t="s">
        <v>46</v>
      </c>
      <c r="S6" s="50" t="s">
        <v>47</v>
      </c>
      <c r="T6" s="50" t="s">
        <v>48</v>
      </c>
      <c r="U6" s="50" t="s">
        <v>49</v>
      </c>
      <c r="V6" s="50">
        <v>2021</v>
      </c>
      <c r="W6" s="50" t="s">
        <v>50</v>
      </c>
      <c r="X6" s="50" t="s">
        <v>51</v>
      </c>
      <c r="Y6" s="50" t="s">
        <v>52</v>
      </c>
      <c r="Z6" s="50" t="s">
        <v>53</v>
      </c>
      <c r="AA6" s="50">
        <v>2022</v>
      </c>
      <c r="AB6" s="50" t="s">
        <v>54</v>
      </c>
      <c r="AC6" s="50" t="s">
        <v>55</v>
      </c>
      <c r="AD6" s="50" t="s">
        <v>56</v>
      </c>
      <c r="AE6" s="50" t="s">
        <v>57</v>
      </c>
      <c r="AF6" s="50">
        <v>2023</v>
      </c>
      <c r="AG6" s="50" t="s">
        <v>58</v>
      </c>
      <c r="AH6" s="50" t="s">
        <v>59</v>
      </c>
      <c r="AI6" s="50" t="s">
        <v>60</v>
      </c>
      <c r="AJ6" s="50" t="s">
        <v>162</v>
      </c>
      <c r="AK6" s="50">
        <v>2024</v>
      </c>
      <c r="AL6" s="50" t="s">
        <v>172</v>
      </c>
      <c r="AM6" s="50" t="s">
        <v>193</v>
      </c>
      <c r="AN6" s="50" t="s">
        <v>207</v>
      </c>
      <c r="AO6" s="50" t="s">
        <v>211</v>
      </c>
      <c r="AP6" s="50">
        <v>2025</v>
      </c>
      <c r="AQ6" s="50" t="s">
        <v>214</v>
      </c>
    </row>
    <row r="7" spans="1:43" s="4" customFormat="1" ht="14.5" customHeight="1" x14ac:dyDescent="0.35">
      <c r="A7"/>
      <c r="B7" s="6" t="s">
        <v>5</v>
      </c>
      <c r="C7" s="3">
        <v>5499.2014648499999</v>
      </c>
      <c r="D7" s="3">
        <v>5742.1808473600004</v>
      </c>
      <c r="E7" s="3">
        <v>6381.5824182599972</v>
      </c>
      <c r="F7" s="3">
        <v>7299.8821983900016</v>
      </c>
      <c r="G7" s="3">
        <v>24922.846928859999</v>
      </c>
      <c r="H7" s="3">
        <v>6906.6318593499991</v>
      </c>
      <c r="I7" s="3">
        <v>7143.7627450699993</v>
      </c>
      <c r="J7" s="3">
        <v>7587.4656427600021</v>
      </c>
      <c r="K7" s="3">
        <v>8745</v>
      </c>
      <c r="L7" s="3">
        <v>30387</v>
      </c>
      <c r="M7" s="3">
        <v>8551</v>
      </c>
      <c r="N7" s="3">
        <v>9030</v>
      </c>
      <c r="O7" s="3">
        <v>10122</v>
      </c>
      <c r="P7" s="3">
        <v>11667</v>
      </c>
      <c r="Q7" s="3">
        <v>39369</v>
      </c>
      <c r="R7" s="3">
        <v>10355</v>
      </c>
      <c r="S7" s="3">
        <v>10907</v>
      </c>
      <c r="T7" s="3">
        <v>11674</v>
      </c>
      <c r="U7" s="3">
        <v>12649</v>
      </c>
      <c r="V7" s="3">
        <v>45585</v>
      </c>
      <c r="W7" s="3">
        <v>12498</v>
      </c>
      <c r="X7" s="3">
        <v>14530</v>
      </c>
      <c r="Y7" s="3">
        <v>15185</v>
      </c>
      <c r="Z7" s="3">
        <v>17448</v>
      </c>
      <c r="AA7" s="3">
        <v>59684</v>
      </c>
      <c r="AB7" s="3">
        <v>16567</v>
      </c>
      <c r="AC7" s="3">
        <v>17553</v>
      </c>
      <c r="AD7" s="3">
        <v>18503</v>
      </c>
      <c r="AE7" s="3">
        <v>20162</v>
      </c>
      <c r="AF7" s="3">
        <v>72785</v>
      </c>
      <c r="AG7" s="3">
        <v>18826</v>
      </c>
      <c r="AH7" s="3">
        <v>19469</v>
      </c>
      <c r="AI7" s="3">
        <v>20217</v>
      </c>
      <c r="AJ7" s="3">
        <v>22058</v>
      </c>
      <c r="AK7" s="3">
        <v>80570</v>
      </c>
      <c r="AL7" s="3">
        <v>20291</v>
      </c>
      <c r="AM7" s="3">
        <v>20879</v>
      </c>
      <c r="AN7" s="3">
        <v>20764</v>
      </c>
      <c r="AO7" s="4">
        <v>22802</v>
      </c>
      <c r="AP7" s="4">
        <v>84736</v>
      </c>
      <c r="AQ7" s="4">
        <v>20637</v>
      </c>
    </row>
    <row r="8" spans="1:43" ht="14.5" customHeight="1" x14ac:dyDescent="0.35">
      <c r="A8" s="9"/>
      <c r="B8" s="7" t="s">
        <v>6</v>
      </c>
      <c r="C8" s="26">
        <v>5057.8968104699998</v>
      </c>
      <c r="D8" s="26">
        <v>5277.7941785600015</v>
      </c>
      <c r="E8" s="26">
        <v>5865.052841329998</v>
      </c>
      <c r="F8" s="26">
        <v>6697.9997655100015</v>
      </c>
      <c r="G8" s="26">
        <v>22898.743595870001</v>
      </c>
      <c r="H8" s="26">
        <v>6327.0063483499998</v>
      </c>
      <c r="I8" s="26">
        <v>6531.5973998400004</v>
      </c>
      <c r="J8" s="26">
        <v>6944.9072096100008</v>
      </c>
      <c r="K8" s="26">
        <v>7998</v>
      </c>
      <c r="L8" s="26">
        <v>27806</v>
      </c>
      <c r="M8" s="26">
        <v>7809</v>
      </c>
      <c r="N8" s="26">
        <v>8224</v>
      </c>
      <c r="O8" s="26">
        <v>9226</v>
      </c>
      <c r="P8" s="26">
        <v>10691</v>
      </c>
      <c r="Q8" s="26">
        <v>35950</v>
      </c>
      <c r="R8" s="26">
        <v>9448</v>
      </c>
      <c r="S8" s="26">
        <v>10049</v>
      </c>
      <c r="T8" s="26">
        <v>10845</v>
      </c>
      <c r="U8" s="26">
        <v>11556</v>
      </c>
      <c r="V8" s="26">
        <v>41898</v>
      </c>
      <c r="W8" s="26">
        <v>11443</v>
      </c>
      <c r="X8" s="26">
        <v>13291</v>
      </c>
      <c r="Y8" s="26">
        <v>13832</v>
      </c>
      <c r="Z8" s="26">
        <v>15954</v>
      </c>
      <c r="AA8" s="26">
        <v>54520</v>
      </c>
      <c r="AB8" s="26">
        <v>15096</v>
      </c>
      <c r="AC8" s="26">
        <v>15984</v>
      </c>
      <c r="AD8" s="26">
        <v>17002</v>
      </c>
      <c r="AE8" s="26">
        <v>18421</v>
      </c>
      <c r="AF8" s="26">
        <v>66503</v>
      </c>
      <c r="AG8" s="26">
        <v>17222</v>
      </c>
      <c r="AH8" s="26">
        <v>17871</v>
      </c>
      <c r="AI8" s="26">
        <v>18563</v>
      </c>
      <c r="AJ8" s="26">
        <v>20163</v>
      </c>
      <c r="AK8" s="26">
        <v>73819</v>
      </c>
      <c r="AL8" s="26">
        <v>18552</v>
      </c>
      <c r="AM8" s="26">
        <v>19002</v>
      </c>
      <c r="AN8" s="26">
        <v>18956</v>
      </c>
      <c r="AO8" s="8">
        <v>20797</v>
      </c>
      <c r="AP8" s="8">
        <v>77307</v>
      </c>
      <c r="AQ8" s="8">
        <v>18638</v>
      </c>
    </row>
    <row r="9" spans="1:43" ht="14.5" customHeight="1" x14ac:dyDescent="0.35">
      <c r="B9" t="s">
        <v>7</v>
      </c>
      <c r="C9" s="2">
        <v>-4272.2000410382216</v>
      </c>
      <c r="D9" s="2">
        <v>-4032.7067557375658</v>
      </c>
      <c r="E9" s="2">
        <v>-4930.3428978524807</v>
      </c>
      <c r="F9" s="2">
        <v>-5470.4724804784328</v>
      </c>
      <c r="G9" s="2">
        <v>-18705.722175106701</v>
      </c>
      <c r="H9" s="2">
        <v>-5351.5942698529598</v>
      </c>
      <c r="I9" s="2">
        <v>-5436.3245196153694</v>
      </c>
      <c r="J9" s="2">
        <v>-5786.394205258568</v>
      </c>
      <c r="K9" s="2">
        <v>-6625</v>
      </c>
      <c r="L9" s="2">
        <v>-23204</v>
      </c>
      <c r="M9" s="2">
        <v>-6586</v>
      </c>
      <c r="N9" s="2">
        <v>-6881</v>
      </c>
      <c r="O9" s="2">
        <v>-7686</v>
      </c>
      <c r="P9" s="2">
        <v>-8856</v>
      </c>
      <c r="Q9" s="2">
        <v>-30010</v>
      </c>
      <c r="R9" s="2">
        <v>-7928.9885133500002</v>
      </c>
      <c r="S9" s="2">
        <v>-8313.6285368600002</v>
      </c>
      <c r="T9" s="2">
        <v>-8905.62830201</v>
      </c>
      <c r="U9" s="2">
        <v>-9556.1278601899994</v>
      </c>
      <c r="V9" s="2">
        <v>-34704.373212409999</v>
      </c>
      <c r="W9" s="2">
        <v>-9602</v>
      </c>
      <c r="X9" s="2">
        <v>-11124</v>
      </c>
      <c r="Y9" s="2">
        <v>-11564</v>
      </c>
      <c r="Z9" s="2">
        <v>-13196</v>
      </c>
      <c r="AA9" s="2">
        <v>-45486</v>
      </c>
      <c r="AB9" s="2">
        <v>-12645</v>
      </c>
      <c r="AC9" s="2">
        <v>-13403</v>
      </c>
      <c r="AD9" s="2">
        <v>-14225</v>
      </c>
      <c r="AE9" s="2">
        <v>-15327</v>
      </c>
      <c r="AF9" s="2">
        <v>-55600</v>
      </c>
      <c r="AG9" s="2">
        <v>-14400</v>
      </c>
      <c r="AH9" s="2">
        <v>-14901</v>
      </c>
      <c r="AI9" s="2">
        <v>-15490</v>
      </c>
      <c r="AJ9" s="2">
        <v>-16714</v>
      </c>
      <c r="AK9" s="2">
        <v>-61505</v>
      </c>
      <c r="AL9" s="2">
        <v>-15458</v>
      </c>
      <c r="AM9" s="2">
        <v>-15796</v>
      </c>
      <c r="AN9" s="2">
        <v>-15745</v>
      </c>
      <c r="AO9" s="5">
        <v>-17155</v>
      </c>
      <c r="AP9" s="5">
        <v>-64154</v>
      </c>
      <c r="AQ9" s="5">
        <v>-15087</v>
      </c>
    </row>
    <row r="10" spans="1:43" ht="14.5" customHeight="1" x14ac:dyDescent="0.35">
      <c r="A10" s="9"/>
      <c r="B10" s="9" t="s">
        <v>8</v>
      </c>
      <c r="C10" s="11">
        <v>-6.7604262179202532</v>
      </c>
      <c r="D10" s="11">
        <v>-8.4289782034501464</v>
      </c>
      <c r="E10" s="11">
        <v>-7.4351954396927642</v>
      </c>
      <c r="F10" s="11">
        <v>-5.4412976634341383</v>
      </c>
      <c r="G10" s="11">
        <v>-28.065897524497302</v>
      </c>
      <c r="H10" s="11">
        <v>-5.57194659555031</v>
      </c>
      <c r="I10" s="11">
        <v>-6.0591060572208288</v>
      </c>
      <c r="J10" s="11">
        <v>-6.0313173568309608</v>
      </c>
      <c r="K10" s="11">
        <v>-6</v>
      </c>
      <c r="L10" s="11">
        <v>-24</v>
      </c>
      <c r="M10" s="11">
        <v>-7</v>
      </c>
      <c r="N10" s="11">
        <v>-8</v>
      </c>
      <c r="O10" s="11">
        <v>-9</v>
      </c>
      <c r="P10" s="11">
        <v>-10</v>
      </c>
      <c r="Q10" s="11">
        <v>-34</v>
      </c>
      <c r="R10" s="11">
        <v>-12.011486650000002</v>
      </c>
      <c r="S10" s="11">
        <v>-13.371463139999996</v>
      </c>
      <c r="T10" s="11">
        <v>-12.371697990000015</v>
      </c>
      <c r="U10" s="11">
        <v>-10.872139809999986</v>
      </c>
      <c r="V10" s="11">
        <v>-48.626787589999999</v>
      </c>
      <c r="W10" s="11">
        <v>-15</v>
      </c>
      <c r="X10" s="11">
        <v>-22</v>
      </c>
      <c r="Y10" s="11">
        <v>-14</v>
      </c>
      <c r="Z10" s="11">
        <v>-20</v>
      </c>
      <c r="AA10" s="11">
        <v>-71</v>
      </c>
      <c r="AB10" s="11">
        <v>-23</v>
      </c>
      <c r="AC10" s="11">
        <v>-17</v>
      </c>
      <c r="AD10" s="11">
        <v>-20</v>
      </c>
      <c r="AE10" s="11">
        <v>-22</v>
      </c>
      <c r="AF10" s="11">
        <v>-82</v>
      </c>
      <c r="AG10" s="11">
        <v>-20</v>
      </c>
      <c r="AH10" s="11">
        <v>-22</v>
      </c>
      <c r="AI10" s="11">
        <v>-20</v>
      </c>
      <c r="AJ10" s="11">
        <v>-31</v>
      </c>
      <c r="AK10" s="11">
        <v>-93</v>
      </c>
      <c r="AL10" s="11">
        <v>-28</v>
      </c>
      <c r="AM10" s="11">
        <v>-27</v>
      </c>
      <c r="AN10" s="11">
        <v>-29</v>
      </c>
      <c r="AO10" s="10">
        <v>-28</v>
      </c>
      <c r="AP10" s="10">
        <v>-112</v>
      </c>
      <c r="AQ10" s="10">
        <v>-28</v>
      </c>
    </row>
    <row r="11" spans="1:43" ht="14.5" customHeight="1" x14ac:dyDescent="0.35">
      <c r="B11" s="6" t="s">
        <v>9</v>
      </c>
      <c r="C11" s="3">
        <v>778.93634321385798</v>
      </c>
      <c r="D11" s="3">
        <v>1236.6584446189854</v>
      </c>
      <c r="E11" s="3">
        <v>927.27474803782457</v>
      </c>
      <c r="F11" s="3">
        <v>1222.0859873681345</v>
      </c>
      <c r="G11" s="3">
        <v>4164.9555232388029</v>
      </c>
      <c r="H11" s="3">
        <v>969.84013190148971</v>
      </c>
      <c r="I11" s="3">
        <v>1089.2137741674103</v>
      </c>
      <c r="J11" s="3">
        <v>1152.4816869946019</v>
      </c>
      <c r="K11" s="3">
        <v>1367</v>
      </c>
      <c r="L11" s="3">
        <v>4578</v>
      </c>
      <c r="M11" s="3">
        <v>1216</v>
      </c>
      <c r="N11" s="3">
        <v>1335</v>
      </c>
      <c r="O11" s="3">
        <v>1531</v>
      </c>
      <c r="P11" s="3">
        <v>1825</v>
      </c>
      <c r="Q11" s="3">
        <v>5906</v>
      </c>
      <c r="R11" s="3">
        <v>1506.9999999999998</v>
      </c>
      <c r="S11" s="3">
        <v>1721.9999999999998</v>
      </c>
      <c r="T11" s="3">
        <v>1927</v>
      </c>
      <c r="U11" s="3">
        <v>1989.0000000000007</v>
      </c>
      <c r="V11" s="3">
        <v>7145.0000000000009</v>
      </c>
      <c r="W11" s="3">
        <v>1826</v>
      </c>
      <c r="X11" s="3">
        <v>2145</v>
      </c>
      <c r="Y11" s="3">
        <v>2254</v>
      </c>
      <c r="Z11" s="3">
        <v>2738</v>
      </c>
      <c r="AA11" s="3">
        <v>8963</v>
      </c>
      <c r="AB11" s="3">
        <v>2428</v>
      </c>
      <c r="AC11" s="3">
        <v>2564</v>
      </c>
      <c r="AD11" s="3">
        <v>2757</v>
      </c>
      <c r="AE11" s="3">
        <v>3072</v>
      </c>
      <c r="AF11" s="3">
        <v>10821</v>
      </c>
      <c r="AG11" s="3">
        <v>2802</v>
      </c>
      <c r="AH11" s="3">
        <v>2948</v>
      </c>
      <c r="AI11" s="3">
        <v>3053</v>
      </c>
      <c r="AJ11" s="3">
        <v>3418</v>
      </c>
      <c r="AK11" s="3">
        <v>12221</v>
      </c>
      <c r="AL11" s="3">
        <v>3066</v>
      </c>
      <c r="AM11" s="3">
        <v>3179</v>
      </c>
      <c r="AN11" s="3">
        <v>3182</v>
      </c>
      <c r="AO11" s="4">
        <v>3614</v>
      </c>
      <c r="AP11" s="4">
        <v>13041</v>
      </c>
      <c r="AQ11" s="4">
        <v>3523</v>
      </c>
    </row>
    <row r="12" spans="1:43" ht="14.5" customHeight="1" x14ac:dyDescent="0.35">
      <c r="B12" s="9" t="s">
        <v>194</v>
      </c>
      <c r="C12" s="11">
        <v>-438.17859898771525</v>
      </c>
      <c r="D12" s="11">
        <v>-443.83970762781513</v>
      </c>
      <c r="E12" s="11">
        <v>-489.54750848926244</v>
      </c>
      <c r="F12" s="11">
        <v>-527.76762539657716</v>
      </c>
      <c r="G12" s="11">
        <v>-1899.33344050137</v>
      </c>
      <c r="H12" s="11">
        <v>-518.41881428242903</v>
      </c>
      <c r="I12" s="11">
        <v>-544.50445656951081</v>
      </c>
      <c r="J12" s="11">
        <v>-577.80756558789017</v>
      </c>
      <c r="K12" s="11">
        <v>-625</v>
      </c>
      <c r="L12" s="11">
        <v>-2265.40019527</v>
      </c>
      <c r="M12" s="11">
        <v>-619</v>
      </c>
      <c r="N12" s="11">
        <v>-643</v>
      </c>
      <c r="O12" s="11">
        <v>-716</v>
      </c>
      <c r="P12" s="11">
        <v>-826</v>
      </c>
      <c r="Q12" s="11">
        <v>-2803</v>
      </c>
      <c r="R12" s="11">
        <v>-756</v>
      </c>
      <c r="S12" s="11">
        <v>-804</v>
      </c>
      <c r="T12" s="11">
        <v>-811</v>
      </c>
      <c r="U12" s="11">
        <v>-963</v>
      </c>
      <c r="V12" s="11">
        <v>-3334</v>
      </c>
      <c r="W12" s="11">
        <v>-929</v>
      </c>
      <c r="X12" s="11">
        <v>-1006</v>
      </c>
      <c r="Y12" s="11">
        <v>-1062</v>
      </c>
      <c r="Z12" s="11">
        <v>-1382</v>
      </c>
      <c r="AA12" s="11">
        <v>-4379</v>
      </c>
      <c r="AB12" s="11">
        <v>-1306</v>
      </c>
      <c r="AC12" s="11">
        <v>-1303</v>
      </c>
      <c r="AD12" s="11">
        <v>-1368</v>
      </c>
      <c r="AE12" s="11">
        <v>-1434</v>
      </c>
      <c r="AF12" s="11">
        <v>-5411</v>
      </c>
      <c r="AG12" s="11">
        <v>-1416</v>
      </c>
      <c r="AH12" s="11">
        <v>-1504</v>
      </c>
      <c r="AI12" s="11">
        <v>-1476</v>
      </c>
      <c r="AJ12" s="11">
        <v>-1599</v>
      </c>
      <c r="AK12" s="11">
        <v>-5995</v>
      </c>
      <c r="AL12" s="11">
        <v>-1508</v>
      </c>
      <c r="AM12" s="11">
        <v>-1540</v>
      </c>
      <c r="AN12" s="11">
        <v>-1534</v>
      </c>
      <c r="AO12" s="10">
        <v>-1682</v>
      </c>
      <c r="AP12" s="10">
        <v>-6264</v>
      </c>
      <c r="AQ12" s="10">
        <v>-1534</v>
      </c>
    </row>
    <row r="13" spans="1:43" ht="14.5" customHeight="1" x14ac:dyDescent="0.35">
      <c r="B13" t="s">
        <v>195</v>
      </c>
      <c r="C13" s="2">
        <v>-61.904968102063997</v>
      </c>
      <c r="D13" s="2">
        <v>-68.013018500064021</v>
      </c>
      <c r="E13" s="2">
        <v>-68.790887203329078</v>
      </c>
      <c r="F13" s="2">
        <v>-108.65840279832989</v>
      </c>
      <c r="G13" s="2">
        <v>-307.36727660378699</v>
      </c>
      <c r="H13" s="2">
        <v>-80.537659885096005</v>
      </c>
      <c r="I13" s="2">
        <v>-90.458017705095997</v>
      </c>
      <c r="J13" s="2">
        <v>-95.021524680415979</v>
      </c>
      <c r="K13" s="2">
        <v>-125</v>
      </c>
      <c r="L13" s="2">
        <v>-390</v>
      </c>
      <c r="M13" s="2">
        <v>-100</v>
      </c>
      <c r="N13" s="2">
        <v>-104</v>
      </c>
      <c r="O13" s="2">
        <v>-107</v>
      </c>
      <c r="P13" s="2">
        <v>-130</v>
      </c>
      <c r="Q13" s="2">
        <v>-441</v>
      </c>
      <c r="R13" s="2">
        <v>-137</v>
      </c>
      <c r="S13" s="2">
        <v>-152</v>
      </c>
      <c r="T13" s="2">
        <v>-167</v>
      </c>
      <c r="U13" s="2">
        <v>-132</v>
      </c>
      <c r="V13" s="2">
        <v>-588</v>
      </c>
      <c r="W13" s="2">
        <v>-168</v>
      </c>
      <c r="X13" s="2">
        <v>-193</v>
      </c>
      <c r="Y13" s="2">
        <v>-211</v>
      </c>
      <c r="Z13" s="2">
        <v>-215</v>
      </c>
      <c r="AA13" s="2">
        <v>-787</v>
      </c>
      <c r="AB13" s="2">
        <v>-206</v>
      </c>
      <c r="AC13" s="2">
        <v>-177</v>
      </c>
      <c r="AD13" s="2">
        <v>-209</v>
      </c>
      <c r="AE13" s="2">
        <v>-239</v>
      </c>
      <c r="AF13" s="2">
        <v>-831</v>
      </c>
      <c r="AG13" s="2">
        <v>-205</v>
      </c>
      <c r="AH13" s="2">
        <v>-194</v>
      </c>
      <c r="AI13" s="2">
        <v>-253</v>
      </c>
      <c r="AJ13" s="2">
        <v>-226</v>
      </c>
      <c r="AK13" s="2">
        <v>-878</v>
      </c>
      <c r="AL13" s="2">
        <v>-231</v>
      </c>
      <c r="AM13" s="2">
        <v>-249</v>
      </c>
      <c r="AN13" s="2">
        <v>-252</v>
      </c>
      <c r="AO13" s="5">
        <v>-279</v>
      </c>
      <c r="AP13" s="5">
        <v>-1011</v>
      </c>
      <c r="AQ13" s="5">
        <v>-214</v>
      </c>
    </row>
    <row r="14" spans="1:43" s="6" customFormat="1" ht="14.5" customHeight="1" x14ac:dyDescent="0.35">
      <c r="A14" s="7"/>
      <c r="B14" s="7" t="s">
        <v>10</v>
      </c>
      <c r="C14" s="26">
        <v>-500.08356708977925</v>
      </c>
      <c r="D14" s="26">
        <v>-511.85272612787912</v>
      </c>
      <c r="E14" s="26">
        <v>-558.33839569259158</v>
      </c>
      <c r="F14" s="26">
        <v>-636.42602819490708</v>
      </c>
      <c r="G14" s="26">
        <v>-2206.7007171051569</v>
      </c>
      <c r="H14" s="26">
        <v>-598.95647416752502</v>
      </c>
      <c r="I14" s="26">
        <v>-634.96247427460685</v>
      </c>
      <c r="J14" s="26">
        <v>-672.82909026830612</v>
      </c>
      <c r="K14" s="26">
        <v>-749</v>
      </c>
      <c r="L14" s="26">
        <v>-2655</v>
      </c>
      <c r="M14" s="26">
        <v>-719</v>
      </c>
      <c r="N14" s="26">
        <v>-747</v>
      </c>
      <c r="O14" s="26">
        <v>-823</v>
      </c>
      <c r="P14" s="26">
        <v>-956</v>
      </c>
      <c r="Q14" s="26">
        <v>-3244</v>
      </c>
      <c r="R14" s="26">
        <v>-893</v>
      </c>
      <c r="S14" s="26">
        <v>-956</v>
      </c>
      <c r="T14" s="26">
        <v>-978</v>
      </c>
      <c r="U14" s="26">
        <v>-1095</v>
      </c>
      <c r="V14" s="26">
        <v>-3922</v>
      </c>
      <c r="W14" s="26">
        <v>-1097</v>
      </c>
      <c r="X14" s="26">
        <v>-1199</v>
      </c>
      <c r="Y14" s="26">
        <v>-1273</v>
      </c>
      <c r="Z14" s="26">
        <v>-1597</v>
      </c>
      <c r="AA14" s="26">
        <v>-5166</v>
      </c>
      <c r="AB14" s="26">
        <v>-1512</v>
      </c>
      <c r="AC14" s="26">
        <v>-1480</v>
      </c>
      <c r="AD14" s="26">
        <v>-1577</v>
      </c>
      <c r="AE14" s="26">
        <v>-1673</v>
      </c>
      <c r="AF14" s="26">
        <v>-6242</v>
      </c>
      <c r="AG14" s="26">
        <v>-1621</v>
      </c>
      <c r="AH14" s="26">
        <v>-1698</v>
      </c>
      <c r="AI14" s="26">
        <v>-1729</v>
      </c>
      <c r="AJ14" s="26">
        <v>-1825</v>
      </c>
      <c r="AK14" s="26">
        <v>-6873</v>
      </c>
      <c r="AL14" s="26">
        <v>-1739</v>
      </c>
      <c r="AM14" s="26">
        <v>-1789</v>
      </c>
      <c r="AN14" s="26">
        <v>-1786</v>
      </c>
      <c r="AO14" s="8">
        <v>-1961</v>
      </c>
      <c r="AP14" s="8">
        <v>-7275</v>
      </c>
      <c r="AQ14" s="8">
        <v>-1748</v>
      </c>
    </row>
    <row r="15" spans="1:43" ht="14.5" customHeight="1" x14ac:dyDescent="0.35">
      <c r="B15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15</v>
      </c>
      <c r="S15" s="5">
        <v>14</v>
      </c>
      <c r="T15" s="5">
        <v>12</v>
      </c>
      <c r="U15" s="5">
        <v>6</v>
      </c>
      <c r="V15" s="5">
        <v>47</v>
      </c>
      <c r="W15" s="5">
        <v>8</v>
      </c>
      <c r="X15" s="5">
        <v>10</v>
      </c>
      <c r="Y15" s="5">
        <v>16</v>
      </c>
      <c r="Z15" s="5">
        <v>10</v>
      </c>
      <c r="AA15" s="5">
        <v>44</v>
      </c>
      <c r="AB15" s="5">
        <v>12</v>
      </c>
      <c r="AC15" s="5">
        <v>12</v>
      </c>
      <c r="AD15" s="5">
        <v>12</v>
      </c>
      <c r="AE15" s="5">
        <v>15</v>
      </c>
      <c r="AF15" s="5">
        <v>51</v>
      </c>
      <c r="AG15" s="5">
        <v>16</v>
      </c>
      <c r="AH15" s="5">
        <v>16</v>
      </c>
      <c r="AI15" s="5">
        <v>17</v>
      </c>
      <c r="AJ15" s="5">
        <v>15</v>
      </c>
      <c r="AK15" s="5">
        <v>64</v>
      </c>
      <c r="AL15" s="5">
        <v>17</v>
      </c>
      <c r="AM15" s="5">
        <v>19</v>
      </c>
      <c r="AN15" s="5">
        <v>17</v>
      </c>
      <c r="AO15" s="5">
        <v>7</v>
      </c>
      <c r="AP15" s="5">
        <v>60</v>
      </c>
      <c r="AQ15" s="5">
        <v>16</v>
      </c>
    </row>
    <row r="16" spans="1:43" ht="14.5" customHeight="1" x14ac:dyDescent="0.35">
      <c r="A16" s="9"/>
      <c r="B16" s="9" t="s">
        <v>204</v>
      </c>
      <c r="C16" s="10">
        <v>-2.4100917899999996</v>
      </c>
      <c r="D16" s="10">
        <v>-10.854279526101195</v>
      </c>
      <c r="E16" s="10">
        <v>12.308377337946933</v>
      </c>
      <c r="F16" s="10">
        <v>-1.6283677800000405</v>
      </c>
      <c r="G16" s="10">
        <v>-2.5843617581543015</v>
      </c>
      <c r="H16" s="10">
        <v>-0.72165005999999998</v>
      </c>
      <c r="I16" s="10">
        <v>-12.919085189999999</v>
      </c>
      <c r="J16" s="10">
        <v>-6.9883957473382097</v>
      </c>
      <c r="K16" s="10">
        <v>10</v>
      </c>
      <c r="L16" s="10">
        <v>-10.852912339999961</v>
      </c>
      <c r="M16" s="10">
        <v>-60</v>
      </c>
      <c r="N16" s="10">
        <v>-59</v>
      </c>
      <c r="O16" s="10">
        <v>-12</v>
      </c>
      <c r="P16" s="10">
        <v>-108</v>
      </c>
      <c r="Q16" s="10">
        <v>-239</v>
      </c>
      <c r="R16" s="10">
        <v>-1</v>
      </c>
      <c r="S16" s="10">
        <v>-30</v>
      </c>
      <c r="T16" s="10">
        <v>1</v>
      </c>
      <c r="U16" s="10">
        <v>-23</v>
      </c>
      <c r="V16" s="10">
        <v>-53</v>
      </c>
      <c r="W16" s="10">
        <v>-8</v>
      </c>
      <c r="X16" s="10">
        <v>-34</v>
      </c>
      <c r="Y16" s="10">
        <v>-17</v>
      </c>
      <c r="Z16" s="10">
        <v>-13</v>
      </c>
      <c r="AA16" s="10">
        <v>-72</v>
      </c>
      <c r="AB16" s="10">
        <v>4</v>
      </c>
      <c r="AC16" s="10">
        <v>-18</v>
      </c>
      <c r="AD16" s="10">
        <v>65</v>
      </c>
      <c r="AE16" s="10">
        <v>-2</v>
      </c>
      <c r="AF16" s="10">
        <v>49</v>
      </c>
      <c r="AG16" s="10">
        <v>-4</v>
      </c>
      <c r="AH16" s="10">
        <v>-4</v>
      </c>
      <c r="AI16" s="10">
        <v>6</v>
      </c>
      <c r="AJ16" s="10">
        <v>-19</v>
      </c>
      <c r="AK16" s="10">
        <v>-21</v>
      </c>
      <c r="AL16" s="10">
        <v>-2</v>
      </c>
      <c r="AM16" s="10">
        <v>-6</v>
      </c>
      <c r="AN16" s="10">
        <v>0</v>
      </c>
      <c r="AO16" s="10">
        <v>-552</v>
      </c>
      <c r="AP16" s="10">
        <v>-560</v>
      </c>
      <c r="AQ16" s="10">
        <v>-41</v>
      </c>
    </row>
    <row r="17" spans="1:43" ht="14.5" customHeight="1" x14ac:dyDescent="0.35">
      <c r="A17" s="9"/>
      <c r="B17" t="s">
        <v>12</v>
      </c>
      <c r="C17" s="5">
        <v>-72.23337856854809</v>
      </c>
      <c r="D17" s="5">
        <v>-74.144264865344809</v>
      </c>
      <c r="E17" s="5">
        <v>-80.446411793768362</v>
      </c>
      <c r="F17" s="5">
        <v>-82.920965611363698</v>
      </c>
      <c r="G17" s="5">
        <v>-309.74502083902496</v>
      </c>
      <c r="H17" s="5">
        <v>-90.95231296816911</v>
      </c>
      <c r="I17" s="5">
        <v>-92.68541805036088</v>
      </c>
      <c r="J17" s="5">
        <v>-97.123700814924035</v>
      </c>
      <c r="K17" s="5">
        <v>-105</v>
      </c>
      <c r="L17" s="5">
        <v>-385.53125759</v>
      </c>
      <c r="M17" s="5">
        <v>-114</v>
      </c>
      <c r="N17" s="5">
        <v>-119</v>
      </c>
      <c r="O17" s="5">
        <v>-127</v>
      </c>
      <c r="P17" s="5">
        <v>-133</v>
      </c>
      <c r="Q17" s="5">
        <v>-493</v>
      </c>
      <c r="R17" s="5">
        <v>-145</v>
      </c>
      <c r="S17" s="5">
        <v>-154</v>
      </c>
      <c r="T17" s="5">
        <v>-162</v>
      </c>
      <c r="U17" s="5">
        <v>-177</v>
      </c>
      <c r="V17" s="5">
        <v>-638</v>
      </c>
      <c r="W17" s="5">
        <v>-204</v>
      </c>
      <c r="X17" s="5">
        <v>-213</v>
      </c>
      <c r="Y17" s="5">
        <v>-232</v>
      </c>
      <c r="Z17" s="5">
        <v>-270</v>
      </c>
      <c r="AA17" s="5">
        <v>-919</v>
      </c>
      <c r="AB17" s="5">
        <v>-313</v>
      </c>
      <c r="AC17" s="5">
        <v>-341</v>
      </c>
      <c r="AD17" s="5">
        <v>-370</v>
      </c>
      <c r="AE17" s="5">
        <v>-370</v>
      </c>
      <c r="AF17" s="5">
        <v>-1394</v>
      </c>
      <c r="AG17" s="5">
        <v>-379</v>
      </c>
      <c r="AH17" s="5">
        <v>-385</v>
      </c>
      <c r="AI17" s="5">
        <v>-391</v>
      </c>
      <c r="AJ17" s="5">
        <v>-392</v>
      </c>
      <c r="AK17" s="5">
        <v>-1547</v>
      </c>
      <c r="AL17" s="5">
        <v>-401</v>
      </c>
      <c r="AM17" s="5">
        <v>-410</v>
      </c>
      <c r="AN17" s="5">
        <v>-410</v>
      </c>
      <c r="AO17" s="5">
        <v>-422</v>
      </c>
      <c r="AP17" s="5">
        <v>-1643</v>
      </c>
      <c r="AQ17" s="5">
        <v>-435</v>
      </c>
    </row>
    <row r="18" spans="1:43" ht="14.5" customHeight="1" x14ac:dyDescent="0.35">
      <c r="B18" s="7" t="s">
        <v>13</v>
      </c>
      <c r="C18" s="26">
        <v>204.20930576553062</v>
      </c>
      <c r="D18" s="26">
        <v>639.8071740996603</v>
      </c>
      <c r="E18" s="26">
        <v>300.79831788941158</v>
      </c>
      <c r="F18" s="26">
        <v>501.11062578186363</v>
      </c>
      <c r="G18" s="26">
        <v>1645.925423536467</v>
      </c>
      <c r="H18" s="26">
        <v>279.20969470579558</v>
      </c>
      <c r="I18" s="26">
        <v>348.64679665244262</v>
      </c>
      <c r="J18" s="26">
        <v>375.54050016403357</v>
      </c>
      <c r="K18" s="26">
        <v>522</v>
      </c>
      <c r="L18" s="26">
        <v>1525.6158300700001</v>
      </c>
      <c r="M18" s="26">
        <v>323</v>
      </c>
      <c r="N18" s="26">
        <v>410</v>
      </c>
      <c r="O18" s="26">
        <v>569</v>
      </c>
      <c r="P18" s="26">
        <v>628</v>
      </c>
      <c r="Q18" s="26">
        <v>1930</v>
      </c>
      <c r="R18" s="26">
        <v>482.99999999999977</v>
      </c>
      <c r="S18" s="26">
        <v>595.99999999999977</v>
      </c>
      <c r="T18" s="26">
        <v>800</v>
      </c>
      <c r="U18" s="26">
        <v>700.00000000000068</v>
      </c>
      <c r="V18" s="26">
        <v>2579</v>
      </c>
      <c r="W18" s="26">
        <v>525</v>
      </c>
      <c r="X18" s="26">
        <v>709</v>
      </c>
      <c r="Y18" s="26">
        <v>748</v>
      </c>
      <c r="Z18" s="26">
        <v>868</v>
      </c>
      <c r="AA18" s="26">
        <v>2850</v>
      </c>
      <c r="AB18" s="26">
        <v>619</v>
      </c>
      <c r="AC18" s="26">
        <v>737</v>
      </c>
      <c r="AD18" s="26">
        <v>887</v>
      </c>
      <c r="AE18" s="26">
        <v>1042</v>
      </c>
      <c r="AF18" s="26">
        <v>3285</v>
      </c>
      <c r="AG18" s="26">
        <v>814</v>
      </c>
      <c r="AH18" s="26">
        <v>877</v>
      </c>
      <c r="AI18" s="26">
        <v>956</v>
      </c>
      <c r="AJ18" s="26">
        <v>1197</v>
      </c>
      <c r="AK18" s="26">
        <v>3844</v>
      </c>
      <c r="AL18" s="26">
        <v>941</v>
      </c>
      <c r="AM18" s="26">
        <v>993</v>
      </c>
      <c r="AN18" s="26">
        <v>1003</v>
      </c>
      <c r="AO18" s="26">
        <v>686</v>
      </c>
      <c r="AP18" s="26">
        <v>3623</v>
      </c>
      <c r="AQ18" s="26">
        <v>1315</v>
      </c>
    </row>
    <row r="19" spans="1:43" s="6" customFormat="1" ht="14.5" customHeight="1" x14ac:dyDescent="0.35">
      <c r="B19" s="6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-175</v>
      </c>
      <c r="L19" s="4">
        <v>-335</v>
      </c>
      <c r="M19" s="4">
        <v>-156</v>
      </c>
      <c r="N19" s="4">
        <v>-132</v>
      </c>
      <c r="O19" s="4">
        <v>-129</v>
      </c>
      <c r="P19" s="4">
        <v>-198</v>
      </c>
      <c r="Q19" s="4">
        <v>-615</v>
      </c>
      <c r="R19" s="4">
        <v>-134</v>
      </c>
      <c r="S19" s="4">
        <v>-145</v>
      </c>
      <c r="T19" s="4">
        <v>-164</v>
      </c>
      <c r="U19" s="4">
        <v>-287</v>
      </c>
      <c r="V19" s="4">
        <v>-730</v>
      </c>
      <c r="W19" s="4">
        <v>-302</v>
      </c>
      <c r="X19" s="4">
        <v>-328</v>
      </c>
      <c r="Y19" s="4">
        <v>-440</v>
      </c>
      <c r="Z19" s="4">
        <v>-445</v>
      </c>
      <c r="AA19" s="4">
        <v>-1515</v>
      </c>
      <c r="AB19" s="4">
        <v>-630</v>
      </c>
      <c r="AC19" s="4">
        <v>-628</v>
      </c>
      <c r="AD19" s="4">
        <v>-737</v>
      </c>
      <c r="AE19" s="4">
        <v>-736</v>
      </c>
      <c r="AF19" s="4">
        <v>-2731</v>
      </c>
      <c r="AG19" s="4">
        <v>-760</v>
      </c>
      <c r="AH19" s="4">
        <v>-719</v>
      </c>
      <c r="AI19" s="4">
        <v>-761</v>
      </c>
      <c r="AJ19" s="4">
        <v>-669</v>
      </c>
      <c r="AK19" s="4">
        <v>-2909</v>
      </c>
      <c r="AL19" s="4">
        <v>-790</v>
      </c>
      <c r="AM19" s="4">
        <v>-840</v>
      </c>
      <c r="AN19" s="4">
        <v>-879</v>
      </c>
      <c r="AO19" s="83">
        <v>-880</v>
      </c>
      <c r="AP19" s="83">
        <v>-3389</v>
      </c>
      <c r="AQ19" s="83">
        <v>-870</v>
      </c>
    </row>
    <row r="20" spans="1:43" s="6" customFormat="1" ht="14.5" customHeight="1" x14ac:dyDescent="0.35">
      <c r="B20" s="7" t="s">
        <v>166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229</v>
      </c>
      <c r="L20" s="8">
        <v>802</v>
      </c>
      <c r="M20" s="8">
        <v>113</v>
      </c>
      <c r="N20" s="8">
        <v>188</v>
      </c>
      <c r="O20" s="8">
        <v>402</v>
      </c>
      <c r="P20" s="8">
        <v>299</v>
      </c>
      <c r="Q20" s="8">
        <v>1003</v>
      </c>
      <c r="R20" s="8">
        <v>240</v>
      </c>
      <c r="S20" s="8">
        <v>304.99999999999977</v>
      </c>
      <c r="T20" s="8">
        <v>538</v>
      </c>
      <c r="U20" s="8">
        <v>527.00000000000068</v>
      </c>
      <c r="V20" s="8">
        <v>1610.0000000000005</v>
      </c>
      <c r="W20" s="8">
        <v>214</v>
      </c>
      <c r="X20" s="8">
        <v>319</v>
      </c>
      <c r="Y20" s="8">
        <v>281</v>
      </c>
      <c r="Z20" s="8">
        <v>406</v>
      </c>
      <c r="AA20" s="8">
        <v>1220</v>
      </c>
      <c r="AB20" s="8">
        <v>72</v>
      </c>
      <c r="AC20" s="8">
        <v>156</v>
      </c>
      <c r="AD20" s="8">
        <v>185</v>
      </c>
      <c r="AE20" s="8">
        <v>297</v>
      </c>
      <c r="AF20" s="8">
        <v>710</v>
      </c>
      <c r="AG20" s="8">
        <v>60</v>
      </c>
      <c r="AH20" s="8">
        <v>123</v>
      </c>
      <c r="AI20" s="8">
        <v>195</v>
      </c>
      <c r="AJ20" s="8">
        <v>430</v>
      </c>
      <c r="AK20" s="8">
        <v>769</v>
      </c>
      <c r="AL20" s="8">
        <v>117</v>
      </c>
      <c r="AM20" s="8">
        <v>219</v>
      </c>
      <c r="AN20" s="8">
        <v>152</v>
      </c>
      <c r="AO20" s="26">
        <v>9</v>
      </c>
      <c r="AP20" s="26">
        <v>497</v>
      </c>
      <c r="AQ20" s="26">
        <v>320</v>
      </c>
    </row>
    <row r="21" spans="1:43" s="6" customFormat="1" ht="14.5" customHeight="1" x14ac:dyDescent="0.35">
      <c r="B21" s="6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187</v>
      </c>
      <c r="L21" s="4">
        <v>760</v>
      </c>
      <c r="M21" s="4">
        <v>113</v>
      </c>
      <c r="N21" s="4">
        <v>188</v>
      </c>
      <c r="O21" s="4">
        <v>402</v>
      </c>
      <c r="P21" s="4">
        <v>299</v>
      </c>
      <c r="Q21" s="4">
        <v>1003</v>
      </c>
      <c r="R21" s="4">
        <v>239.99999999999977</v>
      </c>
      <c r="S21" s="4">
        <v>304.99999999999977</v>
      </c>
      <c r="T21" s="4">
        <v>538</v>
      </c>
      <c r="U21" s="4">
        <v>527</v>
      </c>
      <c r="V21" s="4">
        <v>1610.0000000000005</v>
      </c>
      <c r="W21" s="4">
        <v>214</v>
      </c>
      <c r="X21" s="4">
        <v>319</v>
      </c>
      <c r="Y21" s="4">
        <v>281</v>
      </c>
      <c r="Z21" s="4">
        <v>406</v>
      </c>
      <c r="AA21" s="4">
        <v>1220</v>
      </c>
      <c r="AB21" s="4">
        <v>72</v>
      </c>
      <c r="AC21" s="4">
        <f>AC20</f>
        <v>156</v>
      </c>
      <c r="AD21" s="4">
        <v>185</v>
      </c>
      <c r="AE21" s="4">
        <v>297</v>
      </c>
      <c r="AF21" s="4">
        <v>710</v>
      </c>
      <c r="AG21" s="4">
        <v>60</v>
      </c>
      <c r="AH21" s="4">
        <v>123</v>
      </c>
      <c r="AI21" s="4">
        <v>156</v>
      </c>
      <c r="AJ21" s="4">
        <v>430</v>
      </c>
      <c r="AK21" s="4">
        <v>769</v>
      </c>
      <c r="AL21" s="4">
        <v>117</v>
      </c>
      <c r="AM21" s="4">
        <v>219</v>
      </c>
      <c r="AN21" s="4">
        <v>152</v>
      </c>
      <c r="AO21" s="64">
        <v>9</v>
      </c>
      <c r="AP21" s="64">
        <v>497</v>
      </c>
      <c r="AQ21" s="64">
        <v>320</v>
      </c>
    </row>
    <row r="22" spans="1:43" s="6" customFormat="1" ht="14.5" customHeight="1" x14ac:dyDescent="0.35">
      <c r="B22" s="7" t="s">
        <v>168</v>
      </c>
      <c r="C22" s="8">
        <v>283.20311055199898</v>
      </c>
      <c r="D22" s="8">
        <v>722.38041716845521</v>
      </c>
      <c r="E22" s="8">
        <v>388.6799251228727</v>
      </c>
      <c r="F22" s="8">
        <v>589.47288905666153</v>
      </c>
      <c r="G22" s="8">
        <v>1983.7363418999889</v>
      </c>
      <c r="H22" s="8">
        <v>375.73395426951498</v>
      </c>
      <c r="I22" s="8">
        <v>447.39132076002426</v>
      </c>
      <c r="J22" s="8">
        <v>478.69551833578851</v>
      </c>
      <c r="K22" s="8">
        <v>633.39326975466781</v>
      </c>
      <c r="L22" s="8">
        <v>1936</v>
      </c>
      <c r="M22" s="8">
        <v>444</v>
      </c>
      <c r="N22" s="8">
        <v>537</v>
      </c>
      <c r="O22" s="8">
        <v>705</v>
      </c>
      <c r="P22" s="8">
        <v>771</v>
      </c>
      <c r="Q22" s="8">
        <v>2457</v>
      </c>
      <c r="R22" s="8">
        <v>640.01148664999982</v>
      </c>
      <c r="S22" s="8">
        <v>763.37146313999983</v>
      </c>
      <c r="T22" s="8">
        <v>974.37169799000003</v>
      </c>
      <c r="U22" s="8">
        <v>887.87213981000059</v>
      </c>
      <c r="V22" s="8">
        <v>3265.6267875900003</v>
      </c>
      <c r="W22" s="8">
        <v>744</v>
      </c>
      <c r="X22" s="8">
        <v>944</v>
      </c>
      <c r="Y22" s="8">
        <v>994</v>
      </c>
      <c r="Z22" s="8">
        <v>1158</v>
      </c>
      <c r="AA22" s="8">
        <v>3840</v>
      </c>
      <c r="AB22" s="8">
        <v>955</v>
      </c>
      <c r="AC22" s="8">
        <v>1095</v>
      </c>
      <c r="AD22" s="8">
        <v>1277</v>
      </c>
      <c r="AE22" s="8">
        <v>1434</v>
      </c>
      <c r="AF22" s="8">
        <v>4761</v>
      </c>
      <c r="AG22" s="8">
        <v>1213</v>
      </c>
      <c r="AH22" s="8">
        <v>1284</v>
      </c>
      <c r="AI22" s="8">
        <v>1367</v>
      </c>
      <c r="AJ22" s="8">
        <v>1620</v>
      </c>
      <c r="AK22" s="8">
        <v>5484</v>
      </c>
      <c r="AL22" s="8">
        <v>1370</v>
      </c>
      <c r="AM22" s="8">
        <v>1430</v>
      </c>
      <c r="AN22" s="8">
        <v>1442</v>
      </c>
      <c r="AO22" s="26">
        <v>1136</v>
      </c>
      <c r="AP22" s="26">
        <v>5378</v>
      </c>
      <c r="AQ22" s="26">
        <v>1778</v>
      </c>
    </row>
    <row r="23" spans="1:43" s="63" customFormat="1" ht="14.5" customHeight="1" x14ac:dyDescent="0.35">
      <c r="B23" s="6" t="s">
        <v>169</v>
      </c>
      <c r="C23" s="4">
        <v>285.613202341999</v>
      </c>
      <c r="D23" s="4">
        <v>733.23469669455642</v>
      </c>
      <c r="E23" s="4">
        <v>376.37154778492578</v>
      </c>
      <c r="F23" s="4">
        <v>591.10125683666161</v>
      </c>
      <c r="G23" s="4">
        <v>1986.3207036581432</v>
      </c>
      <c r="H23" s="4">
        <v>376.45560432951498</v>
      </c>
      <c r="I23" s="4">
        <v>460.31040595002423</v>
      </c>
      <c r="J23" s="4">
        <v>485.68391408312669</v>
      </c>
      <c r="K23" s="4">
        <v>623.61705109732952</v>
      </c>
      <c r="L23" s="4">
        <v>1946.8529123399999</v>
      </c>
      <c r="M23" s="4">
        <v>504</v>
      </c>
      <c r="N23" s="4">
        <v>596</v>
      </c>
      <c r="O23" s="4">
        <v>717</v>
      </c>
      <c r="P23" s="4">
        <v>879</v>
      </c>
      <c r="Q23" s="4">
        <v>2696</v>
      </c>
      <c r="R23" s="4">
        <v>641.01148664999982</v>
      </c>
      <c r="S23" s="4">
        <v>793.37146313999983</v>
      </c>
      <c r="T23" s="4">
        <v>973.37169799000003</v>
      </c>
      <c r="U23" s="4">
        <v>910.87213981000059</v>
      </c>
      <c r="V23" s="4">
        <v>3318.6267875900003</v>
      </c>
      <c r="W23" s="4">
        <v>752</v>
      </c>
      <c r="X23" s="4">
        <v>978</v>
      </c>
      <c r="Y23" s="4">
        <v>1011</v>
      </c>
      <c r="Z23" s="4">
        <v>1171</v>
      </c>
      <c r="AA23" s="4">
        <v>3912</v>
      </c>
      <c r="AB23" s="4">
        <v>951</v>
      </c>
      <c r="AC23" s="4">
        <v>1113</v>
      </c>
      <c r="AD23" s="4">
        <v>1212</v>
      </c>
      <c r="AE23" s="4">
        <v>1436</v>
      </c>
      <c r="AF23" s="4">
        <v>4712</v>
      </c>
      <c r="AG23" s="4">
        <v>1217</v>
      </c>
      <c r="AH23" s="4">
        <v>1288</v>
      </c>
      <c r="AI23" s="4">
        <v>1361</v>
      </c>
      <c r="AJ23" s="4">
        <v>1639</v>
      </c>
      <c r="AK23" s="4">
        <v>5505</v>
      </c>
      <c r="AL23" s="4">
        <v>1372</v>
      </c>
      <c r="AM23" s="4">
        <v>1436</v>
      </c>
      <c r="AN23" s="4">
        <v>1442</v>
      </c>
      <c r="AO23" s="64">
        <v>1688</v>
      </c>
      <c r="AP23" s="64">
        <v>5938</v>
      </c>
      <c r="AQ23" s="64">
        <v>1819</v>
      </c>
    </row>
    <row r="24" spans="1:43" s="6" customFormat="1" ht="14.5" customHeight="1" x14ac:dyDescent="0.35">
      <c r="B24" s="7" t="s">
        <v>170</v>
      </c>
      <c r="C24" s="8">
        <v>288</v>
      </c>
      <c r="D24" s="8">
        <v>364.23469669455824</v>
      </c>
      <c r="E24" s="8">
        <v>376.37154778492578</v>
      </c>
      <c r="F24" s="8">
        <v>446.10125683666161</v>
      </c>
      <c r="G24" s="8">
        <v>1550.3207036581432</v>
      </c>
      <c r="H24" s="8">
        <v>376.45560432951498</v>
      </c>
      <c r="I24" s="8">
        <v>460.31040595002406</v>
      </c>
      <c r="J24" s="8">
        <v>485.68391408312652</v>
      </c>
      <c r="K24" s="8">
        <v>623.61705109732998</v>
      </c>
      <c r="L24" s="8">
        <v>1946.8529123399999</v>
      </c>
      <c r="M24" s="8">
        <v>504</v>
      </c>
      <c r="N24" s="8">
        <v>596</v>
      </c>
      <c r="O24" s="8">
        <v>717</v>
      </c>
      <c r="P24" s="8">
        <v>879</v>
      </c>
      <c r="Q24" s="8">
        <v>2696</v>
      </c>
      <c r="R24" s="8">
        <v>641.01148664999982</v>
      </c>
      <c r="S24" s="8">
        <v>753</v>
      </c>
      <c r="T24" s="8">
        <v>838.37169799000003</v>
      </c>
      <c r="U24" s="8">
        <v>910.87213981000059</v>
      </c>
      <c r="V24" s="8">
        <v>3143</v>
      </c>
      <c r="W24" s="8">
        <v>752</v>
      </c>
      <c r="X24" s="8">
        <v>978</v>
      </c>
      <c r="Y24" s="8">
        <v>1011</v>
      </c>
      <c r="Z24" s="8">
        <v>1171</v>
      </c>
      <c r="AA24" s="8">
        <v>3912</v>
      </c>
      <c r="AB24" s="8">
        <v>951</v>
      </c>
      <c r="AC24" s="8">
        <v>1113</v>
      </c>
      <c r="AD24" s="8">
        <v>1212</v>
      </c>
      <c r="AE24" s="8">
        <v>1436</v>
      </c>
      <c r="AF24" s="8">
        <v>4712</v>
      </c>
      <c r="AG24" s="8">
        <v>1217</v>
      </c>
      <c r="AH24" s="8">
        <v>1288</v>
      </c>
      <c r="AI24" s="8">
        <v>1361</v>
      </c>
      <c r="AJ24" s="8">
        <v>1639</v>
      </c>
      <c r="AK24" s="8">
        <v>5505</v>
      </c>
      <c r="AL24" s="8">
        <v>1372</v>
      </c>
      <c r="AM24" s="8">
        <v>1436</v>
      </c>
      <c r="AN24" s="8">
        <v>1442</v>
      </c>
      <c r="AO24" s="26">
        <v>1688</v>
      </c>
      <c r="AP24" s="26">
        <v>5938</v>
      </c>
      <c r="AQ24" s="26">
        <v>1819</v>
      </c>
    </row>
    <row r="25" spans="1:43" ht="14.5" customHeight="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3" ht="14.5" customHeight="1" x14ac:dyDescent="0.35">
      <c r="B26" s="6" t="s">
        <v>61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6"/>
      <c r="AP26" s="6"/>
      <c r="AQ26" s="6"/>
    </row>
    <row r="27" spans="1:43" ht="14.5" customHeight="1" x14ac:dyDescent="0.35">
      <c r="B27" s="7" t="s">
        <v>69</v>
      </c>
      <c r="C27" s="23">
        <v>0.15400400055640442</v>
      </c>
      <c r="D27" s="23">
        <v>0.23431350347890917</v>
      </c>
      <c r="E27" s="23">
        <v>0.15810168691123841</v>
      </c>
      <c r="F27" s="23">
        <v>0.18245536431055429</v>
      </c>
      <c r="G27" s="23">
        <v>0.18188576616884741</v>
      </c>
      <c r="H27" s="23">
        <v>0.15328578454080599</v>
      </c>
      <c r="I27" s="23">
        <v>0.16676070300874515</v>
      </c>
      <c r="J27" s="23">
        <v>0.16594630456687134</v>
      </c>
      <c r="K27" s="23">
        <v>0.17091772943235808</v>
      </c>
      <c r="L27" s="23">
        <v>0.16464072502337626</v>
      </c>
      <c r="M27" s="23">
        <v>0.15571776155717762</v>
      </c>
      <c r="N27" s="23">
        <v>0.16232976653696499</v>
      </c>
      <c r="O27" s="23">
        <v>0.16594407110340342</v>
      </c>
      <c r="P27" s="23">
        <v>0.17070433074548685</v>
      </c>
      <c r="Q27" s="23">
        <v>0.1642837273991655</v>
      </c>
      <c r="R27" s="23">
        <v>0.15950465707027939</v>
      </c>
      <c r="S27" s="23">
        <v>0.17136033436162801</v>
      </c>
      <c r="T27" s="23">
        <v>0.17768556938681421</v>
      </c>
      <c r="U27" s="23">
        <v>0.17211838006230534</v>
      </c>
      <c r="V27" s="23">
        <v>0.17053319967540218</v>
      </c>
      <c r="W27" s="23">
        <v>0.1595735384077602</v>
      </c>
      <c r="X27" s="23">
        <v>0.16138740501090965</v>
      </c>
      <c r="Y27" s="23">
        <f t="shared" ref="Y27:AH27" si="0">Y11/Y8</f>
        <v>0.16295546558704455</v>
      </c>
      <c r="Z27" s="23">
        <f t="shared" si="0"/>
        <v>0.17161840290836153</v>
      </c>
      <c r="AA27" s="23">
        <f t="shared" si="0"/>
        <v>0.16439838591342626</v>
      </c>
      <c r="AB27" s="23">
        <f t="shared" si="0"/>
        <v>0.16083730789613143</v>
      </c>
      <c r="AC27" s="23">
        <f t="shared" si="0"/>
        <v>0.1604104104104104</v>
      </c>
      <c r="AD27" s="23">
        <f t="shared" si="0"/>
        <v>0.16215739324785319</v>
      </c>
      <c r="AE27" s="23">
        <f t="shared" si="0"/>
        <v>0.16676619076054502</v>
      </c>
      <c r="AF27" s="23">
        <f t="shared" si="0"/>
        <v>0.16271446400914244</v>
      </c>
      <c r="AG27" s="23">
        <f t="shared" si="0"/>
        <v>0.16269887353385204</v>
      </c>
      <c r="AH27" s="23">
        <f t="shared" si="0"/>
        <v>0.16495999104694756</v>
      </c>
      <c r="AI27" s="23">
        <f t="shared" ref="AI27:AN27" si="1">AI11/AI8</f>
        <v>0.16446695038517481</v>
      </c>
      <c r="AJ27" s="23">
        <f t="shared" si="1"/>
        <v>0.16951842483757376</v>
      </c>
      <c r="AK27" s="23">
        <f t="shared" si="1"/>
        <v>0.16555358376569718</v>
      </c>
      <c r="AL27" s="23">
        <f t="shared" si="1"/>
        <v>0.16526520051746443</v>
      </c>
      <c r="AM27" s="23">
        <f t="shared" si="1"/>
        <v>0.16729817913903799</v>
      </c>
      <c r="AN27" s="23">
        <f t="shared" si="1"/>
        <v>0.16786241823169445</v>
      </c>
      <c r="AO27" s="23">
        <v>0.17377506371111218</v>
      </c>
      <c r="AP27" s="23">
        <v>0.16869106290504093</v>
      </c>
      <c r="AQ27" s="23">
        <v>0.18902242729906643</v>
      </c>
    </row>
    <row r="28" spans="1:43" ht="14.5" customHeight="1" x14ac:dyDescent="0.35">
      <c r="B28" t="s">
        <v>76</v>
      </c>
      <c r="C28" s="29">
        <v>-8.6632569901519588E-2</v>
      </c>
      <c r="D28" s="29">
        <v>-8.4095683274430524E-2</v>
      </c>
      <c r="E28" s="29">
        <v>-8.3468558891661992E-2</v>
      </c>
      <c r="F28" s="29">
        <v>-7.8794810969419565E-2</v>
      </c>
      <c r="G28" s="29">
        <v>-8.2944875667498724E-2</v>
      </c>
      <c r="H28" s="29">
        <v>-8.1937457580965739E-2</v>
      </c>
      <c r="I28" s="29">
        <v>-8.3364669197591557E-2</v>
      </c>
      <c r="J28" s="29">
        <v>-8.3198745231376187E-2</v>
      </c>
      <c r="K28" s="29">
        <v>-7.8144536134033507E-2</v>
      </c>
      <c r="L28" s="29">
        <v>-8.1471631851758611E-2</v>
      </c>
      <c r="M28" s="29">
        <v>-7.9267511845306698E-2</v>
      </c>
      <c r="N28" s="29">
        <v>-7.818579766536965E-2</v>
      </c>
      <c r="O28" s="29">
        <v>-7.7606763494472139E-2</v>
      </c>
      <c r="P28" s="29">
        <v>-7.7261247778505279E-2</v>
      </c>
      <c r="Q28" s="29">
        <v>-7.7969401947148811E-2</v>
      </c>
      <c r="R28" s="29">
        <v>-8.0016934801016085E-2</v>
      </c>
      <c r="S28" s="29">
        <v>-8.0007960991143393E-2</v>
      </c>
      <c r="T28" s="29">
        <v>-7.4781005071461501E-2</v>
      </c>
      <c r="U28" s="29">
        <v>-8.3333333333333329E-2</v>
      </c>
      <c r="V28" s="29">
        <v>-7.957420401928493E-2</v>
      </c>
      <c r="W28" s="29">
        <v>-8.118500393253518E-2</v>
      </c>
      <c r="X28" s="29">
        <v>-7.5690316755699344E-2</v>
      </c>
      <c r="Y28" s="29">
        <f t="shared" ref="Y28:AH28" si="2">Y12/Y8</f>
        <v>-7.6778484673221514E-2</v>
      </c>
      <c r="Z28" s="29">
        <f t="shared" si="2"/>
        <v>-8.6624044126864738E-2</v>
      </c>
      <c r="AA28" s="29">
        <f t="shared" si="2"/>
        <v>-8.0319148936170218E-2</v>
      </c>
      <c r="AB28" s="29">
        <f t="shared" si="2"/>
        <v>-8.6512983571807103E-2</v>
      </c>
      <c r="AC28" s="29">
        <f t="shared" si="2"/>
        <v>-8.1519019019019021E-2</v>
      </c>
      <c r="AD28" s="29">
        <f t="shared" si="2"/>
        <v>-8.0461122220915185E-2</v>
      </c>
      <c r="AE28" s="29">
        <f t="shared" si="2"/>
        <v>-7.7845936702676297E-2</v>
      </c>
      <c r="AF28" s="29">
        <f t="shared" si="2"/>
        <v>-8.1364750462385158E-2</v>
      </c>
      <c r="AG28" s="29">
        <f t="shared" si="2"/>
        <v>-8.2220415747299963E-2</v>
      </c>
      <c r="AH28" s="29">
        <f t="shared" si="2"/>
        <v>-8.4158692854345032E-2</v>
      </c>
      <c r="AI28" s="29">
        <f t="shared" ref="AI28:AN28" si="3">AI12/AI8</f>
        <v>-7.9513009750579108E-2</v>
      </c>
      <c r="AJ28" s="29">
        <f t="shared" si="3"/>
        <v>-7.9303675048355893E-2</v>
      </c>
      <c r="AK28" s="29">
        <f t="shared" si="3"/>
        <v>-8.121215405247971E-2</v>
      </c>
      <c r="AL28" s="29">
        <f t="shared" si="3"/>
        <v>-8.1285036653730061E-2</v>
      </c>
      <c r="AM28" s="29">
        <f t="shared" si="3"/>
        <v>-8.1044100620987269E-2</v>
      </c>
      <c r="AN28" s="29">
        <f t="shared" si="3"/>
        <v>-8.0924245621439128E-2</v>
      </c>
      <c r="AO28" s="84">
        <v>-8.0877049574457849E-2</v>
      </c>
      <c r="AP28" s="84">
        <v>-8.1027591291862322E-2</v>
      </c>
      <c r="AQ28" s="84">
        <v>-8.2304968344242946E-2</v>
      </c>
    </row>
    <row r="29" spans="1:43" ht="14.5" customHeight="1" x14ac:dyDescent="0.35">
      <c r="B29" s="9" t="s">
        <v>77</v>
      </c>
      <c r="C29" s="28">
        <v>-1.2239270673517664E-2</v>
      </c>
      <c r="D29" s="28">
        <v>-1.2886637144046561E-2</v>
      </c>
      <c r="E29" s="28">
        <v>-1.172894585340677E-2</v>
      </c>
      <c r="F29" s="28">
        <v>-1.6222515169057546E-2</v>
      </c>
      <c r="G29" s="28">
        <v>-1.3422888260962209E-2</v>
      </c>
      <c r="H29" s="28">
        <v>-1.2729189043108701E-2</v>
      </c>
      <c r="I29" s="28">
        <v>-1.3849294769348748E-2</v>
      </c>
      <c r="J29" s="28">
        <v>-1.3682187797834094E-2</v>
      </c>
      <c r="K29" s="28">
        <v>-1.5628907226806703E-2</v>
      </c>
      <c r="L29" s="28">
        <v>-1.40257498381644E-2</v>
      </c>
      <c r="M29" s="28">
        <v>-1.2805736970162632E-2</v>
      </c>
      <c r="N29" s="28">
        <v>-1.264591439688716E-2</v>
      </c>
      <c r="O29" s="28">
        <v>-1.1597658790375028E-2</v>
      </c>
      <c r="P29" s="28">
        <v>-1.2159760546253858E-2</v>
      </c>
      <c r="Q29" s="28">
        <v>-1.2267037552155772E-2</v>
      </c>
      <c r="R29" s="28">
        <v>-1.4500423370025403E-2</v>
      </c>
      <c r="S29" s="28">
        <v>-1.512588317245497E-2</v>
      </c>
      <c r="T29" s="28">
        <v>-1.5398801290917474E-2</v>
      </c>
      <c r="U29" s="28">
        <v>-1.142263759086189E-2</v>
      </c>
      <c r="V29" s="28">
        <v>-1.4034082772447371E-2</v>
      </c>
      <c r="W29" s="28">
        <v>-1.4681464650878266E-2</v>
      </c>
      <c r="X29" s="28">
        <v>-1.4521104506809119E-2</v>
      </c>
      <c r="Y29" s="28">
        <f t="shared" ref="Y29:AH29" si="4">Y13/Y8</f>
        <v>-1.5254482359745518E-2</v>
      </c>
      <c r="Z29" s="28">
        <f t="shared" si="4"/>
        <v>-1.3476244202080982E-2</v>
      </c>
      <c r="AA29" s="28">
        <f t="shared" si="4"/>
        <v>-1.4435069699192957E-2</v>
      </c>
      <c r="AB29" s="28">
        <f t="shared" si="4"/>
        <v>-1.3645998940116586E-2</v>
      </c>
      <c r="AC29" s="28">
        <f t="shared" si="4"/>
        <v>-1.1073573573573574E-2</v>
      </c>
      <c r="AD29" s="28">
        <f t="shared" si="4"/>
        <v>-1.2292671450417597E-2</v>
      </c>
      <c r="AE29" s="28">
        <f t="shared" si="4"/>
        <v>-1.2974322783779382E-2</v>
      </c>
      <c r="AF29" s="28">
        <f t="shared" si="4"/>
        <v>-1.2495676886756988E-2</v>
      </c>
      <c r="AG29" s="28">
        <f t="shared" si="4"/>
        <v>-1.1903379398443851E-2</v>
      </c>
      <c r="AH29" s="28">
        <f t="shared" si="4"/>
        <v>-1.0855576072967377E-2</v>
      </c>
      <c r="AI29" s="28">
        <f t="shared" ref="AI29:AN29" si="5">AI13/AI8</f>
        <v>-1.3629262511447504E-2</v>
      </c>
      <c r="AJ29" s="28">
        <f t="shared" si="5"/>
        <v>-1.1208649506521846E-2</v>
      </c>
      <c r="AK29" s="28">
        <f t="shared" si="5"/>
        <v>-1.1893956840379848E-2</v>
      </c>
      <c r="AL29" s="28">
        <f t="shared" si="5"/>
        <v>-1.2451487710219922E-2</v>
      </c>
      <c r="AM29" s="28">
        <f t="shared" si="5"/>
        <v>-1.3103883801705084E-2</v>
      </c>
      <c r="AN29" s="28">
        <f t="shared" si="5"/>
        <v>-1.3293943870014771E-2</v>
      </c>
      <c r="AO29" s="85">
        <v>-1.341539645141126E-2</v>
      </c>
      <c r="AP29" s="85">
        <v>-1.3077729054290039E-2</v>
      </c>
      <c r="AQ29" s="85">
        <v>-1.1481918660800516E-2</v>
      </c>
    </row>
    <row r="30" spans="1:43" s="6" customFormat="1" ht="14.5" customHeight="1" x14ac:dyDescent="0.35">
      <c r="B30" s="6" t="s">
        <v>70</v>
      </c>
      <c r="C30" s="24">
        <v>-9.8871840575037298E-2</v>
      </c>
      <c r="D30" s="24">
        <v>-9.6982320418477097E-2</v>
      </c>
      <c r="E30" s="24">
        <v>-9.5197504745068801E-2</v>
      </c>
      <c r="F30" s="24">
        <v>-9.5017326138477104E-2</v>
      </c>
      <c r="G30" s="24">
        <v>-9.6367763928460901E-2</v>
      </c>
      <c r="H30" s="24">
        <v>-9.4666646624074396E-2</v>
      </c>
      <c r="I30" s="24">
        <v>-9.7213963966940306E-2</v>
      </c>
      <c r="J30" s="24">
        <v>-9.6880933029210303E-2</v>
      </c>
      <c r="K30" s="24">
        <v>-9.3648412103025755E-2</v>
      </c>
      <c r="L30" s="24">
        <v>-9.5482989282888606E-2</v>
      </c>
      <c r="M30" s="24">
        <v>-9.20732488154693E-2</v>
      </c>
      <c r="N30" s="24">
        <v>-9.0831712062256806E-2</v>
      </c>
      <c r="O30" s="24">
        <v>-8.9204422284847207E-2</v>
      </c>
      <c r="P30" s="24">
        <v>-8.9421008324759105E-2</v>
      </c>
      <c r="Q30" s="24">
        <v>-9.0236439499304599E-2</v>
      </c>
      <c r="R30" s="24">
        <v>-9.4517358171041496E-2</v>
      </c>
      <c r="S30" s="24">
        <v>-9.5133844163598366E-2</v>
      </c>
      <c r="T30" s="24">
        <v>-9.0179806362378975E-2</v>
      </c>
      <c r="U30" s="24">
        <v>-9.4755970924195229E-2</v>
      </c>
      <c r="V30" s="24">
        <v>-9.3608286791732304E-2</v>
      </c>
      <c r="W30" s="24">
        <v>-9.5866468583413439E-2</v>
      </c>
      <c r="X30" s="24">
        <v>-9.0211421262508459E-2</v>
      </c>
      <c r="Y30" s="24">
        <f t="shared" ref="Y30:AH30" si="6">Y14/Y8</f>
        <v>-9.2032967032967039E-2</v>
      </c>
      <c r="Z30" s="24">
        <f t="shared" si="6"/>
        <v>-0.10010028832894571</v>
      </c>
      <c r="AA30" s="24">
        <f t="shared" si="6"/>
        <v>-9.4754218635363166E-2</v>
      </c>
      <c r="AB30" s="24">
        <f t="shared" si="6"/>
        <v>-0.10015898251192369</v>
      </c>
      <c r="AC30" s="24">
        <f t="shared" si="6"/>
        <v>-9.2592592592592587E-2</v>
      </c>
      <c r="AD30" s="24">
        <f t="shared" si="6"/>
        <v>-9.2753793671332782E-2</v>
      </c>
      <c r="AE30" s="24">
        <f t="shared" si="6"/>
        <v>-9.0820259486455682E-2</v>
      </c>
      <c r="AF30" s="24">
        <f t="shared" si="6"/>
        <v>-9.3860427349142142E-2</v>
      </c>
      <c r="AG30" s="24">
        <f t="shared" si="6"/>
        <v>-9.4123795145743816E-2</v>
      </c>
      <c r="AH30" s="24">
        <f t="shared" si="6"/>
        <v>-9.5014268927312406E-2</v>
      </c>
      <c r="AI30" s="24">
        <f t="shared" ref="AI30:AN30" si="7">AI14/AI8</f>
        <v>-9.3142272262026607E-2</v>
      </c>
      <c r="AJ30" s="24">
        <f t="shared" si="7"/>
        <v>-9.0512324554877746E-2</v>
      </c>
      <c r="AK30" s="24">
        <f t="shared" si="7"/>
        <v>-9.3106110892859556E-2</v>
      </c>
      <c r="AL30" s="24">
        <f t="shared" si="7"/>
        <v>-9.3736524363949983E-2</v>
      </c>
      <c r="AM30" s="24">
        <f t="shared" si="7"/>
        <v>-9.4147984422692343E-2</v>
      </c>
      <c r="AN30" s="24">
        <f t="shared" si="7"/>
        <v>-9.4218189491453899E-2</v>
      </c>
      <c r="AO30" s="24">
        <v>-9.4292446025869114E-2</v>
      </c>
      <c r="AP30" s="24">
        <v>-9.4105320346152349E-2</v>
      </c>
      <c r="AQ30" s="24">
        <v>-9.3786887005043465E-2</v>
      </c>
    </row>
    <row r="31" spans="1:43" ht="14.5" customHeight="1" x14ac:dyDescent="0.35">
      <c r="B31" s="9" t="s">
        <v>68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1.5876375952582557E-3</v>
      </c>
      <c r="S31" s="28">
        <v>1.3931734500945367E-3</v>
      </c>
      <c r="T31" s="28">
        <v>1.1065006915629322E-3</v>
      </c>
      <c r="U31" s="28">
        <v>5.1921079958463135E-4</v>
      </c>
      <c r="V31" s="28">
        <v>1.1217719222874601E-3</v>
      </c>
      <c r="W31" s="28">
        <v>6.9911736432753653E-4</v>
      </c>
      <c r="X31" s="28">
        <v>7.5238883454969529E-4</v>
      </c>
      <c r="Y31" s="28">
        <f t="shared" ref="Y31:AH31" si="8">Y15/Y8</f>
        <v>1.1567379988432619E-3</v>
      </c>
      <c r="Z31" s="28">
        <f t="shared" si="8"/>
        <v>6.2680205591074335E-4</v>
      </c>
      <c r="AA31" s="28">
        <f t="shared" si="8"/>
        <v>8.0704328686720471E-4</v>
      </c>
      <c r="AB31" s="28">
        <f t="shared" si="8"/>
        <v>7.9491255961844202E-4</v>
      </c>
      <c r="AC31" s="28">
        <f t="shared" si="8"/>
        <v>7.5075075075075074E-4</v>
      </c>
      <c r="AD31" s="28">
        <f t="shared" si="8"/>
        <v>7.0579931772732623E-4</v>
      </c>
      <c r="AE31" s="28">
        <f t="shared" si="8"/>
        <v>8.1428804082297383E-4</v>
      </c>
      <c r="AF31" s="28">
        <f t="shared" si="8"/>
        <v>7.6688269702118706E-4</v>
      </c>
      <c r="AG31" s="28">
        <f t="shared" si="8"/>
        <v>9.29044245732203E-4</v>
      </c>
      <c r="AH31" s="28">
        <f t="shared" si="8"/>
        <v>8.9530524313133006E-4</v>
      </c>
      <c r="AI31" s="28">
        <f t="shared" ref="AI31:AN31" si="9">AI15/AI8</f>
        <v>9.1580024780477294E-4</v>
      </c>
      <c r="AJ31" s="28">
        <f t="shared" si="9"/>
        <v>7.4393691414968005E-4</v>
      </c>
      <c r="AK31" s="28">
        <f t="shared" si="9"/>
        <v>8.669854644468226E-4</v>
      </c>
      <c r="AL31" s="28">
        <f t="shared" si="9"/>
        <v>9.1634325140146618E-4</v>
      </c>
      <c r="AM31" s="28">
        <f t="shared" si="9"/>
        <v>9.9989474792127144E-4</v>
      </c>
      <c r="AN31" s="28">
        <f t="shared" si="9"/>
        <v>8.9681367377083773E-4</v>
      </c>
      <c r="AO31" s="85">
        <v>3.3658700774150119E-4</v>
      </c>
      <c r="AP31" s="85">
        <v>7.7612635337032869E-4</v>
      </c>
      <c r="AQ31" s="85">
        <v>8.584612082841507E-4</v>
      </c>
    </row>
    <row r="32" spans="1:43" ht="14.5" customHeight="1" x14ac:dyDescent="0.35">
      <c r="B32" t="s">
        <v>67</v>
      </c>
      <c r="C32" s="29">
        <v>-4.7650078289676384E-4</v>
      </c>
      <c r="D32" s="29">
        <v>-2.0565939403614044E-3</v>
      </c>
      <c r="E32" s="29">
        <v>2.0985961543623201E-3</v>
      </c>
      <c r="F32" s="29">
        <v>-2.4311254658218888E-4</v>
      </c>
      <c r="G32" s="29">
        <v>-1.1286041731217143E-4</v>
      </c>
      <c r="H32" s="29">
        <v>-1.1405869067733698E-4</v>
      </c>
      <c r="I32" s="29">
        <v>-1.977936544330866E-3</v>
      </c>
      <c r="J32" s="29">
        <v>-1.0062619321490763E-3</v>
      </c>
      <c r="K32" s="29">
        <v>1.2503125781445361E-3</v>
      </c>
      <c r="L32" s="29">
        <v>-3.9030829101632602E-4</v>
      </c>
      <c r="M32" s="29">
        <v>-7.6834421820975796E-3</v>
      </c>
      <c r="N32" s="29">
        <v>-7.1741245136186767E-3</v>
      </c>
      <c r="O32" s="29">
        <v>-1.3006720138738349E-3</v>
      </c>
      <c r="P32" s="29">
        <v>-1.0101954915349359E-2</v>
      </c>
      <c r="Q32" s="29">
        <v>-6.6481223922114051E-3</v>
      </c>
      <c r="R32" s="29">
        <v>-1.0584250635055038E-4</v>
      </c>
      <c r="S32" s="29">
        <v>-2.9853716787740072E-3</v>
      </c>
      <c r="T32" s="29">
        <v>9.2208390963577683E-5</v>
      </c>
      <c r="U32" s="29">
        <v>-1.9903080650744203E-3</v>
      </c>
      <c r="V32" s="29">
        <v>-1.2649768485369229E-3</v>
      </c>
      <c r="W32" s="29">
        <v>-6.9911736432753653E-4</v>
      </c>
      <c r="X32" s="29">
        <v>-2.558122037468964E-3</v>
      </c>
      <c r="Y32" s="29">
        <f t="shared" ref="Y32:AH32" si="10">Y16/Y8</f>
        <v>-1.2290341237709659E-3</v>
      </c>
      <c r="Z32" s="29">
        <f t="shared" si="10"/>
        <v>-8.1484267268396645E-4</v>
      </c>
      <c r="AA32" s="29">
        <f t="shared" si="10"/>
        <v>-1.3206162876008803E-3</v>
      </c>
      <c r="AB32" s="29">
        <f t="shared" si="10"/>
        <v>2.6497085320614734E-4</v>
      </c>
      <c r="AC32" s="29">
        <f t="shared" si="10"/>
        <v>-1.1261261261261261E-3</v>
      </c>
      <c r="AD32" s="29">
        <f t="shared" si="10"/>
        <v>3.8230796376896837E-3</v>
      </c>
      <c r="AE32" s="29">
        <f t="shared" si="10"/>
        <v>-1.085717387763965E-4</v>
      </c>
      <c r="AF32" s="29">
        <f t="shared" si="10"/>
        <v>7.3680886576545416E-4</v>
      </c>
      <c r="AG32" s="29">
        <f t="shared" si="10"/>
        <v>-2.3226106143305075E-4</v>
      </c>
      <c r="AH32" s="29">
        <f t="shared" si="10"/>
        <v>-2.2382631078283251E-4</v>
      </c>
      <c r="AI32" s="29">
        <f t="shared" ref="AI32:AN32" si="11">AI16/AI8</f>
        <v>3.232236168722728E-4</v>
      </c>
      <c r="AJ32" s="29">
        <f t="shared" si="11"/>
        <v>-9.4232009125626152E-4</v>
      </c>
      <c r="AK32" s="29">
        <f t="shared" si="11"/>
        <v>-2.8447960552161367E-4</v>
      </c>
      <c r="AL32" s="29">
        <f t="shared" si="11"/>
        <v>-1.0780508840017249E-4</v>
      </c>
      <c r="AM32" s="29">
        <f t="shared" si="11"/>
        <v>-3.1575623618566466E-4</v>
      </c>
      <c r="AN32" s="29">
        <f t="shared" si="11"/>
        <v>0</v>
      </c>
      <c r="AO32" s="84">
        <v>-2.6542289753329808E-2</v>
      </c>
      <c r="AP32" s="84">
        <v>-7.2438459647897347E-3</v>
      </c>
      <c r="AQ32" s="84">
        <v>-2.1998068462281361E-3</v>
      </c>
    </row>
    <row r="33" spans="1:43" ht="14.5" customHeight="1" x14ac:dyDescent="0.35">
      <c r="A33" s="9"/>
      <c r="B33" s="9" t="s">
        <v>66</v>
      </c>
      <c r="C33" s="28">
        <v>1.4281307285475419E-2</v>
      </c>
      <c r="D33" s="28">
        <v>1.4048343371657286E-2</v>
      </c>
      <c r="E33" s="28">
        <v>1.37162296692157E-2</v>
      </c>
      <c r="F33" s="28">
        <v>-1.2379959467653088E-2</v>
      </c>
      <c r="G33" s="28">
        <v>-1.3526725583970044E-2</v>
      </c>
      <c r="H33" s="28">
        <v>-1.4375252364317333E-2</v>
      </c>
      <c r="I33" s="28">
        <v>-1.4190314003834855E-2</v>
      </c>
      <c r="J33" s="28">
        <v>-1.3984880990278649E-2</v>
      </c>
      <c r="K33" s="28">
        <v>-1.312828207051763E-2</v>
      </c>
      <c r="L33" s="28">
        <v>-1.3865038394231461E-2</v>
      </c>
      <c r="M33" s="28">
        <v>-1.4598540145985401E-2</v>
      </c>
      <c r="N33" s="28">
        <v>-1.4469844357976654E-2</v>
      </c>
      <c r="O33" s="28">
        <v>-1.3765445480164751E-2</v>
      </c>
      <c r="P33" s="28">
        <v>-1.2440370405013564E-2</v>
      </c>
      <c r="Q33" s="28">
        <v>-1.3713490959666202E-2</v>
      </c>
      <c r="R33" s="28">
        <v>-1.5347163420829806E-2</v>
      </c>
      <c r="S33" s="28">
        <v>-1.5324907951039905E-2</v>
      </c>
      <c r="T33" s="28">
        <v>-1.4937759336099586E-2</v>
      </c>
      <c r="U33" s="28">
        <v>-1.5316718587746626E-2</v>
      </c>
      <c r="V33" s="28">
        <v>-1.5227457157859564E-2</v>
      </c>
      <c r="W33" s="28">
        <v>-1.782749279035218E-2</v>
      </c>
      <c r="X33" s="28">
        <v>-1.6025882175908508E-2</v>
      </c>
      <c r="Y33" s="28">
        <f t="shared" ref="Y33:AH33" si="12">Y17/Y8</f>
        <v>-1.67727009832273E-2</v>
      </c>
      <c r="Z33" s="28">
        <f t="shared" si="12"/>
        <v>-1.6923655509590071E-2</v>
      </c>
      <c r="AA33" s="28">
        <f t="shared" si="12"/>
        <v>-1.6856199559794571E-2</v>
      </c>
      <c r="AB33" s="28">
        <f t="shared" si="12"/>
        <v>-2.0733969263381027E-2</v>
      </c>
      <c r="AC33" s="28">
        <f t="shared" si="12"/>
        <v>-2.1333833833833835E-2</v>
      </c>
      <c r="AD33" s="28">
        <f t="shared" si="12"/>
        <v>-2.1762145629925893E-2</v>
      </c>
      <c r="AE33" s="28">
        <f t="shared" si="12"/>
        <v>-2.0085771673633353E-2</v>
      </c>
      <c r="AF33" s="28">
        <f t="shared" si="12"/>
        <v>-2.0961460385245777E-2</v>
      </c>
      <c r="AG33" s="28">
        <f t="shared" si="12"/>
        <v>-2.2006735570781557E-2</v>
      </c>
      <c r="AH33" s="28">
        <f t="shared" si="12"/>
        <v>-2.1543282412847631E-2</v>
      </c>
      <c r="AI33" s="28">
        <f t="shared" ref="AI33:AN33" si="13">AI17/AI8</f>
        <v>-2.1063405699509777E-2</v>
      </c>
      <c r="AJ33" s="28">
        <f t="shared" si="13"/>
        <v>-1.9441551356444972E-2</v>
      </c>
      <c r="AK33" s="28">
        <f t="shared" si="13"/>
        <v>-2.0956664273425542E-2</v>
      </c>
      <c r="AL33" s="28">
        <f t="shared" si="13"/>
        <v>-2.1614920224234585E-2</v>
      </c>
      <c r="AM33" s="28">
        <f t="shared" si="13"/>
        <v>-2.1576676139353754E-2</v>
      </c>
      <c r="AN33" s="28">
        <f t="shared" si="13"/>
        <v>-2.1629035661531969E-2</v>
      </c>
      <c r="AO33" s="85">
        <v>-2.0291388180987642E-2</v>
      </c>
      <c r="AP33" s="85">
        <v>-2.1252926643124167E-2</v>
      </c>
      <c r="AQ33" s="85">
        <v>-2.3339414100225345E-2</v>
      </c>
    </row>
    <row r="34" spans="1:43" s="6" customFormat="1" ht="14.5" customHeight="1" x14ac:dyDescent="0.35">
      <c r="B34" s="6" t="s">
        <v>186</v>
      </c>
      <c r="C34" s="24">
        <v>4.0374351912994974E-2</v>
      </c>
      <c r="D34" s="24">
        <v>0.12122624574841338</v>
      </c>
      <c r="E34" s="24">
        <v>5.1286548651316252E-2</v>
      </c>
      <c r="F34" s="24">
        <v>7.4814966157841889E-2</v>
      </c>
      <c r="G34" s="24">
        <v>7.1878416239104265E-2</v>
      </c>
      <c r="H34" s="24">
        <v>4.412982686173688E-2</v>
      </c>
      <c r="I34" s="24">
        <v>5.337848849363911E-2</v>
      </c>
      <c r="J34" s="24">
        <v>5.4074228615233359E-2</v>
      </c>
      <c r="K34" s="24">
        <v>6.5266316579144792E-2</v>
      </c>
      <c r="L34" s="24">
        <v>5.4866425594116384E-2</v>
      </c>
      <c r="M34" s="24">
        <v>4.1362530413625302E-2</v>
      </c>
      <c r="N34" s="24">
        <v>4.9854085603112844E-2</v>
      </c>
      <c r="O34" s="24">
        <v>6.1673531324517666E-2</v>
      </c>
      <c r="P34" s="24">
        <v>5.8740997100364796E-2</v>
      </c>
      <c r="Q34" s="24">
        <v>5.3685674547983307E-2</v>
      </c>
      <c r="R34" s="24">
        <v>5.1121930567315808E-2</v>
      </c>
      <c r="S34" s="24">
        <v>5.9309384018310256E-2</v>
      </c>
      <c r="T34" s="24">
        <v>7.376671277086215E-2</v>
      </c>
      <c r="U34" s="24">
        <v>6.0574593284873718E-2</v>
      </c>
      <c r="V34" s="24">
        <v>6.1554250799560839E-2</v>
      </c>
      <c r="W34" s="24">
        <v>4.5879577033994583E-2</v>
      </c>
      <c r="X34" s="24">
        <v>5.3344368369573396E-2</v>
      </c>
      <c r="Y34" s="24">
        <f t="shared" ref="Y34:AH34" si="14">Y18/Y8</f>
        <v>5.40775014459225E-2</v>
      </c>
      <c r="Z34" s="24">
        <f t="shared" si="14"/>
        <v>5.4406418453052524E-2</v>
      </c>
      <c r="AA34" s="24">
        <f t="shared" si="14"/>
        <v>5.2274394717534853E-2</v>
      </c>
      <c r="AB34" s="24">
        <f t="shared" si="14"/>
        <v>4.1004239533651302E-2</v>
      </c>
      <c r="AC34" s="24">
        <f t="shared" si="14"/>
        <v>4.610860860860861E-2</v>
      </c>
      <c r="AD34" s="24">
        <f t="shared" si="14"/>
        <v>5.2170332902011528E-2</v>
      </c>
      <c r="AE34" s="24">
        <f t="shared" si="14"/>
        <v>5.6565875902502581E-2</v>
      </c>
      <c r="AF34" s="24">
        <f t="shared" si="14"/>
        <v>4.9396267837541162E-2</v>
      </c>
      <c r="AG34" s="24">
        <f t="shared" si="14"/>
        <v>4.7265126001625829E-2</v>
      </c>
      <c r="AH34" s="24">
        <f t="shared" si="14"/>
        <v>4.907391863913603E-2</v>
      </c>
      <c r="AI34" s="24">
        <f t="shared" ref="AI34:AN34" si="15">AI18/AI8</f>
        <v>5.150029628831547E-2</v>
      </c>
      <c r="AJ34" s="24">
        <f t="shared" si="15"/>
        <v>5.9366165749144474E-2</v>
      </c>
      <c r="AK34" s="24">
        <f t="shared" si="15"/>
        <v>5.2073314458337287E-2</v>
      </c>
      <c r="AL34" s="24">
        <f t="shared" si="15"/>
        <v>5.0722294092281156E-2</v>
      </c>
      <c r="AM34" s="24">
        <f t="shared" si="15"/>
        <v>5.2257657088727504E-2</v>
      </c>
      <c r="AN34" s="24">
        <f t="shared" si="15"/>
        <v>5.2912006752479424E-2</v>
      </c>
      <c r="AO34" s="24">
        <v>3.2985526758667116E-2</v>
      </c>
      <c r="AP34" s="24">
        <v>4.6865096304345016E-2</v>
      </c>
      <c r="AQ34" s="24">
        <v>7.0554780555853638E-2</v>
      </c>
    </row>
    <row r="35" spans="1:43" s="6" customFormat="1" ht="14.5" customHeight="1" x14ac:dyDescent="0.35">
      <c r="B35" s="7" t="s">
        <v>65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-2.1880470117529381E-2</v>
      </c>
      <c r="L35" s="23">
        <v>-1.2047759476372006E-2</v>
      </c>
      <c r="M35" s="23">
        <v>-1.9976949673453707E-2</v>
      </c>
      <c r="N35" s="23">
        <v>-1.6050583657587547E-2</v>
      </c>
      <c r="O35" s="23">
        <v>-1.3982224149143725E-2</v>
      </c>
      <c r="P35" s="23">
        <v>-1.8520250678140494E-2</v>
      </c>
      <c r="Q35" s="23">
        <v>-1.7107093184979136E-2</v>
      </c>
      <c r="R35" s="23">
        <v>-1.4182895850973751E-2</v>
      </c>
      <c r="S35" s="23">
        <v>-1.4429296447407702E-2</v>
      </c>
      <c r="T35" s="23">
        <v>-1.512217611802674E-2</v>
      </c>
      <c r="U35" s="23">
        <v>-2.4835583246798201E-2</v>
      </c>
      <c r="V35" s="23">
        <v>-1.7423266027017995E-2</v>
      </c>
      <c r="W35" s="23">
        <v>-2.6391680503364504E-2</v>
      </c>
      <c r="X35" s="23">
        <v>-2.4678353773230004E-2</v>
      </c>
      <c r="Y35" s="23">
        <f t="shared" ref="Y35:AH35" si="16">Y19/Y8</f>
        <v>-3.1810294968189705E-2</v>
      </c>
      <c r="Z35" s="23">
        <f t="shared" si="16"/>
        <v>-2.789269148802808E-2</v>
      </c>
      <c r="AA35" s="23">
        <f t="shared" si="16"/>
        <v>-2.7787967718268525E-2</v>
      </c>
      <c r="AB35" s="23">
        <f t="shared" si="16"/>
        <v>-4.1732909379968201E-2</v>
      </c>
      <c r="AC35" s="23">
        <f t="shared" si="16"/>
        <v>-3.9289289289289292E-2</v>
      </c>
      <c r="AD35" s="23">
        <f t="shared" si="16"/>
        <v>-4.3347841430419948E-2</v>
      </c>
      <c r="AE35" s="23">
        <f t="shared" si="16"/>
        <v>-3.9954399869713914E-2</v>
      </c>
      <c r="AF35" s="23">
        <f t="shared" si="16"/>
        <v>-4.1065816579703172E-2</v>
      </c>
      <c r="AG35" s="23">
        <f t="shared" si="16"/>
        <v>-4.4129601672279639E-2</v>
      </c>
      <c r="AH35" s="23">
        <f t="shared" si="16"/>
        <v>-4.0232779363214143E-2</v>
      </c>
      <c r="AI35" s="23">
        <f t="shared" ref="AI35:AN35" si="17">AI19/AI8</f>
        <v>-4.0995528739966598E-2</v>
      </c>
      <c r="AJ35" s="23">
        <f t="shared" si="17"/>
        <v>-3.317958637107573E-2</v>
      </c>
      <c r="AK35" s="23">
        <f t="shared" si="17"/>
        <v>-3.9407198688684482E-2</v>
      </c>
      <c r="AL35" s="23">
        <f t="shared" si="17"/>
        <v>-4.2583009918068133E-2</v>
      </c>
      <c r="AM35" s="23">
        <f t="shared" si="17"/>
        <v>-4.4205873065993051E-2</v>
      </c>
      <c r="AN35" s="23">
        <f t="shared" si="17"/>
        <v>-4.6370542308503904E-2</v>
      </c>
      <c r="AO35" s="23">
        <v>-4.2313795258931579E-2</v>
      </c>
      <c r="AP35" s="23">
        <v>-4.3838203526200735E-2</v>
      </c>
      <c r="AQ35" s="23">
        <v>-4.6678828200450689E-2</v>
      </c>
    </row>
    <row r="36" spans="1:43" s="6" customFormat="1" ht="14.5" customHeight="1" x14ac:dyDescent="0.35">
      <c r="B36" s="6" t="s">
        <v>64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2.8632158039509876E-2</v>
      </c>
      <c r="L36" s="24">
        <v>2.8842695821045816E-2</v>
      </c>
      <c r="M36" s="24">
        <v>1.4470482776283775E-2</v>
      </c>
      <c r="N36" s="24">
        <v>2.2859922178988325E-2</v>
      </c>
      <c r="O36" s="24">
        <v>4.3572512464773464E-2</v>
      </c>
      <c r="P36" s="24">
        <v>2.7967449256383874E-2</v>
      </c>
      <c r="Q36" s="24">
        <v>2.7899860917941586E-2</v>
      </c>
      <c r="R36" s="24">
        <v>2.5402201524132067E-2</v>
      </c>
      <c r="S36" s="24">
        <v>3.0351278734202385E-2</v>
      </c>
      <c r="T36" s="24">
        <v>4.9608114338404792E-2</v>
      </c>
      <c r="U36" s="24">
        <v>4.5604015230183516E-2</v>
      </c>
      <c r="V36" s="24">
        <v>3.8426655210272574E-2</v>
      </c>
      <c r="W36" s="24">
        <v>1.8701389495761601E-2</v>
      </c>
      <c r="X36" s="24">
        <f t="shared" ref="X36:AH36" si="18">X20/X8</f>
        <v>2.4001203822135279E-2</v>
      </c>
      <c r="Y36" s="24">
        <f t="shared" si="18"/>
        <v>2.0315211104684788E-2</v>
      </c>
      <c r="Z36" s="24">
        <f t="shared" si="18"/>
        <v>2.5448163469976182E-2</v>
      </c>
      <c r="AA36" s="24">
        <f t="shared" si="18"/>
        <v>2.2377109317681585E-2</v>
      </c>
      <c r="AB36" s="24">
        <f t="shared" si="18"/>
        <v>4.7694753577106515E-3</v>
      </c>
      <c r="AC36" s="24">
        <f t="shared" si="18"/>
        <v>9.7597597597597601E-3</v>
      </c>
      <c r="AD36" s="24">
        <f t="shared" si="18"/>
        <v>1.0881072814962946E-2</v>
      </c>
      <c r="AE36" s="24">
        <f t="shared" si="18"/>
        <v>1.6122903208294882E-2</v>
      </c>
      <c r="AF36" s="24">
        <f t="shared" si="18"/>
        <v>1.0676210095785153E-2</v>
      </c>
      <c r="AG36" s="24">
        <f t="shared" si="18"/>
        <v>3.4839159214957614E-3</v>
      </c>
      <c r="AH36" s="24">
        <f t="shared" si="18"/>
        <v>6.8826590565721005E-3</v>
      </c>
      <c r="AI36" s="24">
        <f t="shared" ref="AI36:AN36" si="19">AI20/AI8</f>
        <v>1.0504767548348866E-2</v>
      </c>
      <c r="AJ36" s="24">
        <f t="shared" si="19"/>
        <v>2.1326191538957498E-2</v>
      </c>
      <c r="AK36" s="24">
        <f t="shared" si="19"/>
        <v>1.0417372221243852E-2</v>
      </c>
      <c r="AL36" s="24">
        <f t="shared" si="19"/>
        <v>6.3065976714100904E-3</v>
      </c>
      <c r="AM36" s="24">
        <f t="shared" si="19"/>
        <v>1.152510262077676E-2</v>
      </c>
      <c r="AN36" s="24">
        <f t="shared" si="19"/>
        <v>8.0185693184216082E-3</v>
      </c>
      <c r="AO36" s="24">
        <v>4.3275472423907294E-4</v>
      </c>
      <c r="AP36" s="24">
        <v>6.4289132937508896E-3</v>
      </c>
      <c r="AQ36" s="24">
        <v>1.7169224165683013E-2</v>
      </c>
    </row>
    <row r="37" spans="1:43" s="6" customFormat="1" ht="14.5" customHeight="1" x14ac:dyDescent="0.35">
      <c r="B37" s="7" t="s">
        <v>62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2.3380845211302827E-2</v>
      </c>
      <c r="L37" s="23">
        <v>2.733223045385888E-2</v>
      </c>
      <c r="M37" s="23">
        <v>1.4470482776283775E-2</v>
      </c>
      <c r="N37" s="23">
        <v>2.2859922178988325E-2</v>
      </c>
      <c r="O37" s="23">
        <v>4.3572512464773464E-2</v>
      </c>
      <c r="P37" s="23">
        <v>2.7967449256383874E-2</v>
      </c>
      <c r="Q37" s="23">
        <v>2.7899860917941586E-2</v>
      </c>
      <c r="R37" s="23">
        <v>2.5402201524132067E-2</v>
      </c>
      <c r="S37" s="23">
        <v>3.0351278734202385E-2</v>
      </c>
      <c r="T37" s="23">
        <v>4.9608114338404792E-2</v>
      </c>
      <c r="U37" s="23">
        <v>4.5604015230183453E-2</v>
      </c>
      <c r="V37" s="23">
        <v>3.8426655210272574E-2</v>
      </c>
      <c r="W37" s="23">
        <v>1.8701389495761601E-2</v>
      </c>
      <c r="X37" s="23">
        <f t="shared" ref="X37:AH37" si="20">X21/X8</f>
        <v>2.4001203822135279E-2</v>
      </c>
      <c r="Y37" s="23">
        <f t="shared" si="20"/>
        <v>2.0315211104684788E-2</v>
      </c>
      <c r="Z37" s="23">
        <f t="shared" si="20"/>
        <v>2.5448163469976182E-2</v>
      </c>
      <c r="AA37" s="23">
        <f t="shared" si="20"/>
        <v>2.2377109317681585E-2</v>
      </c>
      <c r="AB37" s="23">
        <f t="shared" si="20"/>
        <v>4.7694753577106515E-3</v>
      </c>
      <c r="AC37" s="23">
        <f t="shared" si="20"/>
        <v>9.7597597597597601E-3</v>
      </c>
      <c r="AD37" s="23">
        <f t="shared" si="20"/>
        <v>1.0881072814962946E-2</v>
      </c>
      <c r="AE37" s="23">
        <f t="shared" si="20"/>
        <v>1.6122903208294882E-2</v>
      </c>
      <c r="AF37" s="23">
        <f t="shared" si="20"/>
        <v>1.0676210095785153E-2</v>
      </c>
      <c r="AG37" s="23">
        <f t="shared" si="20"/>
        <v>3.4839159214957614E-3</v>
      </c>
      <c r="AH37" s="23">
        <f t="shared" si="20"/>
        <v>6.8826590565721005E-3</v>
      </c>
      <c r="AI37" s="23">
        <f t="shared" ref="AI37:AN37" si="21">AI21/AI8</f>
        <v>8.4038140386790937E-3</v>
      </c>
      <c r="AJ37" s="23">
        <f t="shared" si="21"/>
        <v>2.1326191538957498E-2</v>
      </c>
      <c r="AK37" s="23">
        <f t="shared" si="21"/>
        <v>1.0417372221243852E-2</v>
      </c>
      <c r="AL37" s="23">
        <f t="shared" si="21"/>
        <v>6.3065976714100904E-3</v>
      </c>
      <c r="AM37" s="23">
        <f t="shared" si="21"/>
        <v>1.152510262077676E-2</v>
      </c>
      <c r="AN37" s="23">
        <f t="shared" si="21"/>
        <v>8.0185693184216082E-3</v>
      </c>
      <c r="AO37" s="23">
        <v>4.3275472423907294E-4</v>
      </c>
      <c r="AP37" s="23">
        <v>6.4289132937508896E-3</v>
      </c>
      <c r="AQ37" s="23">
        <v>1.7169224165683013E-2</v>
      </c>
    </row>
    <row r="38" spans="1:43" ht="14.5" customHeight="1" x14ac:dyDescent="0.35">
      <c r="B38" s="6" t="s">
        <v>63</v>
      </c>
      <c r="C38" s="24">
        <v>5.5992267372034943E-2</v>
      </c>
      <c r="D38" s="24">
        <v>0.13687165371150381</v>
      </c>
      <c r="E38" s="24">
        <v>6.6270489906572277E-2</v>
      </c>
      <c r="F38" s="24">
        <v>8.8007302133994283E-2</v>
      </c>
      <c r="G38" s="24">
        <v>8.6630794112991155E-2</v>
      </c>
      <c r="H38" s="24">
        <v>5.9385740045527449E-2</v>
      </c>
      <c r="I38" s="24">
        <v>6.849646317315633E-2</v>
      </c>
      <c r="J38" s="24">
        <v>6.8927561432843135E-2</v>
      </c>
      <c r="K38" s="24">
        <v>7.9193957208635632E-2</v>
      </c>
      <c r="L38" s="24">
        <v>6.9625260735093147E-2</v>
      </c>
      <c r="M38" s="24">
        <v>5.6857472147522091E-2</v>
      </c>
      <c r="N38" s="24">
        <v>6.5296692607003895E-2</v>
      </c>
      <c r="O38" s="24">
        <v>7.6414480815087796E-2</v>
      </c>
      <c r="P38" s="24">
        <v>7.2116733701244037E-2</v>
      </c>
      <c r="Q38" s="24">
        <v>6.8344923504867872E-2</v>
      </c>
      <c r="R38" s="24">
        <v>6.7740419840177798E-2</v>
      </c>
      <c r="S38" s="24">
        <v>7.5964918214747726E-2</v>
      </c>
      <c r="T38" s="24">
        <v>8.9845246472106968E-2</v>
      </c>
      <c r="U38" s="24">
        <v>7.6832133939944675E-2</v>
      </c>
      <c r="V38" s="24">
        <v>7.7942307212516118E-2</v>
      </c>
      <c r="W38" s="24">
        <v>6.5017914882460892E-2</v>
      </c>
      <c r="X38" s="24">
        <v>7.1025505981491238E-2</v>
      </c>
      <c r="Y38" s="24">
        <f t="shared" ref="Y38:AH38" si="22">Y22/Y8</f>
        <v>7.186234817813765E-2</v>
      </c>
      <c r="Z38" s="24">
        <f t="shared" si="22"/>
        <v>7.2583678074464086E-2</v>
      </c>
      <c r="AA38" s="24">
        <f t="shared" si="22"/>
        <v>7.0432868672046955E-2</v>
      </c>
      <c r="AB38" s="24">
        <f t="shared" si="22"/>
        <v>6.3261791202967668E-2</v>
      </c>
      <c r="AC38" s="24">
        <f t="shared" si="22"/>
        <v>6.8506006006006009E-2</v>
      </c>
      <c r="AD38" s="24">
        <f t="shared" si="22"/>
        <v>7.5108810728149636E-2</v>
      </c>
      <c r="AE38" s="24">
        <f t="shared" si="22"/>
        <v>7.7845936702676297E-2</v>
      </c>
      <c r="AF38" s="24">
        <f t="shared" si="22"/>
        <v>7.1590755304271989E-2</v>
      </c>
      <c r="AG38" s="24">
        <f t="shared" si="22"/>
        <v>7.0433166879572642E-2</v>
      </c>
      <c r="AH38" s="24">
        <f t="shared" si="22"/>
        <v>7.1848245761289245E-2</v>
      </c>
      <c r="AI38" s="24">
        <f t="shared" ref="AI38:AN38" si="23">AI22/AI8</f>
        <v>7.3641114044066147E-2</v>
      </c>
      <c r="AJ38" s="24">
        <f t="shared" si="23"/>
        <v>8.0345186728165457E-2</v>
      </c>
      <c r="AK38" s="24">
        <f t="shared" si="23"/>
        <v>7.4289816984787108E-2</v>
      </c>
      <c r="AL38" s="24">
        <f t="shared" si="23"/>
        <v>7.3846485554118158E-2</v>
      </c>
      <c r="AM38" s="24">
        <f t="shared" si="23"/>
        <v>7.5255236290916752E-2</v>
      </c>
      <c r="AN38" s="24">
        <f t="shared" si="23"/>
        <v>7.6070901033973418E-2</v>
      </c>
      <c r="AO38" s="24">
        <v>5.4623262970620763E-2</v>
      </c>
      <c r="AP38" s="24">
        <v>6.9566792140427131E-2</v>
      </c>
      <c r="AQ38" s="24">
        <v>9.5396501770576236E-2</v>
      </c>
    </row>
    <row r="39" spans="1:43" ht="14.5" customHeight="1" x14ac:dyDescent="0.35">
      <c r="B39" s="7" t="s">
        <v>165</v>
      </c>
      <c r="C39" s="23">
        <v>5.6468768154931709E-2</v>
      </c>
      <c r="D39" s="23">
        <v>0.13892824765186521</v>
      </c>
      <c r="E39" s="23">
        <v>6.4171893752209955E-2</v>
      </c>
      <c r="F39" s="23">
        <v>8.8250414680576469E-2</v>
      </c>
      <c r="G39" s="23">
        <v>8.6743654530303332E-2</v>
      </c>
      <c r="H39" s="23">
        <v>5.9499798736204784E-2</v>
      </c>
      <c r="I39" s="23">
        <v>7.0474399717487202E-2</v>
      </c>
      <c r="J39" s="23">
        <v>6.9933823364992209E-2</v>
      </c>
      <c r="K39" s="23">
        <v>7.7971624293239505E-2</v>
      </c>
      <c r="L39" s="23">
        <v>7.0015569026109462E-2</v>
      </c>
      <c r="M39" s="23">
        <v>6.454091432961967E-2</v>
      </c>
      <c r="N39" s="23">
        <v>7.2470817120622574E-2</v>
      </c>
      <c r="O39" s="23">
        <v>7.7715152828961631E-2</v>
      </c>
      <c r="P39" s="23">
        <v>8.2218688616593399E-2</v>
      </c>
      <c r="Q39" s="23">
        <v>7.499304589707928E-2</v>
      </c>
      <c r="R39" s="23">
        <v>6.7846262346528352E-2</v>
      </c>
      <c r="S39" s="23">
        <v>7.8950289893521722E-2</v>
      </c>
      <c r="T39" s="23">
        <v>8.9753038081143391E-2</v>
      </c>
      <c r="U39" s="23">
        <v>7.8822442005019089E-2</v>
      </c>
      <c r="V39" s="23">
        <v>7.920728406105304E-2</v>
      </c>
      <c r="W39" s="23">
        <v>6.5717032246788432E-2</v>
      </c>
      <c r="X39" s="23">
        <v>7.3583628018960193E-2</v>
      </c>
      <c r="Y39" s="23">
        <v>7.309138230190862E-2</v>
      </c>
      <c r="Z39" s="23">
        <v>7.3398520747148047E-2</v>
      </c>
      <c r="AA39" s="23">
        <v>7.175348495964784E-2</v>
      </c>
      <c r="AB39" s="23">
        <v>6.299682034976152E-2</v>
      </c>
      <c r="AC39" s="23">
        <v>6.9632132132132138E-2</v>
      </c>
      <c r="AD39" s="23">
        <v>7.128573109045995E-2</v>
      </c>
      <c r="AE39" s="23">
        <v>7.7954508441452686E-2</v>
      </c>
      <c r="AF39" s="23">
        <v>7.0853946438506538E-2</v>
      </c>
      <c r="AG39" s="23">
        <v>7.0665427941005693E-2</v>
      </c>
      <c r="AH39" s="23">
        <v>7.2072072072072071E-2</v>
      </c>
      <c r="AI39" s="23">
        <v>7.2072072072072071E-2</v>
      </c>
      <c r="AJ39" s="23">
        <v>7.2072072072072071E-2</v>
      </c>
      <c r="AK39" s="23">
        <v>7.2072072072072071E-2</v>
      </c>
      <c r="AL39" s="23">
        <v>7.2072072072072071E-2</v>
      </c>
      <c r="AM39" s="23">
        <v>7.2072072072072071E-2</v>
      </c>
      <c r="AN39" s="23">
        <v>7.2072072072072071E-2</v>
      </c>
      <c r="AO39" s="23">
        <v>8.1165552723950568E-2</v>
      </c>
      <c r="AP39" s="23">
        <v>7.6810638105216864E-2</v>
      </c>
      <c r="AQ39" s="23">
        <v>9.7596308616804378E-2</v>
      </c>
    </row>
    <row r="40" spans="1:43" ht="14.5" customHeight="1" x14ac:dyDescent="0.35">
      <c r="B40" s="24" t="s">
        <v>161</v>
      </c>
      <c r="C40" s="24">
        <v>5.6940663440153874E-2</v>
      </c>
      <c r="D40" s="24">
        <v>6.9012675441984819E-2</v>
      </c>
      <c r="E40" s="24">
        <v>6.4171893752209955E-2</v>
      </c>
      <c r="F40" s="24">
        <v>6.6602160712780259E-2</v>
      </c>
      <c r="G40" s="24">
        <v>6.7703308575312302E-2</v>
      </c>
      <c r="H40" s="24">
        <v>5.9499798736204784E-2</v>
      </c>
      <c r="I40" s="24">
        <v>7.0474399717487174E-2</v>
      </c>
      <c r="J40" s="24">
        <v>6.9933823364992181E-2</v>
      </c>
      <c r="K40" s="24">
        <v>7.7971624293239561E-2</v>
      </c>
      <c r="L40" s="24">
        <v>7.0015569026109462E-2</v>
      </c>
      <c r="M40" s="24">
        <v>6.454091432961967E-2</v>
      </c>
      <c r="N40" s="24">
        <v>7.2470817120622574E-2</v>
      </c>
      <c r="O40" s="24">
        <v>7.7715152828961631E-2</v>
      </c>
      <c r="P40" s="24">
        <v>8.2218688616593399E-2</v>
      </c>
      <c r="Q40" s="24">
        <v>7.499304589707928E-2</v>
      </c>
      <c r="R40" s="24">
        <v>6.7846262346528352E-2</v>
      </c>
      <c r="S40" s="24">
        <v>7.4932829137227583E-2</v>
      </c>
      <c r="T40" s="24">
        <v>7.7304905301060406E-2</v>
      </c>
      <c r="U40" s="24">
        <v>7.8822442005019089E-2</v>
      </c>
      <c r="V40" s="24">
        <v>7.5015513867010358E-2</v>
      </c>
      <c r="W40" s="24">
        <v>6.5717032246788432E-2</v>
      </c>
      <c r="X40" s="24">
        <v>7.3583628018960193E-2</v>
      </c>
      <c r="Y40" s="24">
        <v>7.309138230190862E-2</v>
      </c>
      <c r="Z40" s="24">
        <v>7.3398520747148047E-2</v>
      </c>
      <c r="AA40" s="24">
        <v>7.175348495964784E-2</v>
      </c>
      <c r="AB40" s="24">
        <v>6.299682034976152E-2</v>
      </c>
      <c r="AC40" s="24">
        <v>6.9632132132132138E-2</v>
      </c>
      <c r="AD40" s="24">
        <v>7.128573109045995E-2</v>
      </c>
      <c r="AE40" s="24">
        <v>7.7954508441452686E-2</v>
      </c>
      <c r="AF40" s="24">
        <v>7.0853946438506538E-2</v>
      </c>
      <c r="AG40" s="24">
        <v>7.0665427941005693E-2</v>
      </c>
      <c r="AH40" s="24">
        <v>7.2072072072072071E-2</v>
      </c>
      <c r="AI40" s="24">
        <v>7.2072072072072071E-2</v>
      </c>
      <c r="AJ40" s="24">
        <v>7.2072072072072071E-2</v>
      </c>
      <c r="AK40" s="24">
        <v>7.2072072072072071E-2</v>
      </c>
      <c r="AL40" s="24">
        <v>7.2072072072072071E-2</v>
      </c>
      <c r="AM40" s="24">
        <v>7.2072072072072071E-2</v>
      </c>
      <c r="AN40" s="24">
        <v>7.2072072072072071E-2</v>
      </c>
      <c r="AO40" s="24">
        <v>8.1165552723950568E-2</v>
      </c>
      <c r="AP40" s="24">
        <v>7.6810638105216864E-2</v>
      </c>
      <c r="AQ40" s="24">
        <v>9.7596308616804378E-2</v>
      </c>
    </row>
    <row r="41" spans="1:43" ht="14.5" customHeight="1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4.5" customHeight="1" x14ac:dyDescent="0.35">
      <c r="B42" s="62" t="s">
        <v>160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4.5" customHeight="1" x14ac:dyDescent="0.35">
      <c r="B43" s="78" t="s">
        <v>164</v>
      </c>
    </row>
    <row r="44" spans="1:43" ht="14.5" hidden="1" customHeight="1" x14ac:dyDescent="0.35">
      <c r="B44" s="31"/>
    </row>
    <row r="45" spans="1:43" ht="14.5" hidden="1" customHeight="1" x14ac:dyDescent="0.35">
      <c r="B45" s="31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5"/>
  <sheetViews>
    <sheetView showGridLines="0" zoomScale="85" zoomScaleNormal="85" workbookViewId="0">
      <pane xSplit="2" ySplit="6" topLeftCell="R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C7" sqref="AC7"/>
    </sheetView>
  </sheetViews>
  <sheetFormatPr defaultColWidth="0" defaultRowHeight="14.5" customHeight="1" zeroHeight="1" x14ac:dyDescent="0.35"/>
  <cols>
    <col min="1" max="1" width="0.54296875" style="2" customWidth="1"/>
    <col min="2" max="2" width="64.54296875" style="2" customWidth="1"/>
    <col min="3" max="10" width="9.54296875" style="2" customWidth="1"/>
    <col min="11" max="30" width="9.54296875" style="14" customWidth="1"/>
    <col min="31" max="31" width="3.08984375" style="2" hidden="1" customWidth="1"/>
    <col min="32" max="16384" width="9.1796875" style="2" hidden="1"/>
  </cols>
  <sheetData>
    <row r="1" spans="1:30" ht="14.5" customHeight="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14.5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14.5" customHeight="1" x14ac:dyDescent="0.35">
      <c r="A3" s="51"/>
      <c r="B3" s="51"/>
      <c r="C3" s="51"/>
      <c r="D3" s="51"/>
      <c r="E3" s="51"/>
      <c r="F3" s="51"/>
      <c r="G3" s="51"/>
      <c r="H3" s="51"/>
      <c r="I3" s="51"/>
      <c r="J3" s="5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1:30" ht="14.5" customHeigh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0" ht="14.5" customHeight="1" x14ac:dyDescent="0.35">
      <c r="A5" s="51"/>
      <c r="B5" s="51"/>
      <c r="C5" s="51"/>
      <c r="D5" s="51"/>
      <c r="E5" s="51"/>
      <c r="F5" s="51"/>
      <c r="G5" s="51"/>
      <c r="H5" s="51"/>
      <c r="I5" s="51"/>
      <c r="J5" s="51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0" ht="14.5" customHeight="1" x14ac:dyDescent="0.35">
      <c r="A6" s="51"/>
      <c r="B6" s="53" t="s">
        <v>202</v>
      </c>
      <c r="C6" s="50">
        <v>2017</v>
      </c>
      <c r="D6" s="50">
        <v>2018</v>
      </c>
      <c r="E6" s="50">
        <v>2019</v>
      </c>
      <c r="F6" s="50" t="s">
        <v>42</v>
      </c>
      <c r="G6" s="50" t="s">
        <v>43</v>
      </c>
      <c r="H6" s="50" t="s">
        <v>44</v>
      </c>
      <c r="I6" s="50" t="s">
        <v>45</v>
      </c>
      <c r="J6" s="50" t="s">
        <v>46</v>
      </c>
      <c r="K6" s="50" t="s">
        <v>47</v>
      </c>
      <c r="L6" s="50" t="s">
        <v>48</v>
      </c>
      <c r="M6" s="50" t="s">
        <v>49</v>
      </c>
      <c r="N6" s="50" t="s">
        <v>50</v>
      </c>
      <c r="O6" s="50" t="s">
        <v>51</v>
      </c>
      <c r="P6" s="50" t="s">
        <v>52</v>
      </c>
      <c r="Q6" s="50" t="s">
        <v>53</v>
      </c>
      <c r="R6" s="50" t="s">
        <v>54</v>
      </c>
      <c r="S6" s="50" t="s">
        <v>55</v>
      </c>
      <c r="T6" s="50" t="s">
        <v>56</v>
      </c>
      <c r="U6" s="50" t="s">
        <v>57</v>
      </c>
      <c r="V6" s="50" t="s">
        <v>58</v>
      </c>
      <c r="W6" s="50" t="s">
        <v>59</v>
      </c>
      <c r="X6" s="50" t="s">
        <v>60</v>
      </c>
      <c r="Y6" s="50" t="s">
        <v>162</v>
      </c>
      <c r="Z6" s="50" t="s">
        <v>172</v>
      </c>
      <c r="AA6" s="50" t="s">
        <v>193</v>
      </c>
      <c r="AB6" s="50" t="s">
        <v>207</v>
      </c>
      <c r="AC6" s="50" t="s">
        <v>211</v>
      </c>
      <c r="AD6" s="50" t="s">
        <v>214</v>
      </c>
    </row>
    <row r="7" spans="1:30" ht="14.5" customHeight="1" x14ac:dyDescent="0.35">
      <c r="B7" s="33" t="s">
        <v>85</v>
      </c>
      <c r="C7" s="33">
        <v>3092</v>
      </c>
      <c r="D7" s="33">
        <v>4198</v>
      </c>
      <c r="E7" s="33">
        <v>5722</v>
      </c>
      <c r="F7" s="33">
        <v>6740</v>
      </c>
      <c r="G7" s="33">
        <v>6048</v>
      </c>
      <c r="H7" s="33">
        <v>6529</v>
      </c>
      <c r="I7" s="33">
        <v>8349</v>
      </c>
      <c r="J7" s="33">
        <v>7085</v>
      </c>
      <c r="K7" s="36">
        <v>9371</v>
      </c>
      <c r="L7" s="36">
        <v>8881</v>
      </c>
      <c r="M7" s="36">
        <v>8772</v>
      </c>
      <c r="N7" s="36">
        <v>12270</v>
      </c>
      <c r="O7" s="36">
        <v>10476</v>
      </c>
      <c r="P7" s="36">
        <v>12264</v>
      </c>
      <c r="Q7" s="36">
        <v>14179</v>
      </c>
      <c r="R7" s="36">
        <v>12378</v>
      </c>
      <c r="S7" s="36">
        <v>13058</v>
      </c>
      <c r="T7" s="36">
        <v>13215</v>
      </c>
      <c r="U7" s="36">
        <v>14616</v>
      </c>
      <c r="V7" s="36">
        <v>13296</v>
      </c>
      <c r="W7" s="36">
        <v>15641</v>
      </c>
      <c r="X7" s="36">
        <v>15387</v>
      </c>
      <c r="Y7" s="36">
        <v>16448</v>
      </c>
      <c r="Z7" s="36">
        <v>15707</v>
      </c>
      <c r="AA7" s="36">
        <v>15053</v>
      </c>
      <c r="AB7" s="36">
        <v>15965</v>
      </c>
      <c r="AC7" s="87">
        <v>17800</v>
      </c>
      <c r="AD7" s="87">
        <v>17408</v>
      </c>
    </row>
    <row r="8" spans="1:30" ht="14.5" customHeight="1" x14ac:dyDescent="0.35">
      <c r="B8" s="59" t="s">
        <v>78</v>
      </c>
      <c r="C8" s="21">
        <v>891</v>
      </c>
      <c r="D8" s="21">
        <v>1411</v>
      </c>
      <c r="E8" s="21">
        <v>1876</v>
      </c>
      <c r="F8" s="21">
        <v>1113</v>
      </c>
      <c r="G8" s="21">
        <v>2439</v>
      </c>
      <c r="H8" s="21">
        <v>2290</v>
      </c>
      <c r="I8" s="21">
        <v>3532</v>
      </c>
      <c r="J8" s="21">
        <v>2764</v>
      </c>
      <c r="K8" s="34">
        <v>4511</v>
      </c>
      <c r="L8" s="34">
        <v>2881</v>
      </c>
      <c r="M8" s="34">
        <v>2550</v>
      </c>
      <c r="N8" s="34">
        <v>4389</v>
      </c>
      <c r="O8" s="34">
        <v>3108</v>
      </c>
      <c r="P8" s="34">
        <v>4210</v>
      </c>
      <c r="Q8" s="34">
        <v>5842</v>
      </c>
      <c r="R8" s="34">
        <v>4134</v>
      </c>
      <c r="S8" s="34">
        <v>4596</v>
      </c>
      <c r="T8" s="34">
        <v>4417</v>
      </c>
      <c r="U8" s="34">
        <v>5459</v>
      </c>
      <c r="V8" s="34">
        <v>4538</v>
      </c>
      <c r="W8" s="34">
        <v>5104</v>
      </c>
      <c r="X8" s="34">
        <v>4032</v>
      </c>
      <c r="Y8" s="34">
        <v>5628</v>
      </c>
      <c r="Z8" s="34">
        <v>4402</v>
      </c>
      <c r="AA8" s="34">
        <v>4459</v>
      </c>
      <c r="AB8" s="34">
        <v>4456</v>
      </c>
      <c r="AC8" s="88">
        <v>5854</v>
      </c>
      <c r="AD8" s="88">
        <v>4366</v>
      </c>
    </row>
    <row r="9" spans="1:30" ht="14.5" customHeight="1" x14ac:dyDescent="0.35">
      <c r="B9" s="60" t="s">
        <v>79</v>
      </c>
      <c r="C9" s="22">
        <v>203</v>
      </c>
      <c r="D9" s="22">
        <v>137</v>
      </c>
      <c r="E9" s="22">
        <v>189</v>
      </c>
      <c r="F9" s="22">
        <v>151</v>
      </c>
      <c r="G9" s="22">
        <v>168</v>
      </c>
      <c r="H9" s="22">
        <v>191</v>
      </c>
      <c r="I9" s="22">
        <v>182</v>
      </c>
      <c r="J9" s="22">
        <v>199</v>
      </c>
      <c r="K9" s="35">
        <v>230</v>
      </c>
      <c r="L9" s="35">
        <v>234</v>
      </c>
      <c r="M9" s="35">
        <v>265</v>
      </c>
      <c r="N9" s="35">
        <v>410</v>
      </c>
      <c r="O9" s="35">
        <v>337</v>
      </c>
      <c r="P9" s="35">
        <v>454</v>
      </c>
      <c r="Q9" s="35">
        <v>570</v>
      </c>
      <c r="R9" s="35">
        <v>566</v>
      </c>
      <c r="S9" s="35">
        <v>703</v>
      </c>
      <c r="T9" s="35">
        <v>839</v>
      </c>
      <c r="U9" s="35">
        <v>1199</v>
      </c>
      <c r="V9" s="35">
        <v>788</v>
      </c>
      <c r="W9" s="35">
        <v>1929</v>
      </c>
      <c r="X9" s="35">
        <v>2068</v>
      </c>
      <c r="Y9" s="35">
        <v>2210</v>
      </c>
      <c r="Z9" s="35">
        <v>1820</v>
      </c>
      <c r="AA9" s="35">
        <v>1567</v>
      </c>
      <c r="AB9" s="35">
        <v>1829</v>
      </c>
      <c r="AC9" s="89">
        <v>3056</v>
      </c>
      <c r="AD9" s="89">
        <v>3484</v>
      </c>
    </row>
    <row r="10" spans="1:30" ht="14.5" customHeight="1" x14ac:dyDescent="0.35">
      <c r="B10" s="59" t="s">
        <v>80</v>
      </c>
      <c r="C10" s="21">
        <v>1755</v>
      </c>
      <c r="D10" s="21">
        <v>2235</v>
      </c>
      <c r="E10" s="21">
        <v>2765</v>
      </c>
      <c r="F10" s="21">
        <v>3086</v>
      </c>
      <c r="G10" s="21">
        <v>2625</v>
      </c>
      <c r="H10" s="21">
        <v>3313</v>
      </c>
      <c r="I10" s="21">
        <v>3739</v>
      </c>
      <c r="J10" s="21">
        <v>3436</v>
      </c>
      <c r="K10" s="34">
        <v>3688</v>
      </c>
      <c r="L10" s="34">
        <v>4460</v>
      </c>
      <c r="M10" s="34">
        <v>4380</v>
      </c>
      <c r="N10" s="34">
        <v>4845</v>
      </c>
      <c r="O10" s="34">
        <v>5611</v>
      </c>
      <c r="P10" s="34">
        <v>6047</v>
      </c>
      <c r="Q10" s="34">
        <v>6467</v>
      </c>
      <c r="R10" s="34">
        <v>6324</v>
      </c>
      <c r="S10" s="34">
        <v>6374</v>
      </c>
      <c r="T10" s="34">
        <v>6600</v>
      </c>
      <c r="U10" s="34">
        <v>6664</v>
      </c>
      <c r="V10" s="34">
        <v>6579</v>
      </c>
      <c r="W10" s="34">
        <v>7242</v>
      </c>
      <c r="X10" s="34">
        <v>7794</v>
      </c>
      <c r="Y10" s="34">
        <v>7127</v>
      </c>
      <c r="Z10" s="34">
        <v>8074</v>
      </c>
      <c r="AA10" s="34">
        <v>7795</v>
      </c>
      <c r="AB10" s="34">
        <v>8246</v>
      </c>
      <c r="AC10" s="88">
        <v>7504</v>
      </c>
      <c r="AD10" s="88">
        <v>7818</v>
      </c>
    </row>
    <row r="11" spans="1:30" ht="14.5" customHeight="1" x14ac:dyDescent="0.35">
      <c r="B11" s="60" t="s">
        <v>81</v>
      </c>
      <c r="C11" s="22">
        <v>216</v>
      </c>
      <c r="D11" s="22">
        <v>338</v>
      </c>
      <c r="E11" s="22">
        <v>702</v>
      </c>
      <c r="F11" s="22">
        <v>430</v>
      </c>
      <c r="G11" s="22">
        <v>564</v>
      </c>
      <c r="H11" s="22">
        <v>580</v>
      </c>
      <c r="I11" s="22">
        <v>768</v>
      </c>
      <c r="J11" s="22">
        <v>562</v>
      </c>
      <c r="K11" s="35">
        <v>683</v>
      </c>
      <c r="L11" s="35">
        <v>935</v>
      </c>
      <c r="M11" s="35">
        <v>876</v>
      </c>
      <c r="N11" s="35">
        <v>1090</v>
      </c>
      <c r="O11" s="35">
        <v>980</v>
      </c>
      <c r="P11" s="35">
        <v>1141</v>
      </c>
      <c r="Q11" s="35">
        <v>1055</v>
      </c>
      <c r="R11" s="35">
        <v>1010</v>
      </c>
      <c r="S11" s="35">
        <v>892</v>
      </c>
      <c r="T11" s="35">
        <v>960</v>
      </c>
      <c r="U11" s="35">
        <v>1100</v>
      </c>
      <c r="V11" s="35">
        <v>1100</v>
      </c>
      <c r="W11" s="35">
        <v>1085</v>
      </c>
      <c r="X11" s="35">
        <v>1249</v>
      </c>
      <c r="Y11" s="35">
        <v>1241</v>
      </c>
      <c r="Z11" s="35">
        <v>1143</v>
      </c>
      <c r="AA11" s="35">
        <v>997</v>
      </c>
      <c r="AB11" s="35">
        <v>1212</v>
      </c>
      <c r="AC11" s="89">
        <v>1139</v>
      </c>
      <c r="AD11" s="89">
        <v>1337</v>
      </c>
    </row>
    <row r="12" spans="1:30" ht="14.5" customHeight="1" x14ac:dyDescent="0.35">
      <c r="B12" s="59" t="s">
        <v>82</v>
      </c>
      <c r="C12" s="21">
        <v>0</v>
      </c>
      <c r="D12" s="21">
        <v>43</v>
      </c>
      <c r="E12" s="21">
        <v>0</v>
      </c>
      <c r="F12" s="21">
        <v>60</v>
      </c>
      <c r="G12" s="21">
        <v>73</v>
      </c>
      <c r="H12" s="21">
        <v>80</v>
      </c>
      <c r="I12" s="21">
        <v>57</v>
      </c>
      <c r="J12" s="21">
        <v>1</v>
      </c>
      <c r="K12" s="34" t="s">
        <v>3</v>
      </c>
      <c r="L12" s="34">
        <v>7</v>
      </c>
      <c r="M12" s="34">
        <v>4</v>
      </c>
      <c r="N12" s="34">
        <v>11</v>
      </c>
      <c r="O12" s="34">
        <v>22</v>
      </c>
      <c r="P12" s="34">
        <v>17</v>
      </c>
      <c r="Q12" s="34">
        <v>27</v>
      </c>
      <c r="R12" s="34">
        <v>34</v>
      </c>
      <c r="S12" s="34">
        <v>45</v>
      </c>
      <c r="T12" s="34">
        <v>40</v>
      </c>
      <c r="U12" s="34">
        <v>48</v>
      </c>
      <c r="V12" s="34">
        <v>42</v>
      </c>
      <c r="W12" s="34">
        <v>52</v>
      </c>
      <c r="X12" s="34">
        <v>53</v>
      </c>
      <c r="Y12" s="34">
        <v>93</v>
      </c>
      <c r="Z12" s="34">
        <v>5</v>
      </c>
      <c r="AA12" s="34">
        <v>8</v>
      </c>
      <c r="AB12" s="34">
        <v>7</v>
      </c>
      <c r="AC12" s="88">
        <v>7</v>
      </c>
      <c r="AD12" s="88">
        <v>6</v>
      </c>
    </row>
    <row r="13" spans="1:30" ht="14.5" customHeight="1" x14ac:dyDescent="0.35">
      <c r="B13" s="60" t="s">
        <v>97</v>
      </c>
      <c r="C13" s="22">
        <v>0</v>
      </c>
      <c r="D13" s="22">
        <v>0</v>
      </c>
      <c r="E13" s="22">
        <v>40</v>
      </c>
      <c r="F13" s="22">
        <v>1340</v>
      </c>
      <c r="G13" s="22">
        <v>0</v>
      </c>
      <c r="H13" s="22">
        <v>0</v>
      </c>
      <c r="I13" s="22">
        <v>0</v>
      </c>
      <c r="J13" s="22">
        <v>0</v>
      </c>
      <c r="K13" s="35" t="s">
        <v>3</v>
      </c>
      <c r="L13" s="35" t="s">
        <v>3</v>
      </c>
      <c r="M13" s="35">
        <v>16</v>
      </c>
      <c r="N13" s="35">
        <v>16</v>
      </c>
      <c r="O13" s="35">
        <v>16</v>
      </c>
      <c r="P13" s="35">
        <v>0</v>
      </c>
      <c r="Q13" s="35">
        <v>0</v>
      </c>
      <c r="R13" s="35">
        <v>7</v>
      </c>
      <c r="S13" s="35">
        <v>0</v>
      </c>
      <c r="T13" s="35">
        <v>0</v>
      </c>
      <c r="U13" s="35">
        <v>0</v>
      </c>
      <c r="V13" s="35">
        <v>0</v>
      </c>
      <c r="W13" s="35" t="s">
        <v>3</v>
      </c>
      <c r="X13" s="35" t="s">
        <v>3</v>
      </c>
      <c r="Y13" s="35" t="s">
        <v>3</v>
      </c>
      <c r="Z13" s="35" t="s">
        <v>3</v>
      </c>
      <c r="AA13" s="35">
        <v>0</v>
      </c>
      <c r="AB13" s="35">
        <v>0</v>
      </c>
      <c r="AC13" s="89">
        <v>0</v>
      </c>
      <c r="AD13" s="89"/>
    </row>
    <row r="14" spans="1:30" ht="14.5" customHeight="1" x14ac:dyDescent="0.35">
      <c r="B14" s="59" t="s">
        <v>198</v>
      </c>
      <c r="C14" s="21">
        <v>0</v>
      </c>
      <c r="D14" s="21">
        <v>0</v>
      </c>
      <c r="E14" s="21">
        <v>0</v>
      </c>
      <c r="F14" s="21">
        <v>409</v>
      </c>
      <c r="G14" s="21">
        <v>106</v>
      </c>
      <c r="H14" s="21">
        <v>0</v>
      </c>
      <c r="I14" s="21">
        <v>0</v>
      </c>
      <c r="J14" s="21">
        <v>0</v>
      </c>
      <c r="K14" s="34">
        <v>147</v>
      </c>
      <c r="L14" s="34">
        <v>155</v>
      </c>
      <c r="M14" s="34">
        <v>550</v>
      </c>
      <c r="N14" s="34">
        <v>1347</v>
      </c>
      <c r="O14" s="34">
        <v>242</v>
      </c>
      <c r="P14" s="34">
        <v>242</v>
      </c>
      <c r="Q14" s="34">
        <v>95</v>
      </c>
      <c r="R14" s="34">
        <v>95</v>
      </c>
      <c r="S14" s="34">
        <v>95</v>
      </c>
      <c r="T14" s="34">
        <v>0</v>
      </c>
      <c r="U14" s="34">
        <v>0</v>
      </c>
      <c r="V14" s="34">
        <v>0</v>
      </c>
      <c r="W14" s="34" t="s">
        <v>3</v>
      </c>
      <c r="X14" s="34" t="s">
        <v>3</v>
      </c>
      <c r="Y14" s="34" t="s">
        <v>3</v>
      </c>
      <c r="Z14" s="34" t="s">
        <v>3</v>
      </c>
      <c r="AA14" s="34">
        <v>0</v>
      </c>
      <c r="AB14" s="34">
        <v>0</v>
      </c>
      <c r="AC14" s="88">
        <v>18</v>
      </c>
      <c r="AD14" s="88">
        <v>18</v>
      </c>
    </row>
    <row r="15" spans="1:30" ht="14.5" customHeight="1" x14ac:dyDescent="0.35">
      <c r="B15" s="60" t="s">
        <v>83</v>
      </c>
      <c r="C15" s="22">
        <v>0</v>
      </c>
      <c r="D15" s="22">
        <v>0</v>
      </c>
      <c r="E15" s="22">
        <v>35</v>
      </c>
      <c r="F15" s="22">
        <v>71</v>
      </c>
      <c r="G15" s="22">
        <v>50</v>
      </c>
      <c r="H15" s="22">
        <v>44</v>
      </c>
      <c r="I15" s="22">
        <v>37</v>
      </c>
      <c r="J15" s="22">
        <v>89</v>
      </c>
      <c r="K15" s="35">
        <v>78</v>
      </c>
      <c r="L15" s="35">
        <v>81</v>
      </c>
      <c r="M15" s="35">
        <v>72</v>
      </c>
      <c r="N15" s="35">
        <v>115</v>
      </c>
      <c r="O15" s="35">
        <v>117</v>
      </c>
      <c r="P15" s="35">
        <v>102</v>
      </c>
      <c r="Q15" s="35">
        <v>71</v>
      </c>
      <c r="R15" s="35">
        <v>165</v>
      </c>
      <c r="S15" s="35">
        <v>169</v>
      </c>
      <c r="T15" s="35">
        <v>136</v>
      </c>
      <c r="U15" s="35">
        <v>73</v>
      </c>
      <c r="V15" s="35">
        <v>190</v>
      </c>
      <c r="W15" s="35">
        <v>163</v>
      </c>
      <c r="X15" s="35">
        <v>146</v>
      </c>
      <c r="Y15" s="35">
        <v>99</v>
      </c>
      <c r="Z15" s="35">
        <v>217</v>
      </c>
      <c r="AA15" s="35">
        <v>181</v>
      </c>
      <c r="AB15" s="35">
        <v>167</v>
      </c>
      <c r="AC15" s="89">
        <v>111</v>
      </c>
      <c r="AD15" s="89">
        <v>267</v>
      </c>
    </row>
    <row r="16" spans="1:30" ht="14.5" customHeight="1" x14ac:dyDescent="0.35">
      <c r="B16" s="59" t="s">
        <v>84</v>
      </c>
      <c r="C16" s="21">
        <v>27</v>
      </c>
      <c r="D16" s="21">
        <v>34</v>
      </c>
      <c r="E16" s="21">
        <v>115</v>
      </c>
      <c r="F16" s="21">
        <v>80</v>
      </c>
      <c r="G16" s="21">
        <v>23</v>
      </c>
      <c r="H16" s="21">
        <v>31</v>
      </c>
      <c r="I16" s="21">
        <v>34</v>
      </c>
      <c r="J16" s="21">
        <v>34</v>
      </c>
      <c r="K16" s="34">
        <v>34</v>
      </c>
      <c r="L16" s="34">
        <v>128</v>
      </c>
      <c r="M16" s="34">
        <v>59</v>
      </c>
      <c r="N16" s="34">
        <v>47</v>
      </c>
      <c r="O16" s="34">
        <v>43</v>
      </c>
      <c r="P16" s="34">
        <v>51</v>
      </c>
      <c r="Q16" s="34">
        <v>52</v>
      </c>
      <c r="R16" s="34">
        <v>43</v>
      </c>
      <c r="S16" s="34">
        <v>184</v>
      </c>
      <c r="T16" s="34">
        <v>223</v>
      </c>
      <c r="U16" s="34">
        <v>73</v>
      </c>
      <c r="V16" s="34">
        <v>59</v>
      </c>
      <c r="W16" s="34">
        <v>67</v>
      </c>
      <c r="X16" s="34">
        <v>45</v>
      </c>
      <c r="Y16" s="34">
        <v>50</v>
      </c>
      <c r="Z16" s="34">
        <v>46</v>
      </c>
      <c r="AA16" s="34">
        <v>46</v>
      </c>
      <c r="AB16" s="34">
        <v>48</v>
      </c>
      <c r="AC16" s="88">
        <v>111</v>
      </c>
      <c r="AD16" s="88">
        <v>112</v>
      </c>
    </row>
    <row r="17" spans="2:30" ht="14.5" customHeight="1" x14ac:dyDescent="0.35">
      <c r="B17" s="33" t="s">
        <v>86</v>
      </c>
      <c r="C17" s="30">
        <v>5092</v>
      </c>
      <c r="D17" s="30">
        <v>6735</v>
      </c>
      <c r="E17" s="30">
        <v>17818</v>
      </c>
      <c r="F17" s="30">
        <v>17260</v>
      </c>
      <c r="G17" s="30">
        <v>18548</v>
      </c>
      <c r="H17" s="30">
        <v>19049</v>
      </c>
      <c r="I17" s="30">
        <v>10472</v>
      </c>
      <c r="J17" s="30">
        <v>10531</v>
      </c>
      <c r="K17" s="36">
        <v>11110</v>
      </c>
      <c r="L17" s="36">
        <v>11888</v>
      </c>
      <c r="M17" s="36">
        <v>14082</v>
      </c>
      <c r="N17" s="36">
        <v>20217</v>
      </c>
      <c r="O17" s="36">
        <v>22960</v>
      </c>
      <c r="P17" s="36">
        <v>24158</v>
      </c>
      <c r="Q17" s="36">
        <v>26439</v>
      </c>
      <c r="R17" s="36">
        <v>26711</v>
      </c>
      <c r="S17" s="36">
        <v>27044</v>
      </c>
      <c r="T17" s="36">
        <v>28126</v>
      </c>
      <c r="U17" s="36">
        <v>28561</v>
      </c>
      <c r="V17" s="36">
        <v>28415</v>
      </c>
      <c r="W17" s="36">
        <v>28433</v>
      </c>
      <c r="X17" s="36">
        <v>28531</v>
      </c>
      <c r="Y17" s="36">
        <v>29145</v>
      </c>
      <c r="Z17" s="36">
        <v>28978</v>
      </c>
      <c r="AA17" s="36">
        <v>29250</v>
      </c>
      <c r="AB17" s="36">
        <v>29156</v>
      </c>
      <c r="AC17" s="90">
        <v>30025</v>
      </c>
      <c r="AD17" s="90">
        <v>29791</v>
      </c>
    </row>
    <row r="18" spans="2:30" ht="14.5" customHeight="1" x14ac:dyDescent="0.35">
      <c r="B18" s="59" t="s">
        <v>87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34">
        <v>0</v>
      </c>
      <c r="L18" s="34">
        <v>0</v>
      </c>
      <c r="M18" s="34">
        <v>45</v>
      </c>
      <c r="N18" s="34">
        <v>55</v>
      </c>
      <c r="O18" s="34">
        <v>20</v>
      </c>
      <c r="P18" s="34">
        <v>23</v>
      </c>
      <c r="Q18" s="34">
        <v>6</v>
      </c>
      <c r="R18" s="34">
        <v>88</v>
      </c>
      <c r="S18" s="34">
        <v>136</v>
      </c>
      <c r="T18" s="34">
        <v>179</v>
      </c>
      <c r="U18" s="34">
        <v>171</v>
      </c>
      <c r="V18" s="34">
        <v>194</v>
      </c>
      <c r="W18" s="34">
        <v>216</v>
      </c>
      <c r="X18" s="34">
        <v>202</v>
      </c>
      <c r="Y18" s="34">
        <v>140</v>
      </c>
      <c r="Z18" s="34">
        <v>166</v>
      </c>
      <c r="AA18" s="34">
        <v>239</v>
      </c>
      <c r="AB18" s="34">
        <v>266</v>
      </c>
      <c r="AC18" s="91">
        <v>443</v>
      </c>
      <c r="AD18" s="91">
        <v>427</v>
      </c>
    </row>
    <row r="19" spans="2:30" ht="14.5" customHeight="1" x14ac:dyDescent="0.35">
      <c r="B19" s="60" t="s">
        <v>81</v>
      </c>
      <c r="C19" s="22">
        <v>277</v>
      </c>
      <c r="D19" s="22">
        <v>929</v>
      </c>
      <c r="E19" s="22">
        <v>962</v>
      </c>
      <c r="F19" s="22">
        <v>1247</v>
      </c>
      <c r="G19" s="22">
        <v>985</v>
      </c>
      <c r="H19" s="22">
        <v>868</v>
      </c>
      <c r="I19" s="22">
        <v>866</v>
      </c>
      <c r="J19" s="22">
        <v>785</v>
      </c>
      <c r="K19" s="35">
        <v>771</v>
      </c>
      <c r="L19" s="35">
        <v>832</v>
      </c>
      <c r="M19" s="35">
        <v>770</v>
      </c>
      <c r="N19" s="35">
        <v>688</v>
      </c>
      <c r="O19" s="35">
        <v>914</v>
      </c>
      <c r="P19" s="35">
        <v>911</v>
      </c>
      <c r="Q19" s="35">
        <v>927</v>
      </c>
      <c r="R19" s="35">
        <v>840</v>
      </c>
      <c r="S19" s="35">
        <v>819</v>
      </c>
      <c r="T19" s="35">
        <v>802</v>
      </c>
      <c r="U19" s="35">
        <v>573</v>
      </c>
      <c r="V19" s="35">
        <v>551</v>
      </c>
      <c r="W19" s="35">
        <v>539</v>
      </c>
      <c r="X19" s="35">
        <v>528</v>
      </c>
      <c r="Y19" s="35">
        <v>672</v>
      </c>
      <c r="Z19" s="35">
        <v>874</v>
      </c>
      <c r="AA19" s="35">
        <v>810</v>
      </c>
      <c r="AB19" s="35">
        <v>781</v>
      </c>
      <c r="AC19" s="92">
        <v>943</v>
      </c>
      <c r="AD19" s="92">
        <v>929</v>
      </c>
    </row>
    <row r="20" spans="2:30" ht="14.5" customHeight="1" x14ac:dyDescent="0.35">
      <c r="B20" s="59" t="s">
        <v>88</v>
      </c>
      <c r="C20" s="21">
        <v>16</v>
      </c>
      <c r="D20" s="21">
        <v>9</v>
      </c>
      <c r="E20" s="21">
        <v>10</v>
      </c>
      <c r="F20" s="21">
        <v>10</v>
      </c>
      <c r="G20" s="21">
        <v>11</v>
      </c>
      <c r="H20" s="21">
        <v>11</v>
      </c>
      <c r="I20" s="21">
        <v>11</v>
      </c>
      <c r="J20" s="21">
        <v>7</v>
      </c>
      <c r="K20" s="34">
        <v>2</v>
      </c>
      <c r="L20" s="34">
        <v>4</v>
      </c>
      <c r="M20" s="34">
        <v>28</v>
      </c>
      <c r="N20" s="34">
        <v>72</v>
      </c>
      <c r="O20" s="34">
        <v>140</v>
      </c>
      <c r="P20" s="34">
        <v>105</v>
      </c>
      <c r="Q20" s="34">
        <v>155</v>
      </c>
      <c r="R20" s="34">
        <v>194</v>
      </c>
      <c r="S20" s="34">
        <v>239</v>
      </c>
      <c r="T20" s="34">
        <v>206</v>
      </c>
      <c r="U20" s="34">
        <v>226</v>
      </c>
      <c r="V20" s="34">
        <v>201</v>
      </c>
      <c r="W20" s="34">
        <v>220</v>
      </c>
      <c r="X20" s="34">
        <v>217</v>
      </c>
      <c r="Y20" s="34">
        <v>297</v>
      </c>
      <c r="Z20" s="34">
        <v>425</v>
      </c>
      <c r="AA20" s="34">
        <v>424</v>
      </c>
      <c r="AB20" s="34">
        <v>428</v>
      </c>
      <c r="AC20" s="91">
        <v>448</v>
      </c>
      <c r="AD20" s="91">
        <v>480</v>
      </c>
    </row>
    <row r="21" spans="2:30" ht="14.5" customHeight="1" x14ac:dyDescent="0.35">
      <c r="B21" s="60" t="s">
        <v>89</v>
      </c>
      <c r="C21" s="22">
        <v>12</v>
      </c>
      <c r="D21" s="22">
        <v>11</v>
      </c>
      <c r="E21" s="22">
        <v>29</v>
      </c>
      <c r="F21" s="22">
        <v>26</v>
      </c>
      <c r="G21" s="22">
        <v>21</v>
      </c>
      <c r="H21" s="22">
        <v>23</v>
      </c>
      <c r="I21" s="22">
        <v>178</v>
      </c>
      <c r="J21" s="22">
        <v>181</v>
      </c>
      <c r="K21" s="35">
        <v>179</v>
      </c>
      <c r="L21" s="35">
        <v>140</v>
      </c>
      <c r="M21" s="35">
        <v>114</v>
      </c>
      <c r="N21" s="35">
        <v>855</v>
      </c>
      <c r="O21" s="35">
        <v>648</v>
      </c>
      <c r="P21" s="35">
        <v>264</v>
      </c>
      <c r="Q21" s="35">
        <v>252</v>
      </c>
      <c r="R21" s="35">
        <v>270</v>
      </c>
      <c r="S21" s="35">
        <v>19</v>
      </c>
      <c r="T21" s="35">
        <v>19</v>
      </c>
      <c r="U21" s="35">
        <v>23</v>
      </c>
      <c r="V21" s="35">
        <v>20</v>
      </c>
      <c r="W21" s="35">
        <v>19</v>
      </c>
      <c r="X21" s="35">
        <v>21</v>
      </c>
      <c r="Y21" s="35">
        <v>23</v>
      </c>
      <c r="Z21" s="35">
        <v>21</v>
      </c>
      <c r="AA21" s="35">
        <v>23</v>
      </c>
      <c r="AB21" s="35">
        <v>25</v>
      </c>
      <c r="AC21" s="92">
        <v>30</v>
      </c>
      <c r="AD21" s="92">
        <v>23</v>
      </c>
    </row>
    <row r="22" spans="2:30" ht="14.5" customHeight="1" x14ac:dyDescent="0.35">
      <c r="B22" s="59" t="s">
        <v>90</v>
      </c>
      <c r="C22" s="21">
        <v>120</v>
      </c>
      <c r="D22" s="21">
        <v>118</v>
      </c>
      <c r="E22" s="21">
        <v>121</v>
      </c>
      <c r="F22" s="21">
        <v>122</v>
      </c>
      <c r="G22" s="21">
        <v>104</v>
      </c>
      <c r="H22" s="21">
        <v>112</v>
      </c>
      <c r="I22" s="21">
        <v>134</v>
      </c>
      <c r="J22" s="21">
        <v>133</v>
      </c>
      <c r="K22" s="34">
        <v>132</v>
      </c>
      <c r="L22" s="34">
        <v>121</v>
      </c>
      <c r="M22" s="34">
        <v>119</v>
      </c>
      <c r="N22" s="34">
        <v>117</v>
      </c>
      <c r="O22" s="34">
        <v>124</v>
      </c>
      <c r="P22" s="34">
        <v>71</v>
      </c>
      <c r="Q22" s="34">
        <v>56</v>
      </c>
      <c r="R22" s="34">
        <v>52</v>
      </c>
      <c r="S22" s="34">
        <v>48</v>
      </c>
      <c r="T22" s="34">
        <v>45</v>
      </c>
      <c r="U22" s="34">
        <v>44</v>
      </c>
      <c r="V22" s="34">
        <v>41</v>
      </c>
      <c r="W22" s="34">
        <v>37</v>
      </c>
      <c r="X22" s="34">
        <v>32</v>
      </c>
      <c r="Y22" s="34">
        <v>24</v>
      </c>
      <c r="Z22" s="34">
        <v>23</v>
      </c>
      <c r="AA22" s="34">
        <v>23</v>
      </c>
      <c r="AB22" s="34">
        <v>22</v>
      </c>
      <c r="AC22" s="91">
        <v>22</v>
      </c>
      <c r="AD22" s="91">
        <v>23</v>
      </c>
    </row>
    <row r="23" spans="2:30" ht="14.5" customHeight="1" x14ac:dyDescent="0.35">
      <c r="B23" s="60" t="s">
        <v>83</v>
      </c>
      <c r="C23" s="22">
        <v>193</v>
      </c>
      <c r="D23" s="22">
        <v>0</v>
      </c>
      <c r="E23" s="22">
        <v>3</v>
      </c>
      <c r="F23" s="22">
        <v>1</v>
      </c>
      <c r="G23" s="22">
        <v>1</v>
      </c>
      <c r="H23" s="22">
        <v>1</v>
      </c>
      <c r="I23" s="22">
        <v>1</v>
      </c>
      <c r="J23" s="22">
        <v>1</v>
      </c>
      <c r="K23" s="35">
        <v>21</v>
      </c>
      <c r="L23" s="35">
        <v>24</v>
      </c>
      <c r="M23" s="35">
        <v>10</v>
      </c>
      <c r="N23" s="35">
        <v>8</v>
      </c>
      <c r="O23" s="35">
        <v>8</v>
      </c>
      <c r="P23" s="35">
        <v>8</v>
      </c>
      <c r="Q23" s="35">
        <v>9</v>
      </c>
      <c r="R23" s="35">
        <v>8</v>
      </c>
      <c r="S23" s="35">
        <v>12</v>
      </c>
      <c r="T23" s="35">
        <v>9</v>
      </c>
      <c r="U23" s="35">
        <v>9</v>
      </c>
      <c r="V23" s="35">
        <v>8</v>
      </c>
      <c r="W23" s="35">
        <v>7</v>
      </c>
      <c r="X23" s="35">
        <v>9</v>
      </c>
      <c r="Y23" s="35">
        <v>9</v>
      </c>
      <c r="Z23" s="35">
        <v>8</v>
      </c>
      <c r="AA23" s="35">
        <v>13</v>
      </c>
      <c r="AB23" s="35">
        <v>27</v>
      </c>
      <c r="AC23" s="92">
        <v>19</v>
      </c>
      <c r="AD23" s="92">
        <v>18</v>
      </c>
    </row>
    <row r="24" spans="2:30" ht="14.5" customHeight="1" x14ac:dyDescent="0.35">
      <c r="B24" s="59" t="s">
        <v>84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97</v>
      </c>
      <c r="T24" s="34">
        <v>106</v>
      </c>
      <c r="U24" s="34">
        <v>109</v>
      </c>
      <c r="V24" s="34">
        <v>111</v>
      </c>
      <c r="W24" s="34">
        <v>109</v>
      </c>
      <c r="X24" s="34">
        <v>119</v>
      </c>
      <c r="Y24" s="34">
        <v>31</v>
      </c>
      <c r="Z24" s="34">
        <v>42</v>
      </c>
      <c r="AA24" s="34">
        <v>42</v>
      </c>
      <c r="AB24" s="34">
        <v>39</v>
      </c>
      <c r="AC24" s="91">
        <v>605</v>
      </c>
      <c r="AD24" s="91">
        <v>492</v>
      </c>
    </row>
    <row r="25" spans="2:30" ht="14.5" customHeight="1" x14ac:dyDescent="0.35">
      <c r="B25" s="60" t="s">
        <v>75</v>
      </c>
      <c r="C25" s="22">
        <v>0</v>
      </c>
      <c r="D25" s="22">
        <v>0</v>
      </c>
      <c r="E25" s="22">
        <v>9635</v>
      </c>
      <c r="F25" s="22">
        <v>8851</v>
      </c>
      <c r="G25" s="22">
        <v>9975</v>
      </c>
      <c r="H25" s="22">
        <v>10074</v>
      </c>
      <c r="I25" s="22">
        <v>769</v>
      </c>
      <c r="J25" s="22">
        <v>784</v>
      </c>
      <c r="K25" s="35">
        <v>798</v>
      </c>
      <c r="L25" s="35">
        <v>810</v>
      </c>
      <c r="M25" s="35">
        <v>789</v>
      </c>
      <c r="N25" s="35">
        <v>797</v>
      </c>
      <c r="O25" s="35">
        <v>807</v>
      </c>
      <c r="P25" s="35">
        <v>823</v>
      </c>
      <c r="Q25" s="35">
        <v>833</v>
      </c>
      <c r="R25" s="35">
        <v>838</v>
      </c>
      <c r="S25" s="35">
        <v>837</v>
      </c>
      <c r="T25" s="35">
        <v>849</v>
      </c>
      <c r="U25" s="35">
        <v>864</v>
      </c>
      <c r="V25" s="35">
        <v>786</v>
      </c>
      <c r="W25" s="35">
        <v>802</v>
      </c>
      <c r="X25" s="35">
        <v>789</v>
      </c>
      <c r="Y25" s="35">
        <v>804</v>
      </c>
      <c r="Z25" s="35">
        <v>804</v>
      </c>
      <c r="AA25" s="35">
        <v>823</v>
      </c>
      <c r="AB25" s="35">
        <v>840</v>
      </c>
      <c r="AC25" s="92">
        <v>326</v>
      </c>
      <c r="AD25" s="92">
        <v>294</v>
      </c>
    </row>
    <row r="26" spans="2:30" ht="14.5" customHeight="1" x14ac:dyDescent="0.35">
      <c r="B26" s="59" t="s">
        <v>91</v>
      </c>
      <c r="C26" s="21">
        <v>3725</v>
      </c>
      <c r="D26" s="21">
        <v>4655</v>
      </c>
      <c r="E26" s="21">
        <v>6025</v>
      </c>
      <c r="F26" s="21">
        <v>5971</v>
      </c>
      <c r="G26" s="21">
        <v>6414</v>
      </c>
      <c r="H26" s="21">
        <v>6924</v>
      </c>
      <c r="I26" s="21">
        <v>7476</v>
      </c>
      <c r="J26" s="21">
        <v>7603</v>
      </c>
      <c r="K26" s="34">
        <v>8160</v>
      </c>
      <c r="L26" s="34">
        <v>8897</v>
      </c>
      <c r="M26" s="34">
        <v>10320</v>
      </c>
      <c r="N26" s="34">
        <v>12855</v>
      </c>
      <c r="O26" s="34">
        <v>15479</v>
      </c>
      <c r="P26" s="34">
        <v>16935</v>
      </c>
      <c r="Q26" s="34">
        <v>11582</v>
      </c>
      <c r="R26" s="34">
        <v>19388</v>
      </c>
      <c r="S26" s="34">
        <v>19805</v>
      </c>
      <c r="T26" s="34">
        <v>20785</v>
      </c>
      <c r="U26" s="34">
        <v>13148</v>
      </c>
      <c r="V26" s="34">
        <v>13131</v>
      </c>
      <c r="W26" s="34">
        <v>13183</v>
      </c>
      <c r="X26" s="34">
        <v>13271</v>
      </c>
      <c r="Y26" s="34">
        <v>13564</v>
      </c>
      <c r="Z26" s="34">
        <v>13362</v>
      </c>
      <c r="AA26" s="34">
        <v>13239</v>
      </c>
      <c r="AB26" s="34">
        <v>13179</v>
      </c>
      <c r="AC26" s="91">
        <v>13073</v>
      </c>
      <c r="AD26" s="91">
        <v>12876</v>
      </c>
    </row>
    <row r="27" spans="2:30" ht="14.5" customHeight="1" x14ac:dyDescent="0.35">
      <c r="B27" s="60" t="s">
        <v>92</v>
      </c>
      <c r="C27" s="22">
        <v>749</v>
      </c>
      <c r="D27" s="22">
        <v>1013</v>
      </c>
      <c r="E27" s="22">
        <v>1033</v>
      </c>
      <c r="F27" s="22">
        <v>1032</v>
      </c>
      <c r="G27" s="22">
        <v>1037</v>
      </c>
      <c r="H27" s="22">
        <v>1036</v>
      </c>
      <c r="I27" s="22">
        <v>1037</v>
      </c>
      <c r="J27" s="22">
        <v>1037</v>
      </c>
      <c r="K27" s="35">
        <v>1047</v>
      </c>
      <c r="L27" s="35">
        <v>1060</v>
      </c>
      <c r="M27" s="35">
        <v>1887</v>
      </c>
      <c r="N27" s="35">
        <v>4770</v>
      </c>
      <c r="O27" s="35">
        <v>4820</v>
      </c>
      <c r="P27" s="35">
        <v>5018</v>
      </c>
      <c r="Q27" s="35">
        <v>5000</v>
      </c>
      <c r="R27" s="35">
        <v>5033</v>
      </c>
      <c r="S27" s="35">
        <v>5032</v>
      </c>
      <c r="T27" s="35">
        <v>5126</v>
      </c>
      <c r="U27" s="35">
        <v>5172</v>
      </c>
      <c r="V27" s="35">
        <v>5171</v>
      </c>
      <c r="W27" s="35">
        <v>5175</v>
      </c>
      <c r="X27" s="35">
        <v>5176</v>
      </c>
      <c r="Y27" s="35">
        <v>5183</v>
      </c>
      <c r="Z27" s="35">
        <v>5180</v>
      </c>
      <c r="AA27" s="35">
        <v>5181</v>
      </c>
      <c r="AB27" s="35">
        <v>5180</v>
      </c>
      <c r="AC27" s="89">
        <v>5202</v>
      </c>
      <c r="AD27" s="89">
        <v>5200</v>
      </c>
    </row>
    <row r="28" spans="2:30" ht="14.5" customHeight="1" x14ac:dyDescent="0.35">
      <c r="B28" s="59" t="s">
        <v>93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7619</v>
      </c>
      <c r="R28" s="34">
        <v>0</v>
      </c>
      <c r="S28" s="34">
        <v>0</v>
      </c>
      <c r="T28" s="34">
        <v>0</v>
      </c>
      <c r="U28" s="34">
        <v>8222</v>
      </c>
      <c r="V28" s="34">
        <v>8202</v>
      </c>
      <c r="W28" s="34">
        <v>8126</v>
      </c>
      <c r="X28" s="34">
        <v>8167</v>
      </c>
      <c r="Y28" s="34">
        <v>8398</v>
      </c>
      <c r="Z28" s="34">
        <v>8073</v>
      </c>
      <c r="AA28" s="34">
        <v>8433</v>
      </c>
      <c r="AB28" s="34">
        <v>8369</v>
      </c>
      <c r="AC28" s="88">
        <v>8914</v>
      </c>
      <c r="AD28" s="88">
        <v>9029</v>
      </c>
    </row>
    <row r="29" spans="2:30" s="3" customFormat="1" ht="14.5" customHeight="1" x14ac:dyDescent="0.35">
      <c r="B29" s="32" t="s">
        <v>94</v>
      </c>
      <c r="C29" s="32">
        <v>8184</v>
      </c>
      <c r="D29" s="32">
        <v>10933</v>
      </c>
      <c r="E29" s="32">
        <v>23540</v>
      </c>
      <c r="F29" s="32">
        <v>24000</v>
      </c>
      <c r="G29" s="32">
        <v>24596</v>
      </c>
      <c r="H29" s="32">
        <v>25578</v>
      </c>
      <c r="I29" s="32">
        <v>18821</v>
      </c>
      <c r="J29" s="32">
        <v>17616</v>
      </c>
      <c r="K29" s="32">
        <f t="shared" ref="K29:Q29" si="0">K7+K17</f>
        <v>20481</v>
      </c>
      <c r="L29" s="32">
        <f t="shared" si="0"/>
        <v>20769</v>
      </c>
      <c r="M29" s="32">
        <f t="shared" si="0"/>
        <v>22854</v>
      </c>
      <c r="N29" s="32">
        <f t="shared" si="0"/>
        <v>32487</v>
      </c>
      <c r="O29" s="32">
        <f t="shared" si="0"/>
        <v>33436</v>
      </c>
      <c r="P29" s="32">
        <f t="shared" si="0"/>
        <v>36422</v>
      </c>
      <c r="Q29" s="32">
        <f t="shared" si="0"/>
        <v>40618</v>
      </c>
      <c r="R29" s="32">
        <v>39089</v>
      </c>
      <c r="S29" s="32">
        <v>40102</v>
      </c>
      <c r="T29" s="32">
        <v>41341</v>
      </c>
      <c r="U29" s="32">
        <v>43177</v>
      </c>
      <c r="V29" s="32">
        <v>41711</v>
      </c>
      <c r="W29" s="32">
        <v>44074</v>
      </c>
      <c r="X29" s="32">
        <v>43918</v>
      </c>
      <c r="Y29" s="32">
        <v>45593</v>
      </c>
      <c r="Z29" s="32">
        <v>44685</v>
      </c>
      <c r="AA29" s="32">
        <v>44303</v>
      </c>
      <c r="AB29" s="32">
        <v>45121</v>
      </c>
      <c r="AC29" s="93">
        <v>47825</v>
      </c>
      <c r="AD29" s="93">
        <v>47199</v>
      </c>
    </row>
    <row r="30" spans="2:30" ht="14.5" customHeight="1" x14ac:dyDescent="0.35">
      <c r="B30" s="30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94"/>
      <c r="AD30" s="94"/>
    </row>
    <row r="31" spans="2:30" s="3" customFormat="1" ht="14.5" customHeight="1" x14ac:dyDescent="0.35">
      <c r="B31" s="37" t="s">
        <v>99</v>
      </c>
      <c r="C31" s="37">
        <v>3381</v>
      </c>
      <c r="D31" s="37">
        <v>5125</v>
      </c>
      <c r="E31" s="37">
        <v>6721</v>
      </c>
      <c r="F31" s="37">
        <v>6377</v>
      </c>
      <c r="G31" s="37">
        <v>5262</v>
      </c>
      <c r="H31" s="37">
        <v>7548</v>
      </c>
      <c r="I31" s="37">
        <v>8786</v>
      </c>
      <c r="J31" s="37">
        <v>7248</v>
      </c>
      <c r="K31" s="37">
        <v>8006</v>
      </c>
      <c r="L31" s="37">
        <v>9167</v>
      </c>
      <c r="M31" s="37">
        <v>8644</v>
      </c>
      <c r="N31" s="37">
        <v>11375</v>
      </c>
      <c r="O31" s="37">
        <v>11050</v>
      </c>
      <c r="P31" s="37">
        <v>13493</v>
      </c>
      <c r="Q31" s="37">
        <v>16416</v>
      </c>
      <c r="R31" s="37">
        <v>15323</v>
      </c>
      <c r="S31" s="37">
        <v>15748</v>
      </c>
      <c r="T31" s="37">
        <v>16630</v>
      </c>
      <c r="U31" s="37">
        <v>16425</v>
      </c>
      <c r="V31" s="37">
        <v>17361</v>
      </c>
      <c r="W31" s="37">
        <v>18727</v>
      </c>
      <c r="X31" s="37">
        <v>17838</v>
      </c>
      <c r="Y31" s="37">
        <v>16312</v>
      </c>
      <c r="Z31" s="37">
        <v>14897</v>
      </c>
      <c r="AA31" s="37">
        <v>13619</v>
      </c>
      <c r="AB31" s="37">
        <v>14318</v>
      </c>
      <c r="AC31" s="95">
        <v>16817</v>
      </c>
      <c r="AD31" s="95">
        <v>15788</v>
      </c>
    </row>
    <row r="32" spans="2:30" ht="14.5" customHeight="1" x14ac:dyDescent="0.35">
      <c r="B32" s="77" t="s">
        <v>174</v>
      </c>
      <c r="C32" s="22">
        <v>2770</v>
      </c>
      <c r="D32" s="22">
        <v>3607</v>
      </c>
      <c r="E32" s="22">
        <v>4562</v>
      </c>
      <c r="F32" s="22">
        <v>3926</v>
      </c>
      <c r="G32" s="22">
        <v>3520</v>
      </c>
      <c r="H32" s="22">
        <v>3945</v>
      </c>
      <c r="I32" s="22">
        <v>5058</v>
      </c>
      <c r="J32" s="22">
        <v>4124</v>
      </c>
      <c r="K32" s="22">
        <v>4505</v>
      </c>
      <c r="L32" s="22">
        <v>5310</v>
      </c>
      <c r="M32" s="22">
        <v>5566</v>
      </c>
      <c r="N32" s="22">
        <v>6798</v>
      </c>
      <c r="O32" s="22">
        <v>6943</v>
      </c>
      <c r="P32" s="22">
        <v>9263</v>
      </c>
      <c r="Q32" s="22">
        <v>8538</v>
      </c>
      <c r="R32" s="22">
        <v>7635</v>
      </c>
      <c r="S32" s="22">
        <v>9218</v>
      </c>
      <c r="T32" s="22">
        <v>9290</v>
      </c>
      <c r="U32" s="22">
        <v>9759</v>
      </c>
      <c r="V32" s="22">
        <v>8964</v>
      </c>
      <c r="W32" s="22">
        <v>9715</v>
      </c>
      <c r="X32" s="22">
        <v>10036</v>
      </c>
      <c r="Y32" s="22">
        <v>10709</v>
      </c>
      <c r="Z32" s="22">
        <v>10592</v>
      </c>
      <c r="AA32" s="22">
        <v>9775</v>
      </c>
      <c r="AB32" s="22">
        <v>10791</v>
      </c>
      <c r="AC32" s="96">
        <v>11437</v>
      </c>
      <c r="AD32" s="96">
        <v>10472</v>
      </c>
    </row>
    <row r="33" spans="2:30" ht="14.5" customHeight="1" x14ac:dyDescent="0.35">
      <c r="B33" s="61" t="s">
        <v>173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21">
        <v>573</v>
      </c>
      <c r="N33" s="40">
        <v>0</v>
      </c>
      <c r="O33" s="40">
        <v>0</v>
      </c>
      <c r="P33" s="40">
        <v>0</v>
      </c>
      <c r="Q33" s="21">
        <v>2039</v>
      </c>
      <c r="R33" s="21">
        <v>1687</v>
      </c>
      <c r="S33" s="21">
        <v>1549</v>
      </c>
      <c r="T33" s="21">
        <v>903</v>
      </c>
      <c r="U33" s="21">
        <v>1459</v>
      </c>
      <c r="V33" s="21">
        <v>819</v>
      </c>
      <c r="W33" s="21">
        <v>659</v>
      </c>
      <c r="X33" s="21">
        <v>932</v>
      </c>
      <c r="Y33" s="21">
        <v>938</v>
      </c>
      <c r="Z33" s="21">
        <v>826</v>
      </c>
      <c r="AA33" s="21">
        <v>571</v>
      </c>
      <c r="AB33" s="21">
        <v>482</v>
      </c>
      <c r="AC33" s="97">
        <v>990</v>
      </c>
      <c r="AD33" s="97">
        <v>758</v>
      </c>
    </row>
    <row r="34" spans="2:30" ht="14.5" customHeight="1" x14ac:dyDescent="0.35">
      <c r="B34" s="77" t="s">
        <v>175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2422</v>
      </c>
      <c r="R34" s="22">
        <v>2739</v>
      </c>
      <c r="S34" s="22">
        <v>1997</v>
      </c>
      <c r="T34" s="22">
        <v>2068</v>
      </c>
      <c r="U34" s="22">
        <v>892</v>
      </c>
      <c r="V34" s="22">
        <v>0</v>
      </c>
      <c r="W34" s="22">
        <v>0</v>
      </c>
      <c r="X34" s="22">
        <v>0</v>
      </c>
      <c r="Y34" s="22">
        <v>0</v>
      </c>
      <c r="Z34" s="22" t="s">
        <v>3</v>
      </c>
      <c r="AA34" s="22">
        <v>0</v>
      </c>
      <c r="AB34" s="22">
        <v>0</v>
      </c>
      <c r="AC34" s="98" t="s">
        <v>3</v>
      </c>
      <c r="AD34" s="98"/>
    </row>
    <row r="35" spans="2:30" ht="14.5" customHeight="1" x14ac:dyDescent="0.35">
      <c r="B35" s="61" t="s">
        <v>176</v>
      </c>
      <c r="C35" s="40">
        <v>22</v>
      </c>
      <c r="D35" s="40">
        <v>676</v>
      </c>
      <c r="E35" s="40">
        <v>18</v>
      </c>
      <c r="F35" s="40">
        <v>283</v>
      </c>
      <c r="G35" s="40">
        <v>296</v>
      </c>
      <c r="H35" s="40">
        <v>306</v>
      </c>
      <c r="I35" s="40">
        <v>280</v>
      </c>
      <c r="J35" s="40">
        <v>22</v>
      </c>
      <c r="K35" s="40">
        <v>260</v>
      </c>
      <c r="L35" s="40">
        <v>261</v>
      </c>
      <c r="M35" s="21">
        <v>433</v>
      </c>
      <c r="N35" s="40">
        <v>23</v>
      </c>
      <c r="O35" s="40">
        <v>30</v>
      </c>
      <c r="P35" s="40">
        <v>323</v>
      </c>
      <c r="Q35" s="21">
        <v>829</v>
      </c>
      <c r="R35" s="21">
        <v>822</v>
      </c>
      <c r="S35" s="21">
        <v>828</v>
      </c>
      <c r="T35" s="21">
        <v>536</v>
      </c>
      <c r="U35" s="21">
        <v>36</v>
      </c>
      <c r="V35" s="21">
        <v>498</v>
      </c>
      <c r="W35" s="21">
        <v>949</v>
      </c>
      <c r="X35" s="21">
        <v>966</v>
      </c>
      <c r="Y35" s="21">
        <v>38</v>
      </c>
      <c r="Z35" s="21">
        <v>48</v>
      </c>
      <c r="AA35" s="21">
        <v>120</v>
      </c>
      <c r="AB35" s="21">
        <v>415</v>
      </c>
      <c r="AC35" s="97">
        <v>1202</v>
      </c>
      <c r="AD35" s="97">
        <v>1169</v>
      </c>
    </row>
    <row r="36" spans="2:30" ht="14.5" customHeight="1" x14ac:dyDescent="0.35">
      <c r="B36" s="77" t="s">
        <v>177</v>
      </c>
      <c r="C36" s="22">
        <v>0</v>
      </c>
      <c r="D36" s="22">
        <v>0</v>
      </c>
      <c r="E36" s="22">
        <v>1156</v>
      </c>
      <c r="F36" s="22">
        <v>1030</v>
      </c>
      <c r="G36" s="22">
        <v>145</v>
      </c>
      <c r="H36" s="22">
        <v>1799</v>
      </c>
      <c r="I36" s="22">
        <v>1840</v>
      </c>
      <c r="J36" s="22">
        <v>1842</v>
      </c>
      <c r="K36" s="22">
        <v>1931</v>
      </c>
      <c r="L36" s="22">
        <v>2118</v>
      </c>
      <c r="M36" s="22">
        <v>180</v>
      </c>
      <c r="N36" s="22">
        <v>279</v>
      </c>
      <c r="O36" s="22">
        <v>157</v>
      </c>
      <c r="P36" s="22">
        <v>510</v>
      </c>
      <c r="Q36" s="22">
        <v>431</v>
      </c>
      <c r="R36" s="22">
        <v>517</v>
      </c>
      <c r="S36" s="22">
        <v>415</v>
      </c>
      <c r="T36" s="22">
        <v>2089</v>
      </c>
      <c r="U36" s="22">
        <v>2079</v>
      </c>
      <c r="V36" s="22">
        <v>4941</v>
      </c>
      <c r="W36" s="22">
        <v>5465</v>
      </c>
      <c r="X36" s="22">
        <v>3875</v>
      </c>
      <c r="Y36" s="22">
        <v>2046</v>
      </c>
      <c r="Z36" s="22">
        <v>1201</v>
      </c>
      <c r="AA36" s="22">
        <v>1148</v>
      </c>
      <c r="AB36" s="22">
        <v>529</v>
      </c>
      <c r="AC36" s="96">
        <v>517</v>
      </c>
      <c r="AD36" s="96">
        <v>587</v>
      </c>
    </row>
    <row r="37" spans="2:30" ht="14.5" customHeight="1" x14ac:dyDescent="0.35">
      <c r="B37" s="61" t="s">
        <v>113</v>
      </c>
      <c r="C37" s="40">
        <v>198</v>
      </c>
      <c r="D37" s="40">
        <v>246</v>
      </c>
      <c r="E37" s="40">
        <v>279</v>
      </c>
      <c r="F37" s="40">
        <v>302</v>
      </c>
      <c r="G37" s="40">
        <v>326</v>
      </c>
      <c r="H37" s="40">
        <v>400</v>
      </c>
      <c r="I37" s="40">
        <v>371</v>
      </c>
      <c r="J37" s="40">
        <v>410</v>
      </c>
      <c r="K37" s="40">
        <v>408</v>
      </c>
      <c r="L37" s="40">
        <v>496</v>
      </c>
      <c r="M37" s="21">
        <v>425</v>
      </c>
      <c r="N37" s="40">
        <v>454</v>
      </c>
      <c r="O37" s="40">
        <v>467</v>
      </c>
      <c r="P37" s="40">
        <v>616</v>
      </c>
      <c r="Q37" s="21">
        <v>584</v>
      </c>
      <c r="R37" s="21">
        <v>583</v>
      </c>
      <c r="S37" s="21">
        <v>542</v>
      </c>
      <c r="T37" s="21">
        <v>683</v>
      </c>
      <c r="U37" s="21">
        <v>624</v>
      </c>
      <c r="V37" s="21">
        <v>656</v>
      </c>
      <c r="W37" s="21">
        <v>640</v>
      </c>
      <c r="X37" s="21">
        <v>760</v>
      </c>
      <c r="Y37" s="21">
        <v>682</v>
      </c>
      <c r="Z37" s="21">
        <v>720</v>
      </c>
      <c r="AA37" s="21">
        <v>697</v>
      </c>
      <c r="AB37" s="21">
        <v>838</v>
      </c>
      <c r="AC37" s="97">
        <v>753</v>
      </c>
      <c r="AD37" s="97">
        <v>742</v>
      </c>
    </row>
    <row r="38" spans="2:30" ht="14.5" customHeight="1" x14ac:dyDescent="0.35">
      <c r="B38" s="77" t="s">
        <v>178</v>
      </c>
      <c r="C38" s="22">
        <v>65</v>
      </c>
      <c r="D38" s="22">
        <v>81</v>
      </c>
      <c r="E38" s="22">
        <v>109</v>
      </c>
      <c r="F38" s="22">
        <v>119</v>
      </c>
      <c r="G38" s="22">
        <v>135</v>
      </c>
      <c r="H38" s="22">
        <v>158</v>
      </c>
      <c r="I38" s="22">
        <v>172</v>
      </c>
      <c r="J38" s="22">
        <v>184</v>
      </c>
      <c r="K38" s="22">
        <v>213</v>
      </c>
      <c r="L38" s="22">
        <v>197</v>
      </c>
      <c r="M38" s="22">
        <v>244</v>
      </c>
      <c r="N38" s="22">
        <v>285</v>
      </c>
      <c r="O38" s="22">
        <v>366</v>
      </c>
      <c r="P38" s="22">
        <v>375</v>
      </c>
      <c r="Q38" s="22">
        <v>435</v>
      </c>
      <c r="R38" s="22">
        <v>349</v>
      </c>
      <c r="S38" s="22">
        <v>397</v>
      </c>
      <c r="T38" s="22">
        <v>373</v>
      </c>
      <c r="U38" s="22">
        <v>532</v>
      </c>
      <c r="V38" s="22">
        <v>443</v>
      </c>
      <c r="W38" s="22">
        <v>374</v>
      </c>
      <c r="X38" s="22">
        <v>393</v>
      </c>
      <c r="Y38" s="22">
        <v>412</v>
      </c>
      <c r="Z38" s="22">
        <v>399</v>
      </c>
      <c r="AA38" s="22">
        <v>437</v>
      </c>
      <c r="AB38" s="22">
        <v>454</v>
      </c>
      <c r="AC38" s="96">
        <v>461</v>
      </c>
      <c r="AD38" s="96">
        <v>496</v>
      </c>
    </row>
    <row r="39" spans="2:30" ht="14.5" customHeight="1" x14ac:dyDescent="0.35">
      <c r="B39" s="61" t="s">
        <v>89</v>
      </c>
      <c r="C39" s="40">
        <v>95</v>
      </c>
      <c r="D39" s="40">
        <v>104</v>
      </c>
      <c r="E39" s="40">
        <v>94</v>
      </c>
      <c r="F39" s="40">
        <v>261</v>
      </c>
      <c r="G39" s="40">
        <v>287</v>
      </c>
      <c r="H39" s="40">
        <v>151</v>
      </c>
      <c r="I39" s="40">
        <v>41</v>
      </c>
      <c r="J39" s="40">
        <v>85</v>
      </c>
      <c r="K39" s="40">
        <v>104</v>
      </c>
      <c r="L39" s="40">
        <v>110</v>
      </c>
      <c r="M39" s="21">
        <v>368</v>
      </c>
      <c r="N39" s="40">
        <v>2558</v>
      </c>
      <c r="O39" s="40">
        <v>2241</v>
      </c>
      <c r="P39" s="40">
        <v>1340</v>
      </c>
      <c r="Q39" s="21">
        <v>201</v>
      </c>
      <c r="R39" s="21">
        <v>173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 t="s">
        <v>3</v>
      </c>
      <c r="AA39" s="21">
        <v>0</v>
      </c>
      <c r="AB39" s="21">
        <v>0</v>
      </c>
      <c r="AC39" s="88" t="s">
        <v>3</v>
      </c>
      <c r="AD39" s="88"/>
    </row>
    <row r="40" spans="2:30" ht="14.5" customHeight="1" x14ac:dyDescent="0.35">
      <c r="B40" s="77" t="s">
        <v>179</v>
      </c>
      <c r="C40" s="22">
        <v>61</v>
      </c>
      <c r="D40" s="22">
        <v>128</v>
      </c>
      <c r="E40" s="22">
        <v>108</v>
      </c>
      <c r="F40" s="22">
        <v>57</v>
      </c>
      <c r="G40" s="22">
        <v>244</v>
      </c>
      <c r="H40" s="22">
        <v>120</v>
      </c>
      <c r="I40" s="22">
        <v>104</v>
      </c>
      <c r="J40" s="22">
        <v>103</v>
      </c>
      <c r="K40" s="22">
        <v>119</v>
      </c>
      <c r="L40" s="22">
        <v>146</v>
      </c>
      <c r="M40" s="22">
        <v>158</v>
      </c>
      <c r="N40" s="22">
        <v>139</v>
      </c>
      <c r="O40" s="22">
        <v>180</v>
      </c>
      <c r="P40" s="22">
        <v>198</v>
      </c>
      <c r="Q40" s="22">
        <v>265</v>
      </c>
      <c r="R40" s="22">
        <v>225</v>
      </c>
      <c r="S40" s="22">
        <v>233</v>
      </c>
      <c r="T40" s="22">
        <v>255</v>
      </c>
      <c r="U40" s="22">
        <v>298</v>
      </c>
      <c r="V40" s="22">
        <v>295</v>
      </c>
      <c r="W40" s="22">
        <v>281</v>
      </c>
      <c r="X40" s="22">
        <v>347</v>
      </c>
      <c r="Y40" s="22">
        <v>529</v>
      </c>
      <c r="Z40" s="22">
        <v>366</v>
      </c>
      <c r="AA40" s="22">
        <v>316</v>
      </c>
      <c r="AB40" s="22">
        <v>325</v>
      </c>
      <c r="AC40" s="96">
        <v>473</v>
      </c>
      <c r="AD40" s="96">
        <v>444</v>
      </c>
    </row>
    <row r="41" spans="2:30" ht="14.5" customHeight="1" x14ac:dyDescent="0.35">
      <c r="B41" s="61" t="s">
        <v>180</v>
      </c>
      <c r="C41" s="40">
        <v>0</v>
      </c>
      <c r="D41" s="40">
        <v>0</v>
      </c>
      <c r="E41" s="40">
        <v>0</v>
      </c>
      <c r="F41" s="40">
        <v>76</v>
      </c>
      <c r="G41" s="40">
        <v>0</v>
      </c>
      <c r="H41" s="40">
        <v>158</v>
      </c>
      <c r="I41" s="40">
        <v>424</v>
      </c>
      <c r="J41" s="40">
        <v>100</v>
      </c>
      <c r="K41" s="40">
        <v>163</v>
      </c>
      <c r="L41" s="40">
        <v>177</v>
      </c>
      <c r="M41" s="21">
        <v>0</v>
      </c>
      <c r="N41" s="40">
        <v>0</v>
      </c>
      <c r="O41" s="40">
        <v>27</v>
      </c>
      <c r="P41" s="40">
        <v>24</v>
      </c>
      <c r="Q41" s="21">
        <v>0</v>
      </c>
      <c r="R41" s="21">
        <v>0</v>
      </c>
      <c r="S41" s="21">
        <v>0</v>
      </c>
      <c r="T41" s="21">
        <v>8</v>
      </c>
      <c r="U41" s="21">
        <v>0</v>
      </c>
      <c r="V41" s="21">
        <v>28</v>
      </c>
      <c r="W41" s="21">
        <v>55</v>
      </c>
      <c r="X41" s="21">
        <v>23</v>
      </c>
      <c r="Y41" s="21">
        <v>34</v>
      </c>
      <c r="Z41" s="21">
        <v>58</v>
      </c>
      <c r="AA41" s="21">
        <v>5</v>
      </c>
      <c r="AB41" s="21">
        <v>0</v>
      </c>
      <c r="AC41" s="99">
        <v>45</v>
      </c>
      <c r="AD41" s="99">
        <v>111</v>
      </c>
    </row>
    <row r="42" spans="2:30" ht="14.5" customHeight="1" x14ac:dyDescent="0.35">
      <c r="B42" s="77" t="s">
        <v>116</v>
      </c>
      <c r="C42" s="22">
        <v>104</v>
      </c>
      <c r="D42" s="22">
        <v>158</v>
      </c>
      <c r="E42" s="22">
        <v>176</v>
      </c>
      <c r="F42" s="22">
        <v>142</v>
      </c>
      <c r="G42" s="22">
        <v>188</v>
      </c>
      <c r="H42" s="22">
        <v>111</v>
      </c>
      <c r="I42" s="22">
        <v>227</v>
      </c>
      <c r="J42" s="22">
        <v>176</v>
      </c>
      <c r="K42" s="22">
        <v>139</v>
      </c>
      <c r="L42" s="22">
        <v>82</v>
      </c>
      <c r="M42" s="22">
        <v>356</v>
      </c>
      <c r="N42" s="22">
        <v>331</v>
      </c>
      <c r="O42" s="22">
        <v>275</v>
      </c>
      <c r="P42" s="22">
        <v>245</v>
      </c>
      <c r="Q42" s="22">
        <v>328</v>
      </c>
      <c r="R42" s="22">
        <v>305</v>
      </c>
      <c r="S42" s="22">
        <v>214</v>
      </c>
      <c r="T42" s="22">
        <v>133</v>
      </c>
      <c r="U42" s="22">
        <v>418</v>
      </c>
      <c r="V42" s="22">
        <v>336</v>
      </c>
      <c r="W42" s="22">
        <v>288</v>
      </c>
      <c r="X42" s="22">
        <v>154</v>
      </c>
      <c r="Y42" s="22">
        <v>449</v>
      </c>
      <c r="Z42" s="22">
        <v>20</v>
      </c>
      <c r="AA42" s="22">
        <v>1</v>
      </c>
      <c r="AB42" s="22">
        <v>1</v>
      </c>
      <c r="AC42" s="96">
        <v>123</v>
      </c>
      <c r="AD42" s="96">
        <v>123</v>
      </c>
    </row>
    <row r="43" spans="2:30" ht="14.5" customHeight="1" x14ac:dyDescent="0.35">
      <c r="B43" s="61" t="s">
        <v>199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264</v>
      </c>
      <c r="I43" s="40">
        <v>85</v>
      </c>
      <c r="J43" s="40">
        <v>85</v>
      </c>
      <c r="K43" s="40">
        <v>0</v>
      </c>
      <c r="L43" s="40">
        <v>54</v>
      </c>
      <c r="M43" s="21">
        <v>168</v>
      </c>
      <c r="N43" s="40">
        <v>168</v>
      </c>
      <c r="O43" s="40">
        <v>0</v>
      </c>
      <c r="P43" s="40">
        <v>0</v>
      </c>
      <c r="Q43" s="21">
        <v>111</v>
      </c>
      <c r="R43" s="21">
        <v>68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129</v>
      </c>
      <c r="Z43" s="21">
        <v>372</v>
      </c>
      <c r="AA43" s="21">
        <v>266</v>
      </c>
      <c r="AB43" s="21">
        <v>182</v>
      </c>
      <c r="AC43" s="99">
        <v>507</v>
      </c>
      <c r="AD43" s="99">
        <v>556</v>
      </c>
    </row>
    <row r="44" spans="2:30" ht="14.5" customHeight="1" x14ac:dyDescent="0.35">
      <c r="B44" s="77" t="s">
        <v>118</v>
      </c>
      <c r="C44" s="22">
        <v>66</v>
      </c>
      <c r="D44" s="22">
        <v>125</v>
      </c>
      <c r="E44" s="22">
        <v>219</v>
      </c>
      <c r="F44" s="22">
        <v>181</v>
      </c>
      <c r="G44" s="22">
        <v>121</v>
      </c>
      <c r="H44" s="22">
        <v>136</v>
      </c>
      <c r="I44" s="22">
        <v>184</v>
      </c>
      <c r="J44" s="22">
        <v>117</v>
      </c>
      <c r="K44" s="22">
        <v>164</v>
      </c>
      <c r="L44" s="22">
        <v>216</v>
      </c>
      <c r="M44" s="22">
        <v>173</v>
      </c>
      <c r="N44" s="22">
        <v>340</v>
      </c>
      <c r="O44" s="22">
        <v>364</v>
      </c>
      <c r="P44" s="22">
        <v>599</v>
      </c>
      <c r="Q44" s="22">
        <v>233</v>
      </c>
      <c r="R44" s="22">
        <v>220</v>
      </c>
      <c r="S44" s="22">
        <v>355</v>
      </c>
      <c r="T44" s="22">
        <v>292</v>
      </c>
      <c r="U44" s="22">
        <v>328</v>
      </c>
      <c r="V44" s="22">
        <v>381</v>
      </c>
      <c r="W44" s="22">
        <v>301</v>
      </c>
      <c r="X44" s="22">
        <v>352</v>
      </c>
      <c r="Y44" s="22">
        <v>346</v>
      </c>
      <c r="Z44" s="22">
        <v>295</v>
      </c>
      <c r="AA44" s="22">
        <v>283</v>
      </c>
      <c r="AB44" s="22">
        <v>301</v>
      </c>
      <c r="AC44" s="96">
        <v>309</v>
      </c>
      <c r="AD44" s="96">
        <v>330</v>
      </c>
    </row>
    <row r="45" spans="2:30" ht="14.5" customHeight="1" x14ac:dyDescent="0.35">
      <c r="B45" s="37" t="s">
        <v>100</v>
      </c>
      <c r="C45" s="37">
        <v>1779</v>
      </c>
      <c r="D45" s="37">
        <v>1716</v>
      </c>
      <c r="E45" s="37">
        <v>9721</v>
      </c>
      <c r="F45" s="37">
        <v>9831</v>
      </c>
      <c r="G45" s="37">
        <v>10246</v>
      </c>
      <c r="H45" s="37">
        <v>8482</v>
      </c>
      <c r="I45" s="37">
        <v>8688</v>
      </c>
      <c r="J45" s="37">
        <v>8778</v>
      </c>
      <c r="K45" s="37">
        <v>10558</v>
      </c>
      <c r="L45" s="37">
        <v>9200</v>
      </c>
      <c r="M45" s="37">
        <v>11444</v>
      </c>
      <c r="N45" s="37">
        <v>18128</v>
      </c>
      <c r="O45" s="37">
        <v>19075</v>
      </c>
      <c r="P45" s="37">
        <v>19334</v>
      </c>
      <c r="Q45" s="37">
        <v>20306</v>
      </c>
      <c r="R45" s="37">
        <v>19786</v>
      </c>
      <c r="S45" s="37">
        <v>20223</v>
      </c>
      <c r="T45" s="37">
        <v>20386</v>
      </c>
      <c r="U45" s="37">
        <v>22122</v>
      </c>
      <c r="V45" s="37">
        <v>19652</v>
      </c>
      <c r="W45" s="37">
        <v>20520</v>
      </c>
      <c r="X45" s="37">
        <v>21085</v>
      </c>
      <c r="Y45" s="37">
        <v>24026</v>
      </c>
      <c r="Z45" s="37">
        <v>24403</v>
      </c>
      <c r="AA45" s="37">
        <v>25085</v>
      </c>
      <c r="AB45" s="37">
        <v>25083</v>
      </c>
      <c r="AC45" s="95">
        <v>25454</v>
      </c>
      <c r="AD45" s="95">
        <v>25524</v>
      </c>
    </row>
    <row r="46" spans="2:30" ht="14.5" customHeight="1" x14ac:dyDescent="0.35">
      <c r="B46" s="77" t="s">
        <v>174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38</v>
      </c>
      <c r="V46" s="22">
        <v>33</v>
      </c>
      <c r="W46" s="22">
        <v>25</v>
      </c>
      <c r="X46" s="22">
        <v>18</v>
      </c>
      <c r="Y46" s="22">
        <v>12</v>
      </c>
      <c r="Z46" s="22">
        <v>5</v>
      </c>
      <c r="AA46" s="22">
        <v>0</v>
      </c>
      <c r="AB46" s="22">
        <v>0</v>
      </c>
      <c r="AC46" s="98">
        <v>0</v>
      </c>
      <c r="AD46" s="98"/>
    </row>
    <row r="47" spans="2:30" s="65" customFormat="1" ht="14.5" customHeight="1" x14ac:dyDescent="0.35">
      <c r="B47" s="61" t="s">
        <v>175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704</v>
      </c>
      <c r="Q47" s="67">
        <v>780</v>
      </c>
      <c r="R47" s="67">
        <v>0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  <c r="X47" s="67">
        <v>0</v>
      </c>
      <c r="Y47" s="67">
        <v>0</v>
      </c>
      <c r="Z47" s="67" t="s">
        <v>3</v>
      </c>
      <c r="AA47" s="67">
        <v>0</v>
      </c>
      <c r="AB47" s="67">
        <v>0</v>
      </c>
      <c r="AC47" s="88">
        <v>0</v>
      </c>
      <c r="AD47" s="88"/>
    </row>
    <row r="48" spans="2:30" ht="14.5" customHeight="1" x14ac:dyDescent="0.35">
      <c r="B48" s="77" t="s">
        <v>176</v>
      </c>
      <c r="C48" s="22">
        <v>451</v>
      </c>
      <c r="D48" s="22">
        <v>102</v>
      </c>
      <c r="E48" s="22">
        <v>576</v>
      </c>
      <c r="F48" s="22">
        <v>573</v>
      </c>
      <c r="G48" s="22">
        <v>968</v>
      </c>
      <c r="H48" s="22">
        <v>964</v>
      </c>
      <c r="I48" s="22">
        <v>952</v>
      </c>
      <c r="J48" s="22">
        <v>950</v>
      </c>
      <c r="K48" s="22">
        <v>984</v>
      </c>
      <c r="L48" s="22">
        <v>975</v>
      </c>
      <c r="M48" s="22">
        <v>1154</v>
      </c>
      <c r="N48" s="22">
        <v>1528</v>
      </c>
      <c r="O48" s="22">
        <v>1535</v>
      </c>
      <c r="P48" s="22">
        <v>1238</v>
      </c>
      <c r="Q48" s="22">
        <v>737</v>
      </c>
      <c r="R48" s="22">
        <v>735</v>
      </c>
      <c r="S48" s="22">
        <v>1034</v>
      </c>
      <c r="T48" s="22">
        <v>1244</v>
      </c>
      <c r="U48" s="22">
        <v>1947</v>
      </c>
      <c r="V48" s="22">
        <v>1507</v>
      </c>
      <c r="W48" s="22">
        <v>926</v>
      </c>
      <c r="X48" s="22">
        <v>1626</v>
      </c>
      <c r="Y48" s="22">
        <v>1720</v>
      </c>
      <c r="Z48" s="22">
        <v>2267</v>
      </c>
      <c r="AA48" s="22">
        <v>2990</v>
      </c>
      <c r="AB48" s="22">
        <v>3141</v>
      </c>
      <c r="AC48" s="96">
        <v>2414</v>
      </c>
      <c r="AD48" s="96">
        <v>2409</v>
      </c>
    </row>
    <row r="49" spans="2:30" ht="14.5" customHeight="1" x14ac:dyDescent="0.35">
      <c r="B49" s="61" t="s">
        <v>177</v>
      </c>
      <c r="C49" s="21">
        <v>0</v>
      </c>
      <c r="D49" s="21">
        <v>0</v>
      </c>
      <c r="E49" s="21">
        <v>6727</v>
      </c>
      <c r="F49" s="21">
        <v>6743</v>
      </c>
      <c r="G49" s="21">
        <v>6503</v>
      </c>
      <c r="H49" s="21">
        <v>4716</v>
      </c>
      <c r="I49" s="21">
        <v>4759</v>
      </c>
      <c r="J49" s="21">
        <v>4758</v>
      </c>
      <c r="K49" s="21">
        <v>6360</v>
      </c>
      <c r="L49" s="21">
        <v>4809</v>
      </c>
      <c r="M49" s="21">
        <v>6266</v>
      </c>
      <c r="N49" s="21">
        <v>9169</v>
      </c>
      <c r="O49" s="21">
        <v>9644</v>
      </c>
      <c r="P49" s="21">
        <v>10064</v>
      </c>
      <c r="Q49" s="21">
        <v>10594</v>
      </c>
      <c r="R49" s="21">
        <v>10808</v>
      </c>
      <c r="S49" s="21">
        <v>10943</v>
      </c>
      <c r="T49" s="21">
        <v>10225</v>
      </c>
      <c r="U49" s="21">
        <v>11122</v>
      </c>
      <c r="V49" s="21">
        <v>9012</v>
      </c>
      <c r="W49" s="21">
        <v>10392</v>
      </c>
      <c r="X49" s="21">
        <v>10151</v>
      </c>
      <c r="Y49" s="21">
        <v>12761</v>
      </c>
      <c r="Z49" s="21">
        <v>12803</v>
      </c>
      <c r="AA49" s="21">
        <v>12341</v>
      </c>
      <c r="AB49" s="21">
        <v>12213</v>
      </c>
      <c r="AC49" s="97">
        <v>12166</v>
      </c>
      <c r="AD49" s="97">
        <v>12209</v>
      </c>
    </row>
    <row r="50" spans="2:30" s="65" customFormat="1" ht="14.5" customHeight="1" x14ac:dyDescent="0.35">
      <c r="B50" s="77" t="s">
        <v>98</v>
      </c>
      <c r="C50" s="22">
        <v>89</v>
      </c>
      <c r="D50" s="22">
        <v>265</v>
      </c>
      <c r="E50" s="22">
        <v>396</v>
      </c>
      <c r="F50" s="22">
        <v>373</v>
      </c>
      <c r="G50" s="22">
        <v>273</v>
      </c>
      <c r="H50" s="22">
        <v>149</v>
      </c>
      <c r="I50" s="22">
        <v>82</v>
      </c>
      <c r="J50" s="22">
        <v>91</v>
      </c>
      <c r="K50" s="22">
        <v>72</v>
      </c>
      <c r="L50" s="22">
        <v>50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 t="s">
        <v>3</v>
      </c>
      <c r="AA50" s="22">
        <v>0</v>
      </c>
      <c r="AB50" s="22">
        <v>0</v>
      </c>
      <c r="AC50" s="98">
        <v>0</v>
      </c>
      <c r="AD50" s="98"/>
    </row>
    <row r="51" spans="2:30" ht="14.5" customHeight="1" x14ac:dyDescent="0.35">
      <c r="B51" s="61" t="s">
        <v>201</v>
      </c>
      <c r="C51" s="21">
        <v>284</v>
      </c>
      <c r="D51" s="21">
        <v>236</v>
      </c>
      <c r="E51" s="21">
        <v>240</v>
      </c>
      <c r="F51" s="21">
        <v>246</v>
      </c>
      <c r="G51" s="21">
        <v>241</v>
      </c>
      <c r="H51" s="21">
        <v>251</v>
      </c>
      <c r="I51" s="21">
        <v>282</v>
      </c>
      <c r="J51" s="21">
        <v>291</v>
      </c>
      <c r="K51" s="21">
        <v>251</v>
      </c>
      <c r="L51" s="21">
        <v>238</v>
      </c>
      <c r="M51" s="21">
        <v>205</v>
      </c>
      <c r="N51" s="21">
        <v>206</v>
      </c>
      <c r="O51" s="21">
        <v>217</v>
      </c>
      <c r="P51" s="21">
        <v>159</v>
      </c>
      <c r="Q51" s="21">
        <v>165</v>
      </c>
      <c r="R51" s="21">
        <v>211</v>
      </c>
      <c r="S51" s="21">
        <v>228</v>
      </c>
      <c r="T51" s="21">
        <v>251</v>
      </c>
      <c r="U51" s="21">
        <v>263</v>
      </c>
      <c r="V51" s="21">
        <v>242</v>
      </c>
      <c r="W51" s="21">
        <v>242</v>
      </c>
      <c r="X51" s="21">
        <v>251</v>
      </c>
      <c r="Y51" s="21">
        <v>223</v>
      </c>
      <c r="Z51" s="21">
        <v>259</v>
      </c>
      <c r="AA51" s="21">
        <v>275</v>
      </c>
      <c r="AB51" s="21">
        <v>265</v>
      </c>
      <c r="AC51" s="97">
        <v>266</v>
      </c>
      <c r="AD51" s="97">
        <v>272</v>
      </c>
    </row>
    <row r="52" spans="2:30" s="65" customFormat="1" ht="14.5" customHeight="1" x14ac:dyDescent="0.35">
      <c r="B52" s="77" t="s">
        <v>89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1477</v>
      </c>
      <c r="O52" s="22">
        <v>789</v>
      </c>
      <c r="P52" s="22">
        <v>82</v>
      </c>
      <c r="Q52" s="22">
        <v>60</v>
      </c>
      <c r="R52" s="22">
        <v>56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 t="s">
        <v>3</v>
      </c>
      <c r="AA52" s="22">
        <v>0</v>
      </c>
      <c r="AB52" s="22">
        <v>0</v>
      </c>
      <c r="AC52" s="89">
        <v>0</v>
      </c>
      <c r="AD52" s="89"/>
    </row>
    <row r="53" spans="2:30" s="65" customFormat="1" ht="14.5" customHeight="1" x14ac:dyDescent="0.35">
      <c r="B53" s="61" t="s">
        <v>178</v>
      </c>
      <c r="C53" s="67">
        <v>944</v>
      </c>
      <c r="D53" s="67">
        <v>1099</v>
      </c>
      <c r="E53" s="67">
        <v>1776</v>
      </c>
      <c r="F53" s="67">
        <v>1886</v>
      </c>
      <c r="G53" s="67">
        <v>2251</v>
      </c>
      <c r="H53" s="67">
        <v>2394</v>
      </c>
      <c r="I53" s="67">
        <v>2604</v>
      </c>
      <c r="J53" s="67">
        <v>2678</v>
      </c>
      <c r="K53" s="67">
        <v>2878</v>
      </c>
      <c r="L53" s="67">
        <v>3117</v>
      </c>
      <c r="M53" s="67">
        <v>3807</v>
      </c>
      <c r="N53" s="67">
        <v>5735</v>
      </c>
      <c r="O53" s="67">
        <v>6876</v>
      </c>
      <c r="P53" s="67">
        <v>7041</v>
      </c>
      <c r="Q53" s="67">
        <v>7925</v>
      </c>
      <c r="R53" s="67">
        <v>7930</v>
      </c>
      <c r="S53" s="67">
        <v>7923</v>
      </c>
      <c r="T53" s="67">
        <v>8562</v>
      </c>
      <c r="U53" s="67">
        <v>8652</v>
      </c>
      <c r="V53" s="67">
        <v>8759</v>
      </c>
      <c r="W53" s="67">
        <v>8840</v>
      </c>
      <c r="X53" s="67">
        <v>8949</v>
      </c>
      <c r="Y53" s="67">
        <v>9232</v>
      </c>
      <c r="Z53" s="67">
        <v>8976</v>
      </c>
      <c r="AA53" s="67">
        <v>9379</v>
      </c>
      <c r="AB53" s="67">
        <v>9368</v>
      </c>
      <c r="AC53" s="97">
        <v>10017</v>
      </c>
      <c r="AD53" s="97">
        <v>10181</v>
      </c>
    </row>
    <row r="54" spans="2:30" s="65" customFormat="1" ht="14.5" customHeight="1" x14ac:dyDescent="0.35">
      <c r="B54" s="77" t="s">
        <v>116</v>
      </c>
      <c r="C54" s="22">
        <v>0</v>
      </c>
      <c r="D54" s="22">
        <v>4</v>
      </c>
      <c r="E54" s="22">
        <v>2</v>
      </c>
      <c r="F54" s="22">
        <v>1</v>
      </c>
      <c r="G54" s="22">
        <v>1</v>
      </c>
      <c r="H54" s="22">
        <v>1</v>
      </c>
      <c r="I54" s="22">
        <v>1</v>
      </c>
      <c r="J54" s="22">
        <v>1</v>
      </c>
      <c r="K54" s="22">
        <v>1</v>
      </c>
      <c r="L54" s="22">
        <v>1</v>
      </c>
      <c r="M54" s="22">
        <v>0</v>
      </c>
      <c r="N54" s="22">
        <v>0</v>
      </c>
      <c r="O54" s="22">
        <v>0</v>
      </c>
      <c r="P54" s="22">
        <v>33</v>
      </c>
      <c r="Q54" s="22">
        <v>31</v>
      </c>
      <c r="R54" s="22">
        <v>29</v>
      </c>
      <c r="S54" s="22">
        <v>27</v>
      </c>
      <c r="T54" s="22">
        <v>40</v>
      </c>
      <c r="U54" s="22">
        <v>37</v>
      </c>
      <c r="V54" s="22">
        <v>34</v>
      </c>
      <c r="W54" s="22">
        <v>32</v>
      </c>
      <c r="X54" s="22">
        <v>29</v>
      </c>
      <c r="Y54" s="22">
        <v>26</v>
      </c>
      <c r="Z54" s="22">
        <v>28</v>
      </c>
      <c r="AA54" s="22">
        <v>25</v>
      </c>
      <c r="AB54" s="22">
        <v>22</v>
      </c>
      <c r="AC54" s="96">
        <v>518</v>
      </c>
      <c r="AD54" s="96">
        <v>396</v>
      </c>
    </row>
    <row r="55" spans="2:30" s="65" customFormat="1" ht="14.5" customHeight="1" x14ac:dyDescent="0.35">
      <c r="B55" s="61" t="s">
        <v>200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4</v>
      </c>
      <c r="V55" s="67"/>
      <c r="W55" s="67"/>
      <c r="X55" s="67"/>
      <c r="Y55" s="67">
        <v>5</v>
      </c>
      <c r="Z55" s="67">
        <v>8</v>
      </c>
      <c r="AA55" s="67">
        <v>13</v>
      </c>
      <c r="AB55" s="67">
        <v>13</v>
      </c>
      <c r="AC55" s="100">
        <v>12</v>
      </c>
      <c r="AD55" s="100">
        <v>13</v>
      </c>
    </row>
    <row r="56" spans="2:30" s="65" customFormat="1" ht="14.5" customHeight="1" x14ac:dyDescent="0.35">
      <c r="B56" s="77" t="s">
        <v>118</v>
      </c>
      <c r="C56" s="22">
        <v>11</v>
      </c>
      <c r="D56" s="22">
        <v>10</v>
      </c>
      <c r="E56" s="22">
        <v>4</v>
      </c>
      <c r="F56" s="22">
        <v>9</v>
      </c>
      <c r="G56" s="22">
        <v>9</v>
      </c>
      <c r="H56" s="22">
        <v>7</v>
      </c>
      <c r="I56" s="22">
        <v>8</v>
      </c>
      <c r="J56" s="22">
        <v>9</v>
      </c>
      <c r="K56" s="22">
        <v>12</v>
      </c>
      <c r="L56" s="22">
        <v>10</v>
      </c>
      <c r="M56" s="22">
        <v>12</v>
      </c>
      <c r="N56" s="22">
        <v>13</v>
      </c>
      <c r="O56" s="22">
        <v>14</v>
      </c>
      <c r="P56" s="22">
        <v>13</v>
      </c>
      <c r="Q56" s="22">
        <v>14</v>
      </c>
      <c r="R56" s="22">
        <v>17</v>
      </c>
      <c r="S56" s="22">
        <v>68</v>
      </c>
      <c r="T56" s="22">
        <v>64</v>
      </c>
      <c r="U56" s="22">
        <v>59</v>
      </c>
      <c r="V56" s="22">
        <v>65</v>
      </c>
      <c r="W56" s="22">
        <v>63</v>
      </c>
      <c r="X56" s="22">
        <v>61</v>
      </c>
      <c r="Y56" s="22">
        <v>47</v>
      </c>
      <c r="Z56" s="22">
        <v>57</v>
      </c>
      <c r="AA56" s="22">
        <v>62</v>
      </c>
      <c r="AB56" s="22">
        <v>61</v>
      </c>
      <c r="AC56" s="96">
        <v>61</v>
      </c>
      <c r="AD56" s="96">
        <v>44</v>
      </c>
    </row>
    <row r="57" spans="2:30" s="65" customFormat="1" ht="14.5" customHeight="1" x14ac:dyDescent="0.35">
      <c r="B57" s="70" t="s">
        <v>95</v>
      </c>
      <c r="C57" s="70">
        <v>3024</v>
      </c>
      <c r="D57" s="70">
        <v>4092</v>
      </c>
      <c r="E57" s="70">
        <v>7098</v>
      </c>
      <c r="F57" s="70">
        <v>7792</v>
      </c>
      <c r="G57" s="70">
        <v>9088</v>
      </c>
      <c r="H57" s="70">
        <v>9548</v>
      </c>
      <c r="I57" s="70">
        <v>1347</v>
      </c>
      <c r="J57" s="70">
        <v>1590</v>
      </c>
      <c r="K57" s="70">
        <v>1917</v>
      </c>
      <c r="L57" s="70">
        <f>SUM(L58:L62)</f>
        <v>2402</v>
      </c>
      <c r="M57" s="70">
        <v>2766</v>
      </c>
      <c r="N57" s="70">
        <v>2984</v>
      </c>
      <c r="O57" s="70">
        <v>3311</v>
      </c>
      <c r="P57" s="70">
        <v>3595</v>
      </c>
      <c r="Q57" s="70">
        <f>SUM(Q58:Q62)</f>
        <v>3896</v>
      </c>
      <c r="R57" s="70">
        <v>3980</v>
      </c>
      <c r="S57" s="70">
        <v>4131</v>
      </c>
      <c r="T57" s="70">
        <v>4325</v>
      </c>
      <c r="U57" s="70">
        <v>4630</v>
      </c>
      <c r="V57" s="70">
        <v>4698</v>
      </c>
      <c r="W57" s="70">
        <v>4827</v>
      </c>
      <c r="X57" s="70">
        <v>4995</v>
      </c>
      <c r="Y57" s="70">
        <f>SUM(Y58:Y62)</f>
        <v>5255</v>
      </c>
      <c r="Z57" s="70">
        <v>5385</v>
      </c>
      <c r="AA57" s="70">
        <v>5599</v>
      </c>
      <c r="AB57" s="70">
        <v>5720</v>
      </c>
      <c r="AC57" s="95">
        <v>5554</v>
      </c>
      <c r="AD57" s="95">
        <v>5887</v>
      </c>
    </row>
    <row r="58" spans="2:30" s="65" customFormat="1" ht="14.5" customHeight="1" x14ac:dyDescent="0.35">
      <c r="B58" s="77" t="s">
        <v>181</v>
      </c>
      <c r="C58" s="22">
        <v>2252</v>
      </c>
      <c r="D58" s="22">
        <v>2351</v>
      </c>
      <c r="E58" s="22">
        <v>4421</v>
      </c>
      <c r="F58" s="22">
        <v>4478</v>
      </c>
      <c r="G58" s="22">
        <v>4478</v>
      </c>
      <c r="H58" s="22">
        <v>4749</v>
      </c>
      <c r="I58" s="22">
        <v>761</v>
      </c>
      <c r="J58" s="22">
        <v>761</v>
      </c>
      <c r="K58" s="22">
        <v>779</v>
      </c>
      <c r="L58" s="22">
        <v>787</v>
      </c>
      <c r="M58" s="22">
        <v>788</v>
      </c>
      <c r="N58" s="22">
        <v>789</v>
      </c>
      <c r="O58" s="22">
        <v>1255</v>
      </c>
      <c r="P58" s="22">
        <v>1258</v>
      </c>
      <c r="Q58" s="22">
        <v>1263</v>
      </c>
      <c r="R58" s="22">
        <v>1265</v>
      </c>
      <c r="S58" s="22">
        <v>1265</v>
      </c>
      <c r="T58" s="22">
        <v>1269</v>
      </c>
      <c r="U58" s="22">
        <v>1272</v>
      </c>
      <c r="V58" s="22">
        <v>1272</v>
      </c>
      <c r="W58" s="22">
        <v>1272</v>
      </c>
      <c r="X58" s="22">
        <v>1272</v>
      </c>
      <c r="Y58" s="22">
        <v>1272</v>
      </c>
      <c r="Z58" s="22">
        <v>1456</v>
      </c>
      <c r="AA58" s="22">
        <v>1456</v>
      </c>
      <c r="AB58" s="22">
        <v>1456</v>
      </c>
      <c r="AC58" s="96">
        <v>1456</v>
      </c>
      <c r="AD58" s="96">
        <v>1582</v>
      </c>
    </row>
    <row r="59" spans="2:30" s="64" customFormat="1" ht="14.5" customHeight="1" x14ac:dyDescent="0.35">
      <c r="B59" s="66" t="s">
        <v>182</v>
      </c>
      <c r="C59" s="67">
        <v>8</v>
      </c>
      <c r="D59" s="67">
        <v>16</v>
      </c>
      <c r="E59" s="67">
        <v>18</v>
      </c>
      <c r="F59" s="67">
        <v>20</v>
      </c>
      <c r="G59" s="67">
        <v>21</v>
      </c>
      <c r="H59" s="67">
        <v>22</v>
      </c>
      <c r="I59" s="67">
        <v>4</v>
      </c>
      <c r="J59" s="67">
        <v>7</v>
      </c>
      <c r="K59" s="67">
        <v>11</v>
      </c>
      <c r="L59" s="67">
        <v>13</v>
      </c>
      <c r="M59" s="67">
        <v>18</v>
      </c>
      <c r="N59" s="67">
        <v>22</v>
      </c>
      <c r="O59" s="67">
        <v>27</v>
      </c>
      <c r="P59" s="67">
        <v>29</v>
      </c>
      <c r="Q59" s="67">
        <v>36</v>
      </c>
      <c r="R59" s="67">
        <v>45</v>
      </c>
      <c r="S59" s="67">
        <v>45</v>
      </c>
      <c r="T59" s="67">
        <v>49</v>
      </c>
      <c r="U59" s="67">
        <v>56</v>
      </c>
      <c r="V59" s="67">
        <v>61</v>
      </c>
      <c r="W59" s="67">
        <v>72</v>
      </c>
      <c r="X59" s="67">
        <v>85</v>
      </c>
      <c r="Y59" s="67">
        <v>88</v>
      </c>
      <c r="Z59" s="67">
        <v>100</v>
      </c>
      <c r="AA59" s="67">
        <v>112</v>
      </c>
      <c r="AB59" s="67">
        <v>116</v>
      </c>
      <c r="AC59" s="97">
        <v>115</v>
      </c>
      <c r="AD59" s="97">
        <v>126</v>
      </c>
    </row>
    <row r="60" spans="2:30" s="65" customFormat="1" ht="14.5" customHeight="1" x14ac:dyDescent="0.35">
      <c r="B60" s="77" t="s">
        <v>183</v>
      </c>
      <c r="C60" s="22">
        <v>764</v>
      </c>
      <c r="D60" s="22">
        <v>1725</v>
      </c>
      <c r="E60" s="22">
        <v>2497</v>
      </c>
      <c r="F60" s="22">
        <v>2636</v>
      </c>
      <c r="G60" s="22">
        <v>2874</v>
      </c>
      <c r="H60" s="22">
        <v>3048</v>
      </c>
      <c r="I60" s="22">
        <v>582</v>
      </c>
      <c r="J60" s="22">
        <v>822</v>
      </c>
      <c r="K60" s="22">
        <v>1127</v>
      </c>
      <c r="L60" s="22">
        <v>1602</v>
      </c>
      <c r="M60" s="22">
        <v>1961</v>
      </c>
      <c r="N60" s="22">
        <v>2175</v>
      </c>
      <c r="O60" s="22">
        <v>2030</v>
      </c>
      <c r="P60" s="22">
        <v>2311</v>
      </c>
      <c r="Q60" s="22">
        <v>2599</v>
      </c>
      <c r="R60" s="22">
        <v>2671</v>
      </c>
      <c r="S60" s="22">
        <v>2827</v>
      </c>
      <c r="T60" s="22">
        <v>3012</v>
      </c>
      <c r="U60" s="22">
        <v>3309</v>
      </c>
      <c r="V60" s="22">
        <v>3369</v>
      </c>
      <c r="W60" s="22">
        <v>3492</v>
      </c>
      <c r="X60" s="22">
        <v>3648</v>
      </c>
      <c r="Y60" s="22">
        <v>3933</v>
      </c>
      <c r="Z60" s="22">
        <v>3866</v>
      </c>
      <c r="AA60" s="22">
        <v>4085</v>
      </c>
      <c r="AB60" s="22">
        <v>4237</v>
      </c>
      <c r="AC60" s="96">
        <v>4106</v>
      </c>
      <c r="AD60" s="96">
        <v>4300</v>
      </c>
    </row>
    <row r="61" spans="2:30" s="64" customFormat="1" ht="14.5" customHeight="1" x14ac:dyDescent="0.35">
      <c r="B61" s="66" t="s">
        <v>184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>
        <v>-26</v>
      </c>
      <c r="Z61" s="67">
        <v>-26</v>
      </c>
      <c r="AA61" s="67">
        <v>-39</v>
      </c>
      <c r="AB61" s="67">
        <v>-75</v>
      </c>
      <c r="AC61" s="97">
        <v>-104</v>
      </c>
      <c r="AD61" s="97">
        <v>-104</v>
      </c>
    </row>
    <row r="62" spans="2:30" s="65" customFormat="1" ht="14.5" customHeight="1" x14ac:dyDescent="0.35">
      <c r="B62" s="77" t="s">
        <v>185</v>
      </c>
      <c r="C62" s="22">
        <v>0</v>
      </c>
      <c r="D62" s="22">
        <v>0</v>
      </c>
      <c r="E62" s="22">
        <v>162</v>
      </c>
      <c r="F62" s="22">
        <v>658</v>
      </c>
      <c r="G62" s="22">
        <v>1715</v>
      </c>
      <c r="H62" s="22">
        <v>1729</v>
      </c>
      <c r="I62" s="22">
        <v>0</v>
      </c>
      <c r="J62" s="22">
        <v>0</v>
      </c>
      <c r="K62" s="22">
        <v>0</v>
      </c>
      <c r="L62" s="22">
        <v>0</v>
      </c>
      <c r="M62" s="22">
        <v>-1</v>
      </c>
      <c r="N62" s="22">
        <v>-2</v>
      </c>
      <c r="O62" s="22">
        <v>-1</v>
      </c>
      <c r="P62" s="22">
        <v>-3</v>
      </c>
      <c r="Q62" s="22">
        <v>-2</v>
      </c>
      <c r="R62" s="22">
        <v>-1</v>
      </c>
      <c r="S62" s="22">
        <v>-6</v>
      </c>
      <c r="T62" s="22">
        <v>-5</v>
      </c>
      <c r="U62" s="22">
        <v>-7</v>
      </c>
      <c r="V62" s="22">
        <v>-4</v>
      </c>
      <c r="W62" s="22">
        <v>-9</v>
      </c>
      <c r="X62" s="22">
        <v>-10</v>
      </c>
      <c r="Y62" s="22">
        <v>-12</v>
      </c>
      <c r="Z62" s="22">
        <v>-11</v>
      </c>
      <c r="AA62" s="22">
        <v>-15</v>
      </c>
      <c r="AB62" s="22">
        <v>-14</v>
      </c>
      <c r="AC62" s="96">
        <v>-19</v>
      </c>
      <c r="AD62" s="96">
        <v>-17</v>
      </c>
    </row>
    <row r="63" spans="2:30" ht="14.5" customHeight="1" x14ac:dyDescent="0.35">
      <c r="B63" s="32" t="s">
        <v>96</v>
      </c>
      <c r="C63" s="32">
        <v>8184</v>
      </c>
      <c r="D63" s="32">
        <v>10933</v>
      </c>
      <c r="E63" s="32">
        <v>23540</v>
      </c>
      <c r="F63" s="32">
        <v>24000</v>
      </c>
      <c r="G63" s="32">
        <v>24596</v>
      </c>
      <c r="H63" s="32">
        <v>25578</v>
      </c>
      <c r="I63" s="32">
        <v>18821</v>
      </c>
      <c r="J63" s="32">
        <v>17616</v>
      </c>
      <c r="K63" s="32">
        <v>20481</v>
      </c>
      <c r="L63" s="32">
        <f>L57+L45+L31</f>
        <v>20769</v>
      </c>
      <c r="M63" s="32">
        <v>22854</v>
      </c>
      <c r="N63" s="32">
        <f>N57+N45+N31</f>
        <v>32487</v>
      </c>
      <c r="O63" s="32">
        <f>O57+O45+O31</f>
        <v>33436</v>
      </c>
      <c r="P63" s="32">
        <f>P57+P45+P31</f>
        <v>36422</v>
      </c>
      <c r="Q63" s="32">
        <f>Q57+Q45+Q31</f>
        <v>40618</v>
      </c>
      <c r="R63" s="32">
        <v>39089</v>
      </c>
      <c r="S63" s="32">
        <v>40102</v>
      </c>
      <c r="T63" s="32">
        <v>41341</v>
      </c>
      <c r="U63" s="32">
        <v>43177</v>
      </c>
      <c r="V63" s="32">
        <v>41711</v>
      </c>
      <c r="W63" s="32">
        <v>44074</v>
      </c>
      <c r="X63" s="32">
        <v>43918</v>
      </c>
      <c r="Y63" s="32">
        <v>45593</v>
      </c>
      <c r="Z63" s="32">
        <v>44685</v>
      </c>
      <c r="AA63" s="32">
        <v>44303</v>
      </c>
      <c r="AB63" s="32">
        <v>45121</v>
      </c>
      <c r="AC63" s="93">
        <v>47825</v>
      </c>
      <c r="AD63" s="93">
        <v>47199</v>
      </c>
    </row>
    <row r="64" spans="2:30" ht="14.5" customHeight="1" x14ac:dyDescent="0.3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XFC66"/>
  <sheetViews>
    <sheetView showGridLines="0" zoomScale="85" zoomScaleNormal="85" workbookViewId="0">
      <pane xSplit="2" ySplit="6" topLeftCell="W7" activePane="bottomRight" state="frozen"/>
      <selection activeCell="G16" sqref="G16"/>
      <selection pane="topRight" activeCell="G16" sqref="G16"/>
      <selection pane="bottomLeft" activeCell="G16" sqref="G16"/>
      <selection pane="bottomRight" activeCell="AJ7" sqref="AJ7:AJ65"/>
    </sheetView>
  </sheetViews>
  <sheetFormatPr defaultColWidth="0" defaultRowHeight="14.5" customHeight="1" zeroHeight="1" x14ac:dyDescent="0.35"/>
  <cols>
    <col min="1" max="1" width="0.54296875" style="65" customWidth="1"/>
    <col min="2" max="2" width="64.54296875" style="2" customWidth="1"/>
    <col min="3" max="36" width="9.54296875" style="14" customWidth="1"/>
    <col min="37" max="16383" width="0" style="2" hidden="1"/>
    <col min="16384" max="16384" width="9.1796875" style="2" hidden="1"/>
  </cols>
  <sheetData>
    <row r="1" spans="1:36" ht="14.5" customHeight="1" x14ac:dyDescent="0.35"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14.5" customHeight="1" x14ac:dyDescent="0.35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1:36" ht="14.5" customHeight="1" x14ac:dyDescent="0.35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ht="14.5" customHeight="1" x14ac:dyDescent="0.35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1:36" ht="14.5" customHeight="1" x14ac:dyDescent="0.3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1:36" ht="14.5" customHeight="1" x14ac:dyDescent="0.35">
      <c r="B6" s="53" t="s">
        <v>202</v>
      </c>
      <c r="C6" s="50">
        <v>2017</v>
      </c>
      <c r="D6" s="50">
        <v>2018</v>
      </c>
      <c r="E6" s="50">
        <v>2019</v>
      </c>
      <c r="F6" s="50" t="s">
        <v>42</v>
      </c>
      <c r="G6" s="50" t="s">
        <v>43</v>
      </c>
      <c r="H6" s="50" t="s">
        <v>44</v>
      </c>
      <c r="I6" s="50" t="s">
        <v>45</v>
      </c>
      <c r="J6" s="50">
        <v>2020</v>
      </c>
      <c r="K6" s="50" t="s">
        <v>46</v>
      </c>
      <c r="L6" s="50" t="s">
        <v>47</v>
      </c>
      <c r="M6" s="50" t="s">
        <v>48</v>
      </c>
      <c r="N6" s="50" t="s">
        <v>49</v>
      </c>
      <c r="O6" s="50">
        <v>2021</v>
      </c>
      <c r="P6" s="50" t="s">
        <v>50</v>
      </c>
      <c r="Q6" s="50" t="s">
        <v>51</v>
      </c>
      <c r="R6" s="50" t="s">
        <v>52</v>
      </c>
      <c r="S6" s="50" t="s">
        <v>53</v>
      </c>
      <c r="T6" s="50">
        <v>2022</v>
      </c>
      <c r="U6" s="50" t="s">
        <v>54</v>
      </c>
      <c r="V6" s="50" t="s">
        <v>55</v>
      </c>
      <c r="W6" s="50" t="s">
        <v>56</v>
      </c>
      <c r="X6" s="50" t="s">
        <v>57</v>
      </c>
      <c r="Y6" s="50">
        <v>2023</v>
      </c>
      <c r="Z6" s="50" t="s">
        <v>58</v>
      </c>
      <c r="AA6" s="50" t="s">
        <v>59</v>
      </c>
      <c r="AB6" s="50" t="s">
        <v>60</v>
      </c>
      <c r="AC6" s="50" t="s">
        <v>162</v>
      </c>
      <c r="AD6" s="50">
        <v>2024</v>
      </c>
      <c r="AE6" s="50" t="s">
        <v>172</v>
      </c>
      <c r="AF6" s="50" t="s">
        <v>193</v>
      </c>
      <c r="AG6" s="50" t="s">
        <v>207</v>
      </c>
      <c r="AH6" s="50" t="s">
        <v>211</v>
      </c>
      <c r="AI6" s="50">
        <v>2025</v>
      </c>
      <c r="AJ6" s="50" t="s">
        <v>214</v>
      </c>
    </row>
    <row r="7" spans="1:36" ht="14.5" customHeight="1" x14ac:dyDescent="0.35">
      <c r="A7" s="2"/>
      <c r="B7" s="105" t="s">
        <v>101</v>
      </c>
      <c r="C7" s="87">
        <v>497</v>
      </c>
      <c r="D7" s="87">
        <v>1076</v>
      </c>
      <c r="E7" s="87">
        <v>760</v>
      </c>
      <c r="F7" s="87">
        <v>113</v>
      </c>
      <c r="G7" s="87">
        <v>188</v>
      </c>
      <c r="H7" s="87">
        <v>402</v>
      </c>
      <c r="I7" s="87">
        <v>300</v>
      </c>
      <c r="J7" s="87">
        <v>1003</v>
      </c>
      <c r="K7" s="87">
        <v>240</v>
      </c>
      <c r="L7" s="87">
        <v>305</v>
      </c>
      <c r="M7" s="87">
        <v>538</v>
      </c>
      <c r="N7" s="87">
        <v>527.00000000000091</v>
      </c>
      <c r="O7" s="87">
        <v>1610.0000000000009</v>
      </c>
      <c r="P7" s="87">
        <v>214</v>
      </c>
      <c r="Q7" s="87">
        <v>319</v>
      </c>
      <c r="R7" s="87">
        <v>281</v>
      </c>
      <c r="S7" s="87">
        <v>406</v>
      </c>
      <c r="T7" s="87">
        <v>1220</v>
      </c>
      <c r="U7" s="87">
        <v>72</v>
      </c>
      <c r="V7" s="87">
        <v>156</v>
      </c>
      <c r="W7" s="87">
        <v>185</v>
      </c>
      <c r="X7" s="87">
        <v>297</v>
      </c>
      <c r="Y7" s="87">
        <v>710</v>
      </c>
      <c r="Z7" s="87">
        <v>60</v>
      </c>
      <c r="AA7" s="87">
        <v>123</v>
      </c>
      <c r="AB7" s="87">
        <v>156</v>
      </c>
      <c r="AC7" s="87">
        <v>430</v>
      </c>
      <c r="AD7" s="87">
        <v>769</v>
      </c>
      <c r="AE7" s="87">
        <v>117</v>
      </c>
      <c r="AF7" s="87">
        <v>219</v>
      </c>
      <c r="AG7" s="87">
        <v>152</v>
      </c>
      <c r="AH7" s="87">
        <v>9</v>
      </c>
      <c r="AI7" s="87">
        <v>497</v>
      </c>
      <c r="AJ7" s="87">
        <v>320</v>
      </c>
    </row>
    <row r="8" spans="1:36" ht="14.5" customHeight="1" x14ac:dyDescent="0.35">
      <c r="A8" s="2"/>
      <c r="B8" s="106" t="s">
        <v>87</v>
      </c>
      <c r="C8" s="88">
        <v>69</v>
      </c>
      <c r="D8" s="88">
        <v>175</v>
      </c>
      <c r="E8" s="88">
        <v>22</v>
      </c>
      <c r="F8" s="88">
        <v>-26</v>
      </c>
      <c r="G8" s="88">
        <v>-66</v>
      </c>
      <c r="H8" s="88">
        <v>-64</v>
      </c>
      <c r="I8" s="88">
        <v>-83</v>
      </c>
      <c r="J8" s="88">
        <v>-239</v>
      </c>
      <c r="K8" s="88">
        <v>9</v>
      </c>
      <c r="L8" s="88">
        <v>-19</v>
      </c>
      <c r="M8" s="88">
        <v>-22</v>
      </c>
      <c r="N8" s="88">
        <v>-95</v>
      </c>
      <c r="O8" s="88">
        <v>-127</v>
      </c>
      <c r="P8" s="88">
        <v>-9</v>
      </c>
      <c r="Q8" s="88">
        <v>35</v>
      </c>
      <c r="R8" s="88">
        <v>-2</v>
      </c>
      <c r="S8" s="88">
        <v>16</v>
      </c>
      <c r="T8" s="88">
        <v>40</v>
      </c>
      <c r="U8" s="88">
        <v>-83</v>
      </c>
      <c r="V8" s="88">
        <v>-45</v>
      </c>
      <c r="W8" s="88">
        <v>-43</v>
      </c>
      <c r="X8" s="88">
        <v>9</v>
      </c>
      <c r="Y8" s="88">
        <v>-162</v>
      </c>
      <c r="Z8" s="88">
        <v>-24</v>
      </c>
      <c r="AA8" s="88">
        <v>-20</v>
      </c>
      <c r="AB8" s="88">
        <v>15</v>
      </c>
      <c r="AC8" s="88">
        <v>63</v>
      </c>
      <c r="AD8" s="88">
        <v>34</v>
      </c>
      <c r="AE8" s="88">
        <v>-26</v>
      </c>
      <c r="AF8" s="88">
        <v>-72</v>
      </c>
      <c r="AG8" s="88">
        <v>-27</v>
      </c>
      <c r="AH8" s="88">
        <v>-174</v>
      </c>
      <c r="AI8" s="88">
        <v>-299</v>
      </c>
      <c r="AJ8" s="88">
        <v>15</v>
      </c>
    </row>
    <row r="9" spans="1:36" ht="14.5" customHeight="1" x14ac:dyDescent="0.35">
      <c r="A9" s="2"/>
      <c r="B9" s="107" t="s">
        <v>209</v>
      </c>
      <c r="C9" s="89">
        <v>43</v>
      </c>
      <c r="D9" s="89">
        <v>35</v>
      </c>
      <c r="E9" s="89">
        <v>-4</v>
      </c>
      <c r="F9" s="89">
        <v>17</v>
      </c>
      <c r="G9" s="89">
        <v>6</v>
      </c>
      <c r="H9" s="89">
        <v>-1</v>
      </c>
      <c r="I9" s="89">
        <v>20</v>
      </c>
      <c r="J9" s="89">
        <v>42</v>
      </c>
      <c r="K9" s="89">
        <v>-2</v>
      </c>
      <c r="L9" s="89">
        <v>-4</v>
      </c>
      <c r="M9" s="89">
        <v>-8</v>
      </c>
      <c r="N9" s="89">
        <v>2</v>
      </c>
      <c r="O9" s="89">
        <v>-12</v>
      </c>
      <c r="P9" s="89">
        <v>3</v>
      </c>
      <c r="Q9" s="89">
        <v>16</v>
      </c>
      <c r="R9" s="89">
        <v>13</v>
      </c>
      <c r="S9" s="89">
        <v>2</v>
      </c>
      <c r="T9" s="89">
        <v>34</v>
      </c>
      <c r="U9" s="89">
        <v>-6</v>
      </c>
      <c r="V9" s="89">
        <v>13</v>
      </c>
      <c r="W9" s="89">
        <v>-63</v>
      </c>
      <c r="X9" s="89">
        <v>1</v>
      </c>
      <c r="Y9" s="89">
        <v>-55</v>
      </c>
      <c r="Z9" s="89">
        <v>4</v>
      </c>
      <c r="AA9" s="89">
        <v>5</v>
      </c>
      <c r="AB9" s="89">
        <v>-2</v>
      </c>
      <c r="AC9" s="89">
        <v>5</v>
      </c>
      <c r="AD9" s="89">
        <v>12</v>
      </c>
      <c r="AE9" s="89">
        <v>2</v>
      </c>
      <c r="AF9" s="89">
        <v>6</v>
      </c>
      <c r="AG9" s="89">
        <v>5</v>
      </c>
      <c r="AH9" s="89">
        <v>7</v>
      </c>
      <c r="AI9" s="89">
        <v>20</v>
      </c>
      <c r="AJ9" s="89">
        <v>4</v>
      </c>
    </row>
    <row r="10" spans="1:36" ht="14.5" customHeight="1" x14ac:dyDescent="0.35">
      <c r="A10" s="2"/>
      <c r="B10" s="106" t="s">
        <v>102</v>
      </c>
      <c r="C10" s="88">
        <v>263</v>
      </c>
      <c r="D10" s="88">
        <v>341</v>
      </c>
      <c r="E10" s="88">
        <v>408</v>
      </c>
      <c r="F10" s="88">
        <v>121</v>
      </c>
      <c r="G10" s="88">
        <v>126</v>
      </c>
      <c r="H10" s="88">
        <v>137</v>
      </c>
      <c r="I10" s="88">
        <v>143</v>
      </c>
      <c r="J10" s="88">
        <v>527</v>
      </c>
      <c r="K10" s="88">
        <v>157</v>
      </c>
      <c r="L10" s="88">
        <v>167</v>
      </c>
      <c r="M10" s="88">
        <v>175</v>
      </c>
      <c r="N10" s="88">
        <v>188</v>
      </c>
      <c r="O10" s="88">
        <v>687</v>
      </c>
      <c r="P10" s="88">
        <v>221</v>
      </c>
      <c r="Q10" s="88">
        <v>233</v>
      </c>
      <c r="R10" s="88">
        <v>246</v>
      </c>
      <c r="S10" s="88">
        <v>290</v>
      </c>
      <c r="T10" s="88">
        <v>990</v>
      </c>
      <c r="U10" s="88">
        <v>336</v>
      </c>
      <c r="V10" s="88">
        <v>358</v>
      </c>
      <c r="W10" s="88">
        <v>390</v>
      </c>
      <c r="X10" s="88">
        <v>392</v>
      </c>
      <c r="Y10" s="88">
        <v>1476</v>
      </c>
      <c r="Z10" s="88">
        <v>399</v>
      </c>
      <c r="AA10" s="88">
        <v>407</v>
      </c>
      <c r="AB10" s="88">
        <v>411</v>
      </c>
      <c r="AC10" s="88">
        <v>423</v>
      </c>
      <c r="AD10" s="88">
        <v>1640</v>
      </c>
      <c r="AE10" s="88">
        <v>429</v>
      </c>
      <c r="AF10" s="88">
        <v>437</v>
      </c>
      <c r="AG10" s="88">
        <v>439</v>
      </c>
      <c r="AH10" s="88">
        <v>450</v>
      </c>
      <c r="AI10" s="88">
        <v>1755</v>
      </c>
      <c r="AJ10" s="88">
        <v>463</v>
      </c>
    </row>
    <row r="11" spans="1:36" ht="14.5" customHeight="1" x14ac:dyDescent="0.35">
      <c r="A11" s="2"/>
      <c r="B11" s="107" t="s">
        <v>103</v>
      </c>
      <c r="C11" s="89">
        <v>127</v>
      </c>
      <c r="D11" s="89">
        <v>171</v>
      </c>
      <c r="E11" s="89">
        <v>400</v>
      </c>
      <c r="F11" s="89">
        <v>154</v>
      </c>
      <c r="G11" s="89">
        <v>140</v>
      </c>
      <c r="H11" s="89">
        <v>147</v>
      </c>
      <c r="I11" s="89">
        <v>219</v>
      </c>
      <c r="J11" s="89">
        <v>660</v>
      </c>
      <c r="K11" s="89">
        <v>148</v>
      </c>
      <c r="L11" s="89">
        <v>253</v>
      </c>
      <c r="M11" s="89">
        <v>214</v>
      </c>
      <c r="N11" s="89">
        <v>296</v>
      </c>
      <c r="O11" s="89">
        <v>911</v>
      </c>
      <c r="P11" s="89">
        <v>352</v>
      </c>
      <c r="Q11" s="89">
        <v>387</v>
      </c>
      <c r="R11" s="89">
        <v>465</v>
      </c>
      <c r="S11" s="89">
        <v>623</v>
      </c>
      <c r="T11" s="89">
        <v>1827</v>
      </c>
      <c r="U11" s="89">
        <v>694</v>
      </c>
      <c r="V11" s="89">
        <v>695</v>
      </c>
      <c r="W11" s="89">
        <v>781</v>
      </c>
      <c r="X11" s="89">
        <v>683</v>
      </c>
      <c r="Y11" s="89">
        <v>2853</v>
      </c>
      <c r="Z11" s="89">
        <v>775</v>
      </c>
      <c r="AA11" s="89">
        <v>761</v>
      </c>
      <c r="AB11" s="89">
        <v>811</v>
      </c>
      <c r="AC11" s="89">
        <v>770</v>
      </c>
      <c r="AD11" s="89">
        <v>3117</v>
      </c>
      <c r="AE11" s="89">
        <v>829</v>
      </c>
      <c r="AF11" s="89">
        <v>917</v>
      </c>
      <c r="AG11" s="89">
        <v>945</v>
      </c>
      <c r="AH11" s="89">
        <v>923</v>
      </c>
      <c r="AI11" s="89">
        <v>3614</v>
      </c>
      <c r="AJ11" s="89">
        <v>921</v>
      </c>
    </row>
    <row r="12" spans="1:36" ht="14.5" customHeight="1" x14ac:dyDescent="0.35">
      <c r="A12" s="2"/>
      <c r="B12" s="106" t="s">
        <v>212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>
        <v>-25</v>
      </c>
      <c r="AI12" s="88">
        <v>-25</v>
      </c>
      <c r="AJ12" s="88">
        <v>-2</v>
      </c>
    </row>
    <row r="13" spans="1:36" ht="14.5" customHeight="1" x14ac:dyDescent="0.35">
      <c r="A13" s="2"/>
      <c r="B13" s="107" t="s">
        <v>104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-15</v>
      </c>
      <c r="L13" s="89">
        <v>-14</v>
      </c>
      <c r="M13" s="89">
        <v>-12</v>
      </c>
      <c r="N13" s="89">
        <v>-6</v>
      </c>
      <c r="O13" s="89">
        <v>-47</v>
      </c>
      <c r="P13" s="89">
        <v>-8</v>
      </c>
      <c r="Q13" s="89">
        <v>-10</v>
      </c>
      <c r="R13" s="89">
        <v>-16</v>
      </c>
      <c r="S13" s="89">
        <v>-10</v>
      </c>
      <c r="T13" s="89">
        <v>-44</v>
      </c>
      <c r="U13" s="89">
        <v>-12</v>
      </c>
      <c r="V13" s="89">
        <v>-12</v>
      </c>
      <c r="W13" s="89">
        <v>-12</v>
      </c>
      <c r="X13" s="89">
        <v>-15</v>
      </c>
      <c r="Y13" s="89">
        <v>-51</v>
      </c>
      <c r="Z13" s="89">
        <v>-16</v>
      </c>
      <c r="AA13" s="89">
        <v>-16</v>
      </c>
      <c r="AB13" s="89">
        <v>-17</v>
      </c>
      <c r="AC13" s="89">
        <v>-15</v>
      </c>
      <c r="AD13" s="89">
        <v>-64</v>
      </c>
      <c r="AE13" s="89">
        <v>-17</v>
      </c>
      <c r="AF13" s="89">
        <v>-19</v>
      </c>
      <c r="AG13" s="89">
        <v>-17</v>
      </c>
      <c r="AH13" s="89">
        <v>-7</v>
      </c>
      <c r="AI13" s="89">
        <v>-60</v>
      </c>
      <c r="AJ13" s="89">
        <v>-16</v>
      </c>
    </row>
    <row r="14" spans="1:36" ht="14.5" customHeight="1" x14ac:dyDescent="0.35">
      <c r="A14" s="2"/>
      <c r="B14" s="106" t="s">
        <v>105</v>
      </c>
      <c r="C14" s="88">
        <v>14</v>
      </c>
      <c r="D14" s="88">
        <v>-46</v>
      </c>
      <c r="E14" s="88">
        <v>14</v>
      </c>
      <c r="F14" s="88">
        <v>2</v>
      </c>
      <c r="G14" s="88">
        <v>-5</v>
      </c>
      <c r="H14" s="88">
        <v>11</v>
      </c>
      <c r="I14" s="88">
        <v>36</v>
      </c>
      <c r="J14" s="88">
        <v>44</v>
      </c>
      <c r="K14" s="88">
        <v>1</v>
      </c>
      <c r="L14" s="88">
        <v>-25</v>
      </c>
      <c r="M14" s="88">
        <v>6</v>
      </c>
      <c r="N14" s="88">
        <v>-30</v>
      </c>
      <c r="O14" s="88">
        <v>-48</v>
      </c>
      <c r="P14" s="88">
        <v>13</v>
      </c>
      <c r="Q14" s="88">
        <v>14</v>
      </c>
      <c r="R14" s="88">
        <v>-50</v>
      </c>
      <c r="S14" s="88">
        <v>16</v>
      </c>
      <c r="T14" s="88">
        <v>-7</v>
      </c>
      <c r="U14" s="88">
        <v>57</v>
      </c>
      <c r="V14" s="88">
        <v>33</v>
      </c>
      <c r="W14" s="88">
        <v>35</v>
      </c>
      <c r="X14" s="88">
        <v>26</v>
      </c>
      <c r="Y14" s="88">
        <v>151</v>
      </c>
      <c r="Z14" s="88">
        <v>2</v>
      </c>
      <c r="AA14" s="88">
        <v>32</v>
      </c>
      <c r="AB14" s="88">
        <v>39</v>
      </c>
      <c r="AC14" s="88">
        <v>11</v>
      </c>
      <c r="AD14" s="88">
        <v>84</v>
      </c>
      <c r="AE14" s="88">
        <v>58</v>
      </c>
      <c r="AF14" s="88">
        <v>51</v>
      </c>
      <c r="AG14" s="88">
        <v>41</v>
      </c>
      <c r="AH14" s="88">
        <v>44</v>
      </c>
      <c r="AI14" s="88">
        <v>194</v>
      </c>
      <c r="AJ14" s="88">
        <v>30</v>
      </c>
    </row>
    <row r="15" spans="1:36" ht="14.5" customHeight="1" x14ac:dyDescent="0.35">
      <c r="A15" s="2"/>
      <c r="B15" s="107" t="s">
        <v>106</v>
      </c>
      <c r="C15" s="89">
        <v>4</v>
      </c>
      <c r="D15" s="89">
        <v>8</v>
      </c>
      <c r="E15" s="89">
        <v>2</v>
      </c>
      <c r="F15" s="89">
        <v>0</v>
      </c>
      <c r="G15" s="89">
        <v>3</v>
      </c>
      <c r="H15" s="89">
        <v>0</v>
      </c>
      <c r="I15" s="89">
        <v>2</v>
      </c>
      <c r="J15" s="89">
        <v>5</v>
      </c>
      <c r="K15" s="89">
        <v>3</v>
      </c>
      <c r="L15" s="89">
        <v>4</v>
      </c>
      <c r="M15" s="89">
        <v>2</v>
      </c>
      <c r="N15" s="89">
        <v>5</v>
      </c>
      <c r="O15" s="89">
        <v>14</v>
      </c>
      <c r="P15" s="89">
        <v>4</v>
      </c>
      <c r="Q15" s="89">
        <v>5</v>
      </c>
      <c r="R15" s="89">
        <v>2</v>
      </c>
      <c r="S15" s="89">
        <v>7</v>
      </c>
      <c r="T15" s="89">
        <v>18</v>
      </c>
      <c r="U15" s="89">
        <v>9</v>
      </c>
      <c r="V15" s="89">
        <v>0</v>
      </c>
      <c r="W15" s="89">
        <v>4</v>
      </c>
      <c r="X15" s="89">
        <v>7</v>
      </c>
      <c r="Y15" s="89">
        <v>20</v>
      </c>
      <c r="Z15" s="89">
        <v>5</v>
      </c>
      <c r="AA15" s="89">
        <v>11</v>
      </c>
      <c r="AB15" s="89">
        <v>13</v>
      </c>
      <c r="AC15" s="89">
        <v>3</v>
      </c>
      <c r="AD15" s="89">
        <v>32</v>
      </c>
      <c r="AE15" s="89">
        <v>12</v>
      </c>
      <c r="AF15" s="89">
        <v>12</v>
      </c>
      <c r="AG15" s="89">
        <v>4</v>
      </c>
      <c r="AH15" s="89">
        <v>-1</v>
      </c>
      <c r="AI15" s="89">
        <v>27</v>
      </c>
      <c r="AJ15" s="89">
        <v>11</v>
      </c>
    </row>
    <row r="16" spans="1:36" ht="14.5" customHeight="1" x14ac:dyDescent="0.35">
      <c r="A16" s="2"/>
      <c r="B16" s="106" t="s">
        <v>213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>
        <v>533</v>
      </c>
      <c r="AI16" s="88">
        <v>533</v>
      </c>
      <c r="AJ16" s="88" t="s">
        <v>3</v>
      </c>
    </row>
    <row r="17" spans="1:36" ht="14.5" customHeight="1" x14ac:dyDescent="0.35">
      <c r="A17" s="2"/>
      <c r="B17" s="107" t="s">
        <v>107</v>
      </c>
      <c r="C17" s="89">
        <v>1</v>
      </c>
      <c r="D17" s="89">
        <v>-3</v>
      </c>
      <c r="E17" s="89">
        <v>7</v>
      </c>
      <c r="F17" s="89">
        <v>-10</v>
      </c>
      <c r="G17" s="89">
        <v>2</v>
      </c>
      <c r="H17" s="89">
        <v>203</v>
      </c>
      <c r="I17" s="89">
        <v>88</v>
      </c>
      <c r="J17" s="89">
        <v>283</v>
      </c>
      <c r="K17" s="89">
        <v>-31</v>
      </c>
      <c r="L17" s="89">
        <v>169</v>
      </c>
      <c r="M17" s="89">
        <v>72</v>
      </c>
      <c r="N17" s="89">
        <v>92</v>
      </c>
      <c r="O17" s="89">
        <v>302</v>
      </c>
      <c r="P17" s="89">
        <v>79</v>
      </c>
      <c r="Q17" s="89">
        <v>101</v>
      </c>
      <c r="R17" s="89">
        <v>100</v>
      </c>
      <c r="S17" s="89">
        <v>138</v>
      </c>
      <c r="T17" s="89">
        <v>418</v>
      </c>
      <c r="U17" s="89">
        <v>120</v>
      </c>
      <c r="V17" s="89">
        <v>122</v>
      </c>
      <c r="W17" s="89">
        <v>136</v>
      </c>
      <c r="X17" s="89">
        <v>160</v>
      </c>
      <c r="Y17" s="89">
        <v>538</v>
      </c>
      <c r="Z17" s="89">
        <v>141</v>
      </c>
      <c r="AA17" s="89">
        <v>147</v>
      </c>
      <c r="AB17" s="89">
        <v>156</v>
      </c>
      <c r="AC17" s="89">
        <v>189</v>
      </c>
      <c r="AD17" s="89">
        <v>633</v>
      </c>
      <c r="AE17" s="89">
        <v>161</v>
      </c>
      <c r="AF17" s="89">
        <v>164</v>
      </c>
      <c r="AG17" s="89">
        <v>164</v>
      </c>
      <c r="AH17" s="89">
        <v>194</v>
      </c>
      <c r="AI17" s="89">
        <v>683</v>
      </c>
      <c r="AJ17" s="89">
        <v>172</v>
      </c>
    </row>
    <row r="18" spans="1:36" ht="14.5" customHeight="1" x14ac:dyDescent="0.35">
      <c r="A18" s="2"/>
      <c r="B18" s="106" t="s">
        <v>210</v>
      </c>
      <c r="C18" s="88">
        <v>0</v>
      </c>
      <c r="D18" s="88">
        <v>-369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-1</v>
      </c>
      <c r="L18" s="88">
        <v>2</v>
      </c>
      <c r="M18" s="88">
        <v>1</v>
      </c>
      <c r="N18" s="88">
        <v>0</v>
      </c>
      <c r="O18" s="88">
        <v>2</v>
      </c>
      <c r="P18" s="88">
        <v>3</v>
      </c>
      <c r="Q18" s="88">
        <v>1</v>
      </c>
      <c r="R18" s="88">
        <v>-1</v>
      </c>
      <c r="S18" s="88">
        <v>4</v>
      </c>
      <c r="T18" s="88">
        <v>7</v>
      </c>
      <c r="U18" s="88">
        <v>0</v>
      </c>
      <c r="V18" s="88">
        <v>3</v>
      </c>
      <c r="W18" s="88">
        <v>-1</v>
      </c>
      <c r="X18" s="88">
        <v>2</v>
      </c>
      <c r="Y18" s="88">
        <v>4</v>
      </c>
      <c r="Z18" s="88">
        <v>-1</v>
      </c>
      <c r="AA18" s="88">
        <v>-1</v>
      </c>
      <c r="AB18" s="88">
        <v>-5</v>
      </c>
      <c r="AC18" s="88">
        <v>0</v>
      </c>
      <c r="AD18" s="88">
        <v>-7</v>
      </c>
      <c r="AE18" s="88">
        <v>1</v>
      </c>
      <c r="AF18" s="88">
        <v>0</v>
      </c>
      <c r="AG18" s="88">
        <v>1</v>
      </c>
      <c r="AH18" s="88">
        <v>5</v>
      </c>
      <c r="AI18" s="88">
        <v>7</v>
      </c>
      <c r="AJ18" s="88">
        <v>2</v>
      </c>
    </row>
    <row r="19" spans="1:36" ht="14.5" customHeight="1" x14ac:dyDescent="0.35">
      <c r="A19" s="2"/>
      <c r="B19" s="107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</row>
    <row r="20" spans="1:36" s="3" customFormat="1" ht="14.5" customHeight="1" x14ac:dyDescent="0.35">
      <c r="B20" s="108" t="s">
        <v>108</v>
      </c>
      <c r="C20" s="101">
        <v>-460</v>
      </c>
      <c r="D20" s="101">
        <v>-607</v>
      </c>
      <c r="E20" s="101">
        <v>-10068</v>
      </c>
      <c r="F20" s="101">
        <v>-226</v>
      </c>
      <c r="G20" s="101">
        <v>1987</v>
      </c>
      <c r="H20" s="101">
        <v>-831</v>
      </c>
      <c r="I20" s="101">
        <v>-752</v>
      </c>
      <c r="J20" s="101">
        <v>178</v>
      </c>
      <c r="K20" s="101">
        <v>599</v>
      </c>
      <c r="L20" s="101">
        <v>-544</v>
      </c>
      <c r="M20" s="101">
        <v>-1214</v>
      </c>
      <c r="N20" s="101">
        <v>467</v>
      </c>
      <c r="O20" s="101">
        <v>-692</v>
      </c>
      <c r="P20" s="101">
        <v>-833</v>
      </c>
      <c r="Q20" s="101">
        <v>-874</v>
      </c>
      <c r="R20" s="101">
        <v>-693</v>
      </c>
      <c r="S20" s="101">
        <v>-470</v>
      </c>
      <c r="T20" s="101">
        <v>-2870</v>
      </c>
      <c r="U20" s="101">
        <v>32</v>
      </c>
      <c r="V20" s="101">
        <v>-130</v>
      </c>
      <c r="W20" s="101">
        <v>-505</v>
      </c>
      <c r="X20" s="101">
        <v>-407</v>
      </c>
      <c r="Y20" s="101">
        <v>-1010</v>
      </c>
      <c r="Z20" s="101">
        <v>369</v>
      </c>
      <c r="AA20" s="101">
        <v>-1910</v>
      </c>
      <c r="AB20" s="101">
        <v>-851</v>
      </c>
      <c r="AC20" s="101">
        <v>355</v>
      </c>
      <c r="AD20" s="101">
        <v>-2037</v>
      </c>
      <c r="AE20" s="101">
        <v>-980</v>
      </c>
      <c r="AF20" s="101">
        <v>547</v>
      </c>
      <c r="AG20" s="101">
        <v>-1069</v>
      </c>
      <c r="AH20" s="101">
        <v>-1268</v>
      </c>
      <c r="AI20" s="101">
        <v>-2770</v>
      </c>
      <c r="AJ20" s="101">
        <v>-1145</v>
      </c>
    </row>
    <row r="21" spans="1:36" ht="14.5" customHeight="1" x14ac:dyDescent="0.35">
      <c r="A21" s="2"/>
      <c r="B21" s="107" t="s">
        <v>79</v>
      </c>
      <c r="C21" s="89">
        <v>-39</v>
      </c>
      <c r="D21" s="89">
        <v>66</v>
      </c>
      <c r="E21" s="89">
        <v>1</v>
      </c>
      <c r="F21" s="89">
        <v>-27</v>
      </c>
      <c r="G21" s="89">
        <v>-17</v>
      </c>
      <c r="H21" s="89">
        <v>-21</v>
      </c>
      <c r="I21" s="89">
        <v>-2</v>
      </c>
      <c r="J21" s="89">
        <v>-67</v>
      </c>
      <c r="K21" s="89">
        <v>-17</v>
      </c>
      <c r="L21" s="89">
        <v>-32</v>
      </c>
      <c r="M21" s="89">
        <v>-5</v>
      </c>
      <c r="N21" s="89">
        <v>-31</v>
      </c>
      <c r="O21" s="89">
        <v>-85</v>
      </c>
      <c r="P21" s="89">
        <v>-148</v>
      </c>
      <c r="Q21" s="89">
        <v>72</v>
      </c>
      <c r="R21" s="89">
        <v>-115</v>
      </c>
      <c r="S21" s="89">
        <v>-122</v>
      </c>
      <c r="T21" s="89">
        <v>-313</v>
      </c>
      <c r="U21" s="89">
        <v>9</v>
      </c>
      <c r="V21" s="89">
        <v>-148</v>
      </c>
      <c r="W21" s="89">
        <v>-135</v>
      </c>
      <c r="X21" s="89">
        <v>-366</v>
      </c>
      <c r="Y21" s="89">
        <v>-640</v>
      </c>
      <c r="Z21" s="89">
        <v>417</v>
      </c>
      <c r="AA21" s="89">
        <v>-1148</v>
      </c>
      <c r="AB21" s="89">
        <v>-135</v>
      </c>
      <c r="AC21" s="89">
        <v>-145</v>
      </c>
      <c r="AD21" s="89">
        <v>-1011</v>
      </c>
      <c r="AE21" s="89">
        <v>389</v>
      </c>
      <c r="AF21" s="89">
        <v>250</v>
      </c>
      <c r="AG21" s="89">
        <v>-262</v>
      </c>
      <c r="AH21" s="89">
        <v>-1241</v>
      </c>
      <c r="AI21" s="89">
        <v>-864</v>
      </c>
      <c r="AJ21" s="89">
        <v>-425</v>
      </c>
    </row>
    <row r="22" spans="1:36" ht="14.5" customHeight="1" x14ac:dyDescent="0.35">
      <c r="A22" s="2"/>
      <c r="B22" s="106" t="s">
        <v>80</v>
      </c>
      <c r="C22" s="88">
        <v>-284</v>
      </c>
      <c r="D22" s="88">
        <v>-477</v>
      </c>
      <c r="E22" s="88">
        <v>-537</v>
      </c>
      <c r="F22" s="88">
        <v>-311</v>
      </c>
      <c r="G22" s="88">
        <v>459</v>
      </c>
      <c r="H22" s="88">
        <v>-892</v>
      </c>
      <c r="I22" s="88">
        <v>-514</v>
      </c>
      <c r="J22" s="88">
        <v>-1258</v>
      </c>
      <c r="K22" s="88">
        <v>334</v>
      </c>
      <c r="L22" s="88">
        <v>-421</v>
      </c>
      <c r="M22" s="88">
        <v>-844</v>
      </c>
      <c r="N22" s="88">
        <v>-12</v>
      </c>
      <c r="O22" s="88">
        <v>-943</v>
      </c>
      <c r="P22" s="88">
        <v>-544</v>
      </c>
      <c r="Q22" s="88">
        <v>-867</v>
      </c>
      <c r="R22" s="88">
        <v>-536</v>
      </c>
      <c r="S22" s="88">
        <v>-558</v>
      </c>
      <c r="T22" s="88">
        <v>-2505</v>
      </c>
      <c r="U22" s="88">
        <v>23</v>
      </c>
      <c r="V22" s="88">
        <v>-172</v>
      </c>
      <c r="W22" s="88">
        <v>-362</v>
      </c>
      <c r="X22" s="88">
        <v>-224</v>
      </c>
      <c r="Y22" s="88">
        <v>-735</v>
      </c>
      <c r="Z22" s="88">
        <v>-56</v>
      </c>
      <c r="AA22" s="88">
        <v>-810</v>
      </c>
      <c r="AB22" s="88">
        <v>-708</v>
      </c>
      <c r="AC22" s="88">
        <v>478</v>
      </c>
      <c r="AD22" s="88">
        <v>-1096</v>
      </c>
      <c r="AE22" s="88">
        <v>-1108</v>
      </c>
      <c r="AF22" s="88">
        <v>115</v>
      </c>
      <c r="AG22" s="88">
        <v>-615</v>
      </c>
      <c r="AH22" s="88">
        <v>548</v>
      </c>
      <c r="AI22" s="88">
        <v>-1060</v>
      </c>
      <c r="AJ22" s="88">
        <v>-486</v>
      </c>
    </row>
    <row r="23" spans="1:36" ht="14.5" customHeight="1" x14ac:dyDescent="0.35">
      <c r="A23" s="2"/>
      <c r="B23" s="107" t="s">
        <v>81</v>
      </c>
      <c r="C23" s="89">
        <v>-174</v>
      </c>
      <c r="D23" s="89">
        <v>-161</v>
      </c>
      <c r="E23" s="89">
        <v>-37</v>
      </c>
      <c r="F23" s="89">
        <v>-51</v>
      </c>
      <c r="G23" s="89">
        <v>16</v>
      </c>
      <c r="H23" s="89">
        <v>-82</v>
      </c>
      <c r="I23" s="89">
        <v>-107</v>
      </c>
      <c r="J23" s="89">
        <v>-224</v>
      </c>
      <c r="K23" s="89">
        <v>297</v>
      </c>
      <c r="L23" s="89">
        <v>-108</v>
      </c>
      <c r="M23" s="89">
        <v>-322</v>
      </c>
      <c r="N23" s="89">
        <v>121</v>
      </c>
      <c r="O23" s="89">
        <v>-12</v>
      </c>
      <c r="P23" s="89">
        <v>-132</v>
      </c>
      <c r="Q23" s="89">
        <v>-116</v>
      </c>
      <c r="R23" s="89">
        <v>-158</v>
      </c>
      <c r="S23" s="89">
        <v>70</v>
      </c>
      <c r="T23" s="89">
        <v>-336</v>
      </c>
      <c r="U23" s="89">
        <v>132</v>
      </c>
      <c r="V23" s="89">
        <v>139</v>
      </c>
      <c r="W23" s="89">
        <v>-51</v>
      </c>
      <c r="X23" s="89">
        <v>132</v>
      </c>
      <c r="Y23" s="89">
        <v>352</v>
      </c>
      <c r="Z23" s="89">
        <v>22</v>
      </c>
      <c r="AA23" s="89">
        <v>27</v>
      </c>
      <c r="AB23" s="89">
        <v>-69</v>
      </c>
      <c r="AC23" s="89">
        <v>-112</v>
      </c>
      <c r="AD23" s="89">
        <v>-132</v>
      </c>
      <c r="AE23" s="89">
        <v>-157</v>
      </c>
      <c r="AF23" s="89">
        <v>152</v>
      </c>
      <c r="AG23" s="89">
        <v>-191</v>
      </c>
      <c r="AH23" s="89">
        <v>-90</v>
      </c>
      <c r="AI23" s="89">
        <v>-286</v>
      </c>
      <c r="AJ23" s="89">
        <v>-246</v>
      </c>
    </row>
    <row r="24" spans="1:36" ht="14.5" customHeight="1" x14ac:dyDescent="0.35">
      <c r="A24" s="2"/>
      <c r="B24" s="106" t="s">
        <v>109</v>
      </c>
      <c r="C24" s="88">
        <v>0</v>
      </c>
      <c r="D24" s="88">
        <v>0</v>
      </c>
      <c r="E24" s="88">
        <v>0</v>
      </c>
      <c r="F24" s="88">
        <v>0</v>
      </c>
      <c r="G24" s="88">
        <v>1357</v>
      </c>
      <c r="H24" s="88">
        <v>0</v>
      </c>
      <c r="I24" s="88">
        <v>0</v>
      </c>
      <c r="J24" s="88">
        <v>1357</v>
      </c>
      <c r="K24" s="88">
        <v>0</v>
      </c>
      <c r="L24" s="88">
        <v>0</v>
      </c>
      <c r="M24" s="88">
        <v>0</v>
      </c>
      <c r="N24" s="88">
        <v>11</v>
      </c>
      <c r="O24" s="88">
        <v>11</v>
      </c>
      <c r="P24" s="88" t="s">
        <v>3</v>
      </c>
      <c r="Q24" s="88">
        <v>0</v>
      </c>
      <c r="R24" s="88">
        <v>16</v>
      </c>
      <c r="S24" s="88">
        <v>0</v>
      </c>
      <c r="T24" s="88">
        <v>16</v>
      </c>
      <c r="U24" s="88">
        <v>0</v>
      </c>
      <c r="V24" s="88">
        <v>20</v>
      </c>
      <c r="W24" s="88">
        <v>0</v>
      </c>
      <c r="X24" s="88">
        <v>0</v>
      </c>
      <c r="Y24" s="88">
        <v>20</v>
      </c>
      <c r="Z24" s="88">
        <v>94</v>
      </c>
      <c r="AA24" s="88">
        <v>0</v>
      </c>
      <c r="AB24" s="88">
        <v>30</v>
      </c>
      <c r="AC24" s="88">
        <v>0</v>
      </c>
      <c r="AD24" s="88">
        <v>124</v>
      </c>
      <c r="AE24" s="88">
        <v>17</v>
      </c>
      <c r="AF24" s="88">
        <v>0</v>
      </c>
      <c r="AG24" s="88">
        <v>0</v>
      </c>
      <c r="AH24" s="88">
        <v>0</v>
      </c>
      <c r="AI24" s="88">
        <v>17</v>
      </c>
      <c r="AJ24" s="88">
        <v>48</v>
      </c>
    </row>
    <row r="25" spans="1:36" ht="14.5" customHeight="1" x14ac:dyDescent="0.35">
      <c r="A25" s="2"/>
      <c r="B25" s="107" t="s">
        <v>89</v>
      </c>
      <c r="C25" s="89">
        <v>-41</v>
      </c>
      <c r="D25" s="89">
        <v>10</v>
      </c>
      <c r="E25" s="89">
        <v>-9387</v>
      </c>
      <c r="F25" s="89">
        <v>160</v>
      </c>
      <c r="G25" s="89">
        <v>80</v>
      </c>
      <c r="H25" s="89">
        <v>166</v>
      </c>
      <c r="I25" s="89">
        <v>-140</v>
      </c>
      <c r="J25" s="89">
        <v>266</v>
      </c>
      <c r="K25" s="89">
        <v>38</v>
      </c>
      <c r="L25" s="89">
        <v>28</v>
      </c>
      <c r="M25" s="89">
        <v>41</v>
      </c>
      <c r="N25" s="89">
        <v>284</v>
      </c>
      <c r="O25" s="89">
        <v>391</v>
      </c>
      <c r="P25" s="89">
        <v>18</v>
      </c>
      <c r="Q25" s="89">
        <v>42</v>
      </c>
      <c r="R25" s="89">
        <v>41</v>
      </c>
      <c r="S25" s="89">
        <v>95</v>
      </c>
      <c r="T25" s="89">
        <v>196</v>
      </c>
      <c r="U25" s="89">
        <v>-48</v>
      </c>
      <c r="V25" s="89">
        <v>56</v>
      </c>
      <c r="W25" s="89">
        <v>-9</v>
      </c>
      <c r="X25" s="89">
        <v>-4</v>
      </c>
      <c r="Y25" s="89">
        <v>-5</v>
      </c>
      <c r="Z25" s="89">
        <v>3</v>
      </c>
      <c r="AA25" s="89">
        <v>1</v>
      </c>
      <c r="AB25" s="89">
        <v>-2</v>
      </c>
      <c r="AC25" s="89">
        <v>-2</v>
      </c>
      <c r="AD25" s="89">
        <v>0</v>
      </c>
      <c r="AE25" s="89">
        <v>2</v>
      </c>
      <c r="AF25" s="89">
        <v>-2</v>
      </c>
      <c r="AG25" s="89">
        <v>-2</v>
      </c>
      <c r="AH25" s="89">
        <v>-5</v>
      </c>
      <c r="AI25" s="89">
        <v>-7</v>
      </c>
      <c r="AJ25" s="89">
        <v>7</v>
      </c>
    </row>
    <row r="26" spans="1:36" ht="14.5" customHeight="1" x14ac:dyDescent="0.35">
      <c r="A26" s="2"/>
      <c r="B26" s="106" t="s">
        <v>90</v>
      </c>
      <c r="C26" s="88">
        <v>-22</v>
      </c>
      <c r="D26" s="88">
        <v>0</v>
      </c>
      <c r="E26" s="88">
        <v>-5</v>
      </c>
      <c r="F26" s="88">
        <v>-1</v>
      </c>
      <c r="G26" s="88">
        <v>19</v>
      </c>
      <c r="H26" s="88">
        <v>-8</v>
      </c>
      <c r="I26" s="88">
        <v>6</v>
      </c>
      <c r="J26" s="88">
        <v>16</v>
      </c>
      <c r="K26" s="88">
        <v>1</v>
      </c>
      <c r="L26" s="88">
        <v>2</v>
      </c>
      <c r="M26" s="88">
        <v>10</v>
      </c>
      <c r="N26" s="88">
        <v>2</v>
      </c>
      <c r="O26" s="88">
        <v>15</v>
      </c>
      <c r="P26" s="88">
        <v>2</v>
      </c>
      <c r="Q26" s="88">
        <v>-7</v>
      </c>
      <c r="R26" s="88">
        <v>53</v>
      </c>
      <c r="S26" s="88">
        <v>15</v>
      </c>
      <c r="T26" s="88">
        <v>63</v>
      </c>
      <c r="U26" s="88">
        <v>4</v>
      </c>
      <c r="V26" s="88">
        <v>-5</v>
      </c>
      <c r="W26" s="88">
        <v>12</v>
      </c>
      <c r="X26" s="88">
        <v>1</v>
      </c>
      <c r="Y26" s="88">
        <v>12</v>
      </c>
      <c r="Z26" s="88">
        <v>3</v>
      </c>
      <c r="AA26" s="88">
        <v>4</v>
      </c>
      <c r="AB26" s="88">
        <v>6</v>
      </c>
      <c r="AC26" s="88">
        <v>8</v>
      </c>
      <c r="AD26" s="88">
        <v>21</v>
      </c>
      <c r="AE26" s="88">
        <v>1</v>
      </c>
      <c r="AF26" s="88">
        <v>1</v>
      </c>
      <c r="AG26" s="88">
        <v>1</v>
      </c>
      <c r="AH26" s="88">
        <v>0</v>
      </c>
      <c r="AI26" s="88">
        <v>3</v>
      </c>
      <c r="AJ26" s="88">
        <v>-1</v>
      </c>
    </row>
    <row r="27" spans="1:36" ht="14.5" customHeight="1" x14ac:dyDescent="0.35">
      <c r="A27" s="2"/>
      <c r="B27" s="107" t="s">
        <v>110</v>
      </c>
      <c r="C27" s="89">
        <v>100</v>
      </c>
      <c r="D27" s="89">
        <v>-45</v>
      </c>
      <c r="E27" s="89">
        <v>-103</v>
      </c>
      <c r="F27" s="89">
        <v>4</v>
      </c>
      <c r="G27" s="89">
        <v>73</v>
      </c>
      <c r="H27" s="89">
        <v>6</v>
      </c>
      <c r="I27" s="89">
        <v>5</v>
      </c>
      <c r="J27" s="89">
        <v>88</v>
      </c>
      <c r="K27" s="89">
        <v>-54</v>
      </c>
      <c r="L27" s="89">
        <v>-13</v>
      </c>
      <c r="M27" s="89">
        <v>-94</v>
      </c>
      <c r="N27" s="89">
        <v>92</v>
      </c>
      <c r="O27" s="89">
        <v>-69</v>
      </c>
      <c r="P27" s="89">
        <v>-29</v>
      </c>
      <c r="Q27" s="89">
        <v>2</v>
      </c>
      <c r="R27" s="89">
        <v>6</v>
      </c>
      <c r="S27" s="89">
        <v>30</v>
      </c>
      <c r="T27" s="89">
        <v>9</v>
      </c>
      <c r="U27" s="89">
        <v>-88</v>
      </c>
      <c r="V27" s="89">
        <v>-20</v>
      </c>
      <c r="W27" s="89">
        <v>40</v>
      </c>
      <c r="X27" s="89">
        <v>54</v>
      </c>
      <c r="Y27" s="89">
        <v>-14</v>
      </c>
      <c r="Z27" s="89">
        <v>-114</v>
      </c>
      <c r="AA27" s="89">
        <v>16</v>
      </c>
      <c r="AB27" s="89">
        <v>27</v>
      </c>
      <c r="AC27" s="89">
        <v>128</v>
      </c>
      <c r="AD27" s="89">
        <v>57</v>
      </c>
      <c r="AE27" s="89">
        <v>-124</v>
      </c>
      <c r="AF27" s="89">
        <v>31</v>
      </c>
      <c r="AG27" s="89">
        <v>0</v>
      </c>
      <c r="AH27" s="89">
        <v>-480</v>
      </c>
      <c r="AI27" s="89">
        <v>-573</v>
      </c>
      <c r="AJ27" s="89">
        <v>-42</v>
      </c>
    </row>
    <row r="28" spans="1:36" ht="14.5" customHeight="1" x14ac:dyDescent="0.35">
      <c r="A28" s="2"/>
      <c r="B28" s="106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</row>
    <row r="29" spans="1:36" s="3" customFormat="1" ht="14.5" customHeight="1" x14ac:dyDescent="0.35">
      <c r="B29" s="109" t="s">
        <v>111</v>
      </c>
      <c r="C29" s="87">
        <v>544</v>
      </c>
      <c r="D29" s="87">
        <v>764</v>
      </c>
      <c r="E29" s="87">
        <v>888</v>
      </c>
      <c r="F29" s="87">
        <v>-500</v>
      </c>
      <c r="G29" s="87">
        <v>-238</v>
      </c>
      <c r="H29" s="87">
        <v>356</v>
      </c>
      <c r="I29" s="87">
        <v>1421</v>
      </c>
      <c r="J29" s="87">
        <v>1039</v>
      </c>
      <c r="K29" s="87">
        <v>-1327</v>
      </c>
      <c r="L29" s="87">
        <v>421</v>
      </c>
      <c r="M29" s="87">
        <v>874</v>
      </c>
      <c r="N29" s="87">
        <v>704</v>
      </c>
      <c r="O29" s="87">
        <v>672</v>
      </c>
      <c r="P29" s="87">
        <v>814</v>
      </c>
      <c r="Q29" s="87">
        <v>146</v>
      </c>
      <c r="R29" s="87">
        <v>1333</v>
      </c>
      <c r="S29" s="87">
        <v>1218</v>
      </c>
      <c r="T29" s="87">
        <v>3511</v>
      </c>
      <c r="U29" s="87">
        <v>-1195</v>
      </c>
      <c r="V29" s="87">
        <v>1417</v>
      </c>
      <c r="W29" s="87">
        <v>-145</v>
      </c>
      <c r="X29" s="87">
        <v>1412</v>
      </c>
      <c r="Y29" s="87">
        <v>1489</v>
      </c>
      <c r="Z29" s="87">
        <v>-1257</v>
      </c>
      <c r="AA29" s="87">
        <v>553</v>
      </c>
      <c r="AB29" s="87">
        <v>544</v>
      </c>
      <c r="AC29" s="87">
        <v>879</v>
      </c>
      <c r="AD29" s="87">
        <v>719</v>
      </c>
      <c r="AE29" s="87">
        <v>-190</v>
      </c>
      <c r="AF29" s="87">
        <v>-1276</v>
      </c>
      <c r="AG29" s="87">
        <v>940</v>
      </c>
      <c r="AH29" s="87">
        <v>1999</v>
      </c>
      <c r="AI29" s="87">
        <v>1473</v>
      </c>
      <c r="AJ29" s="87">
        <v>-1176</v>
      </c>
    </row>
    <row r="30" spans="1:36" ht="14.5" customHeight="1" x14ac:dyDescent="0.35">
      <c r="A30" s="2"/>
      <c r="B30" s="106" t="s">
        <v>112</v>
      </c>
      <c r="C30" s="88">
        <v>673</v>
      </c>
      <c r="D30" s="88">
        <v>779</v>
      </c>
      <c r="E30" s="88">
        <v>1074</v>
      </c>
      <c r="F30" s="88">
        <v>-565</v>
      </c>
      <c r="G30" s="88">
        <v>-401</v>
      </c>
      <c r="H30" s="88">
        <v>425</v>
      </c>
      <c r="I30" s="88">
        <v>1338</v>
      </c>
      <c r="J30" s="88">
        <v>797</v>
      </c>
      <c r="K30" s="88">
        <v>-927</v>
      </c>
      <c r="L30" s="88">
        <v>376</v>
      </c>
      <c r="M30" s="88">
        <v>803</v>
      </c>
      <c r="N30" s="88">
        <v>632</v>
      </c>
      <c r="O30" s="88">
        <v>884</v>
      </c>
      <c r="P30" s="88">
        <v>856</v>
      </c>
      <c r="Q30" s="88">
        <v>145</v>
      </c>
      <c r="R30" s="88">
        <v>1113</v>
      </c>
      <c r="S30" s="88">
        <v>1061</v>
      </c>
      <c r="T30" s="88">
        <v>3175</v>
      </c>
      <c r="U30" s="88">
        <v>-1111</v>
      </c>
      <c r="V30" s="88">
        <v>1637</v>
      </c>
      <c r="W30" s="88">
        <v>-161</v>
      </c>
      <c r="X30" s="88">
        <v>1133</v>
      </c>
      <c r="Y30" s="88">
        <v>1498</v>
      </c>
      <c r="Z30" s="88">
        <v>-1258</v>
      </c>
      <c r="AA30" s="88">
        <v>722</v>
      </c>
      <c r="AB30" s="88">
        <v>598</v>
      </c>
      <c r="AC30" s="88">
        <v>573</v>
      </c>
      <c r="AD30" s="88">
        <v>635</v>
      </c>
      <c r="AE30" s="88">
        <v>0</v>
      </c>
      <c r="AF30" s="88">
        <v>-1048</v>
      </c>
      <c r="AG30" s="88">
        <v>916</v>
      </c>
      <c r="AH30" s="88">
        <v>1134</v>
      </c>
      <c r="AI30" s="88">
        <v>1002</v>
      </c>
      <c r="AJ30" s="88">
        <v>-1159</v>
      </c>
    </row>
    <row r="31" spans="1:36" ht="14.5" customHeight="1" x14ac:dyDescent="0.35">
      <c r="A31" s="2"/>
      <c r="B31" s="107" t="s">
        <v>113</v>
      </c>
      <c r="C31" s="89">
        <v>37</v>
      </c>
      <c r="D31" s="89">
        <v>48</v>
      </c>
      <c r="E31" s="89">
        <v>33</v>
      </c>
      <c r="F31" s="89">
        <v>23</v>
      </c>
      <c r="G31" s="89">
        <v>24</v>
      </c>
      <c r="H31" s="89">
        <v>73</v>
      </c>
      <c r="I31" s="89">
        <v>-28</v>
      </c>
      <c r="J31" s="89">
        <v>92</v>
      </c>
      <c r="K31" s="89">
        <v>39</v>
      </c>
      <c r="L31" s="89">
        <v>-2</v>
      </c>
      <c r="M31" s="89">
        <v>88</v>
      </c>
      <c r="N31" s="89">
        <v>-71</v>
      </c>
      <c r="O31" s="89">
        <v>54</v>
      </c>
      <c r="P31" s="89">
        <v>29</v>
      </c>
      <c r="Q31" s="89">
        <v>13</v>
      </c>
      <c r="R31" s="89">
        <v>149</v>
      </c>
      <c r="S31" s="89">
        <v>-32</v>
      </c>
      <c r="T31" s="89">
        <v>159</v>
      </c>
      <c r="U31" s="89">
        <v>-1</v>
      </c>
      <c r="V31" s="89">
        <v>-41</v>
      </c>
      <c r="W31" s="89">
        <v>141</v>
      </c>
      <c r="X31" s="89">
        <v>-59</v>
      </c>
      <c r="Y31" s="89">
        <v>40</v>
      </c>
      <c r="Z31" s="89">
        <v>32</v>
      </c>
      <c r="AA31" s="89">
        <v>-16</v>
      </c>
      <c r="AB31" s="89">
        <v>120</v>
      </c>
      <c r="AC31" s="89">
        <v>-78</v>
      </c>
      <c r="AD31" s="89">
        <v>58</v>
      </c>
      <c r="AE31" s="89">
        <v>38</v>
      </c>
      <c r="AF31" s="89">
        <v>-23</v>
      </c>
      <c r="AG31" s="89">
        <v>141</v>
      </c>
      <c r="AH31" s="89">
        <v>-85</v>
      </c>
      <c r="AI31" s="89">
        <v>71</v>
      </c>
      <c r="AJ31" s="89">
        <v>-11</v>
      </c>
    </row>
    <row r="32" spans="1:36" ht="14.5" customHeight="1" x14ac:dyDescent="0.35">
      <c r="A32" s="2"/>
      <c r="B32" s="106" t="s">
        <v>114</v>
      </c>
      <c r="C32" s="88">
        <v>-2</v>
      </c>
      <c r="D32" s="88">
        <v>66</v>
      </c>
      <c r="E32" s="88">
        <v>46</v>
      </c>
      <c r="F32" s="88">
        <v>68</v>
      </c>
      <c r="G32" s="88">
        <v>-68</v>
      </c>
      <c r="H32" s="88">
        <v>104</v>
      </c>
      <c r="I32" s="88">
        <v>142</v>
      </c>
      <c r="J32" s="88">
        <v>246</v>
      </c>
      <c r="K32" s="88">
        <v>-146</v>
      </c>
      <c r="L32" s="88">
        <v>138</v>
      </c>
      <c r="M32" s="88">
        <v>168</v>
      </c>
      <c r="N32" s="88">
        <v>-156</v>
      </c>
      <c r="O32" s="88">
        <v>4</v>
      </c>
      <c r="P32" s="88">
        <v>-19</v>
      </c>
      <c r="Q32" s="88">
        <v>68</v>
      </c>
      <c r="R32" s="88">
        <v>15</v>
      </c>
      <c r="S32" s="88">
        <v>37</v>
      </c>
      <c r="T32" s="88">
        <v>101</v>
      </c>
      <c r="U32" s="88">
        <v>-33</v>
      </c>
      <c r="V32" s="88">
        <v>7</v>
      </c>
      <c r="W32" s="88">
        <v>31</v>
      </c>
      <c r="X32" s="88">
        <v>35</v>
      </c>
      <c r="Y32" s="88">
        <v>40</v>
      </c>
      <c r="Z32" s="88">
        <v>25</v>
      </c>
      <c r="AA32" s="88">
        <v>13</v>
      </c>
      <c r="AB32" s="88">
        <v>-50</v>
      </c>
      <c r="AC32" s="88">
        <v>152</v>
      </c>
      <c r="AD32" s="88">
        <v>140</v>
      </c>
      <c r="AE32" s="88">
        <v>-84</v>
      </c>
      <c r="AF32" s="88">
        <v>-47</v>
      </c>
      <c r="AG32" s="88">
        <v>9</v>
      </c>
      <c r="AH32" s="88">
        <v>177</v>
      </c>
      <c r="AI32" s="88">
        <v>55</v>
      </c>
      <c r="AJ32" s="88">
        <v>99</v>
      </c>
    </row>
    <row r="33" spans="1:36" ht="14.5" customHeight="1" x14ac:dyDescent="0.35">
      <c r="A33" s="2"/>
      <c r="B33" s="107" t="s">
        <v>115</v>
      </c>
      <c r="C33" s="89">
        <v>-4</v>
      </c>
      <c r="D33" s="89">
        <v>-6</v>
      </c>
      <c r="E33" s="89">
        <v>-21</v>
      </c>
      <c r="F33" s="89">
        <v>-1</v>
      </c>
      <c r="G33" s="89">
        <v>-1</v>
      </c>
      <c r="H33" s="89">
        <v>-3</v>
      </c>
      <c r="I33" s="89">
        <v>-3</v>
      </c>
      <c r="J33" s="89">
        <v>-8</v>
      </c>
      <c r="K33" s="89">
        <v>-4</v>
      </c>
      <c r="L33" s="89">
        <v>-15</v>
      </c>
      <c r="M33" s="89">
        <v>-21</v>
      </c>
      <c r="N33" s="89">
        <v>-9</v>
      </c>
      <c r="O33" s="89">
        <v>-49</v>
      </c>
      <c r="P33" s="89">
        <v>-14</v>
      </c>
      <c r="Q33" s="89">
        <v>-10</v>
      </c>
      <c r="R33" s="89">
        <v>-12</v>
      </c>
      <c r="S33" s="89">
        <v>-13</v>
      </c>
      <c r="T33" s="89">
        <v>-49</v>
      </c>
      <c r="U33" s="89">
        <v>-14</v>
      </c>
      <c r="V33" s="89">
        <v>-20</v>
      </c>
      <c r="W33" s="89">
        <v>-20</v>
      </c>
      <c r="X33" s="89">
        <v>-17</v>
      </c>
      <c r="Y33" s="89">
        <v>-71</v>
      </c>
      <c r="Z33" s="89">
        <v>-27</v>
      </c>
      <c r="AA33" s="89">
        <v>-33</v>
      </c>
      <c r="AB33" s="89">
        <v>-35</v>
      </c>
      <c r="AC33" s="89">
        <v>-46</v>
      </c>
      <c r="AD33" s="89">
        <v>-141</v>
      </c>
      <c r="AE33" s="89">
        <v>-28</v>
      </c>
      <c r="AF33" s="89">
        <v>-49</v>
      </c>
      <c r="AG33" s="89">
        <v>-57</v>
      </c>
      <c r="AH33" s="89">
        <v>-54</v>
      </c>
      <c r="AI33" s="89">
        <v>-188</v>
      </c>
      <c r="AJ33" s="89">
        <v>-38</v>
      </c>
    </row>
    <row r="34" spans="1:36" ht="14.5" customHeight="1" x14ac:dyDescent="0.35">
      <c r="A34" s="2"/>
      <c r="B34" s="106" t="s">
        <v>116</v>
      </c>
      <c r="C34" s="88">
        <v>19</v>
      </c>
      <c r="D34" s="88">
        <v>58</v>
      </c>
      <c r="E34" s="88">
        <v>-169</v>
      </c>
      <c r="F34" s="88">
        <v>-42</v>
      </c>
      <c r="G34" s="88">
        <v>46</v>
      </c>
      <c r="H34" s="88">
        <v>-79</v>
      </c>
      <c r="I34" s="88">
        <v>-95</v>
      </c>
      <c r="J34" s="88">
        <v>-170</v>
      </c>
      <c r="K34" s="88">
        <v>-58</v>
      </c>
      <c r="L34" s="88">
        <v>-39</v>
      </c>
      <c r="M34" s="88">
        <v>-49</v>
      </c>
      <c r="N34" s="88">
        <v>274</v>
      </c>
      <c r="O34" s="88">
        <v>128</v>
      </c>
      <c r="P34" s="88">
        <v>-25</v>
      </c>
      <c r="Q34" s="88">
        <v>-56</v>
      </c>
      <c r="R34" s="88">
        <v>3</v>
      </c>
      <c r="S34" s="88">
        <v>146</v>
      </c>
      <c r="T34" s="88">
        <v>68</v>
      </c>
      <c r="U34" s="88">
        <v>-25</v>
      </c>
      <c r="V34" s="88">
        <v>-93</v>
      </c>
      <c r="W34" s="88">
        <v>-68</v>
      </c>
      <c r="X34" s="88">
        <v>282</v>
      </c>
      <c r="Y34" s="88">
        <v>96</v>
      </c>
      <c r="Z34" s="88">
        <v>-85</v>
      </c>
      <c r="AA34" s="88">
        <v>-50</v>
      </c>
      <c r="AB34" s="88">
        <v>-137</v>
      </c>
      <c r="AC34" s="88">
        <v>292</v>
      </c>
      <c r="AD34" s="88">
        <v>20</v>
      </c>
      <c r="AE34" s="88">
        <v>-75</v>
      </c>
      <c r="AF34" s="88">
        <v>-109</v>
      </c>
      <c r="AG34" s="88">
        <v>-87</v>
      </c>
      <c r="AH34" s="88">
        <v>821</v>
      </c>
      <c r="AI34" s="88">
        <v>550</v>
      </c>
      <c r="AJ34" s="88">
        <v>-73</v>
      </c>
    </row>
    <row r="35" spans="1:36" ht="14.5" customHeight="1" x14ac:dyDescent="0.35">
      <c r="A35" s="2"/>
      <c r="B35" s="107" t="s">
        <v>117</v>
      </c>
      <c r="C35" s="89">
        <v>-113</v>
      </c>
      <c r="D35" s="89">
        <v>-244</v>
      </c>
      <c r="E35" s="89">
        <v>-91</v>
      </c>
      <c r="F35" s="89">
        <v>0</v>
      </c>
      <c r="G35" s="89">
        <v>147</v>
      </c>
      <c r="H35" s="89">
        <v>-147</v>
      </c>
      <c r="I35" s="89">
        <v>0</v>
      </c>
      <c r="J35" s="89">
        <v>0</v>
      </c>
      <c r="K35" s="89">
        <v>-179</v>
      </c>
      <c r="L35" s="89">
        <v>-59</v>
      </c>
      <c r="M35" s="89">
        <v>-136</v>
      </c>
      <c r="N35" s="89">
        <v>0</v>
      </c>
      <c r="O35" s="89">
        <v>-374</v>
      </c>
      <c r="P35" s="89" t="s">
        <v>3</v>
      </c>
      <c r="Q35" s="89">
        <v>0</v>
      </c>
      <c r="R35" s="89">
        <v>0</v>
      </c>
      <c r="S35" s="89">
        <v>0</v>
      </c>
      <c r="T35" s="89" t="s">
        <v>3</v>
      </c>
      <c r="U35" s="89" t="s">
        <v>3</v>
      </c>
      <c r="V35" s="89" t="s">
        <v>3</v>
      </c>
      <c r="W35" s="89" t="s">
        <v>3</v>
      </c>
      <c r="X35" s="89" t="s">
        <v>3</v>
      </c>
      <c r="Y35" s="89" t="s">
        <v>3</v>
      </c>
      <c r="Z35" s="89">
        <v>0</v>
      </c>
      <c r="AA35" s="89">
        <v>0</v>
      </c>
      <c r="AB35" s="89">
        <v>0</v>
      </c>
      <c r="AC35" s="89">
        <v>0</v>
      </c>
      <c r="AD35" s="89">
        <v>0</v>
      </c>
      <c r="AE35" s="89">
        <v>0</v>
      </c>
      <c r="AF35" s="89">
        <v>0</v>
      </c>
      <c r="AG35" s="89">
        <v>0</v>
      </c>
      <c r="AH35" s="89">
        <v>0</v>
      </c>
      <c r="AI35" s="89">
        <v>0</v>
      </c>
      <c r="AJ35" s="89" t="s">
        <v>3</v>
      </c>
    </row>
    <row r="36" spans="1:36" ht="14.5" customHeight="1" x14ac:dyDescent="0.35">
      <c r="A36" s="2"/>
      <c r="B36" s="106" t="s">
        <v>118</v>
      </c>
      <c r="C36" s="88">
        <v>-66</v>
      </c>
      <c r="D36" s="88">
        <v>63</v>
      </c>
      <c r="E36" s="88">
        <v>16</v>
      </c>
      <c r="F36" s="88">
        <v>17</v>
      </c>
      <c r="G36" s="88">
        <v>15</v>
      </c>
      <c r="H36" s="88">
        <v>-17</v>
      </c>
      <c r="I36" s="88">
        <v>67</v>
      </c>
      <c r="J36" s="88">
        <v>82</v>
      </c>
      <c r="K36" s="88">
        <v>-52</v>
      </c>
      <c r="L36" s="88">
        <v>22</v>
      </c>
      <c r="M36" s="88">
        <v>21</v>
      </c>
      <c r="N36" s="88">
        <v>34</v>
      </c>
      <c r="O36" s="88">
        <v>25</v>
      </c>
      <c r="P36" s="88">
        <v>-13</v>
      </c>
      <c r="Q36" s="88">
        <v>-14</v>
      </c>
      <c r="R36" s="88">
        <v>65</v>
      </c>
      <c r="S36" s="88">
        <v>19</v>
      </c>
      <c r="T36" s="88">
        <v>57</v>
      </c>
      <c r="U36" s="88">
        <v>-11</v>
      </c>
      <c r="V36" s="88">
        <v>-73</v>
      </c>
      <c r="W36" s="88">
        <v>-68</v>
      </c>
      <c r="X36" s="88">
        <v>38</v>
      </c>
      <c r="Y36" s="88">
        <v>-114</v>
      </c>
      <c r="Z36" s="88">
        <v>56</v>
      </c>
      <c r="AA36" s="88">
        <v>-83</v>
      </c>
      <c r="AB36" s="88">
        <v>48</v>
      </c>
      <c r="AC36" s="88">
        <v>-14</v>
      </c>
      <c r="AD36" s="88">
        <v>7</v>
      </c>
      <c r="AE36" s="88">
        <v>-41</v>
      </c>
      <c r="AF36" s="88">
        <v>0</v>
      </c>
      <c r="AG36" s="88">
        <v>18</v>
      </c>
      <c r="AH36" s="88">
        <v>6</v>
      </c>
      <c r="AI36" s="88">
        <v>-17</v>
      </c>
      <c r="AJ36" s="88">
        <v>6</v>
      </c>
    </row>
    <row r="37" spans="1:36" ht="14.5" customHeight="1" x14ac:dyDescent="0.35">
      <c r="A37" s="2"/>
      <c r="B37" s="107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</row>
    <row r="38" spans="1:36" ht="14.5" customHeight="1" x14ac:dyDescent="0.35">
      <c r="A38" s="2"/>
      <c r="B38" s="110" t="s">
        <v>119</v>
      </c>
      <c r="C38" s="93">
        <v>1102</v>
      </c>
      <c r="D38" s="93">
        <v>1545</v>
      </c>
      <c r="E38" s="93">
        <v>-7571</v>
      </c>
      <c r="F38" s="93">
        <v>-355</v>
      </c>
      <c r="G38" s="93">
        <v>2143</v>
      </c>
      <c r="H38" s="93">
        <v>360</v>
      </c>
      <c r="I38" s="93">
        <v>1394</v>
      </c>
      <c r="J38" s="93">
        <v>3542</v>
      </c>
      <c r="K38" s="93">
        <v>-219</v>
      </c>
      <c r="L38" s="93">
        <v>715</v>
      </c>
      <c r="M38" s="93">
        <v>626</v>
      </c>
      <c r="N38" s="93">
        <v>2150.0000000000009</v>
      </c>
      <c r="O38" s="93">
        <v>3272.0000000000009</v>
      </c>
      <c r="P38" s="93">
        <v>853</v>
      </c>
      <c r="Q38" s="93">
        <v>373</v>
      </c>
      <c r="R38" s="93">
        <v>1678</v>
      </c>
      <c r="S38" s="93">
        <v>2240</v>
      </c>
      <c r="T38" s="93">
        <v>5144</v>
      </c>
      <c r="U38" s="93">
        <v>24</v>
      </c>
      <c r="V38" s="93">
        <v>2610</v>
      </c>
      <c r="W38" s="93">
        <v>762</v>
      </c>
      <c r="X38" s="93">
        <v>2567</v>
      </c>
      <c r="Y38" s="93">
        <v>5963</v>
      </c>
      <c r="Z38" s="93">
        <v>457</v>
      </c>
      <c r="AA38" s="93">
        <v>92</v>
      </c>
      <c r="AB38" s="93">
        <v>1270</v>
      </c>
      <c r="AC38" s="93">
        <v>3113</v>
      </c>
      <c r="AD38" s="93">
        <v>4932</v>
      </c>
      <c r="AE38" s="93">
        <v>396</v>
      </c>
      <c r="AF38" s="93">
        <v>986</v>
      </c>
      <c r="AG38" s="93">
        <v>1578</v>
      </c>
      <c r="AH38" s="93">
        <v>2689</v>
      </c>
      <c r="AI38" s="93">
        <v>5649</v>
      </c>
      <c r="AJ38" s="93">
        <v>-401</v>
      </c>
    </row>
    <row r="39" spans="1:36" ht="14.5" customHeight="1" x14ac:dyDescent="0.35">
      <c r="A39" s="2"/>
      <c r="B39" s="96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</row>
    <row r="40" spans="1:36" ht="14.5" customHeight="1" x14ac:dyDescent="0.35">
      <c r="A40" s="2"/>
      <c r="B40" s="108" t="s">
        <v>120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</row>
    <row r="41" spans="1:36" ht="14.5" customHeight="1" x14ac:dyDescent="0.35">
      <c r="A41" s="2"/>
      <c r="B41" s="107" t="s">
        <v>121</v>
      </c>
      <c r="C41" s="96">
        <v>-717</v>
      </c>
      <c r="D41" s="96">
        <v>-907</v>
      </c>
      <c r="E41" s="96">
        <v>-1289</v>
      </c>
      <c r="F41" s="96">
        <v>-294</v>
      </c>
      <c r="G41" s="96">
        <v>-276</v>
      </c>
      <c r="H41" s="96">
        <v>-368</v>
      </c>
      <c r="I41" s="96">
        <v>-342</v>
      </c>
      <c r="J41" s="96">
        <v>-1280</v>
      </c>
      <c r="K41" s="96">
        <v>-174</v>
      </c>
      <c r="L41" s="96">
        <v>-565</v>
      </c>
      <c r="M41" s="96">
        <v>-818</v>
      </c>
      <c r="N41" s="96">
        <v>-674</v>
      </c>
      <c r="O41" s="96">
        <v>-2231</v>
      </c>
      <c r="P41" s="96">
        <v>-675</v>
      </c>
      <c r="Q41" s="96">
        <v>-1338</v>
      </c>
      <c r="R41" s="96">
        <v>-1033</v>
      </c>
      <c r="S41" s="96">
        <v>-478</v>
      </c>
      <c r="T41" s="96">
        <v>-3524</v>
      </c>
      <c r="U41" s="96">
        <v>-527</v>
      </c>
      <c r="V41" s="96">
        <v>-835</v>
      </c>
      <c r="W41" s="96">
        <v>-1100</v>
      </c>
      <c r="X41" s="96">
        <v>-654</v>
      </c>
      <c r="Y41" s="96">
        <v>-3116</v>
      </c>
      <c r="Z41" s="96">
        <v>-409</v>
      </c>
      <c r="AA41" s="96">
        <v>-443</v>
      </c>
      <c r="AB41" s="96">
        <v>-349</v>
      </c>
      <c r="AC41" s="96">
        <v>-446</v>
      </c>
      <c r="AD41" s="96">
        <v>-1647</v>
      </c>
      <c r="AE41" s="96">
        <v>-304</v>
      </c>
      <c r="AF41" s="96">
        <v>-173</v>
      </c>
      <c r="AG41" s="96">
        <v>-196</v>
      </c>
      <c r="AH41" s="96">
        <v>-394</v>
      </c>
      <c r="AI41" s="96">
        <v>-1067</v>
      </c>
      <c r="AJ41" s="96">
        <v>-123</v>
      </c>
    </row>
    <row r="42" spans="1:36" ht="14.5" customHeight="1" x14ac:dyDescent="0.35">
      <c r="A42" s="2"/>
      <c r="B42" s="106" t="s">
        <v>122</v>
      </c>
      <c r="C42" s="99">
        <v>-23</v>
      </c>
      <c r="D42" s="99">
        <v>-41</v>
      </c>
      <c r="E42" s="99">
        <v>-39</v>
      </c>
      <c r="F42" s="99">
        <v>-4</v>
      </c>
      <c r="G42" s="99">
        <v>-9</v>
      </c>
      <c r="H42" s="99">
        <v>-5</v>
      </c>
      <c r="I42" s="99">
        <v>-7</v>
      </c>
      <c r="J42" s="99">
        <v>-25</v>
      </c>
      <c r="K42" s="99">
        <v>-3</v>
      </c>
      <c r="L42" s="99">
        <v>-16</v>
      </c>
      <c r="M42" s="99">
        <v>-19</v>
      </c>
      <c r="N42" s="99">
        <v>-816</v>
      </c>
      <c r="O42" s="99">
        <v>-854</v>
      </c>
      <c r="P42" s="99">
        <v>-602</v>
      </c>
      <c r="Q42" s="99">
        <v>-3</v>
      </c>
      <c r="R42" s="99">
        <v>-24</v>
      </c>
      <c r="S42" s="99">
        <v>-7</v>
      </c>
      <c r="T42" s="99">
        <v>-636</v>
      </c>
      <c r="U42" s="99">
        <v>-22</v>
      </c>
      <c r="V42" s="99">
        <v>-7</v>
      </c>
      <c r="W42" s="99">
        <v>-7</v>
      </c>
      <c r="X42" s="99">
        <v>-133</v>
      </c>
      <c r="Y42" s="99">
        <v>-169</v>
      </c>
      <c r="Z42" s="99">
        <v>-7</v>
      </c>
      <c r="AA42" s="99">
        <v>-12</v>
      </c>
      <c r="AB42" s="99">
        <v>-9</v>
      </c>
      <c r="AC42" s="99">
        <v>-14</v>
      </c>
      <c r="AD42" s="99">
        <v>-42</v>
      </c>
      <c r="AE42" s="99">
        <v>-5</v>
      </c>
      <c r="AF42" s="99">
        <v>-10</v>
      </c>
      <c r="AG42" s="99">
        <v>-9</v>
      </c>
      <c r="AH42" s="99">
        <v>-31</v>
      </c>
      <c r="AI42" s="99">
        <v>-55</v>
      </c>
      <c r="AJ42" s="99">
        <v>-8</v>
      </c>
    </row>
    <row r="43" spans="1:36" ht="14.5" customHeight="1" x14ac:dyDescent="0.35">
      <c r="A43" s="2"/>
      <c r="B43" s="107" t="s">
        <v>123</v>
      </c>
      <c r="C43" s="96">
        <v>0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-403</v>
      </c>
      <c r="O43" s="96">
        <v>-403</v>
      </c>
      <c r="P43" s="96">
        <v>-250</v>
      </c>
      <c r="Q43" s="96">
        <v>0</v>
      </c>
      <c r="R43" s="96">
        <v>0</v>
      </c>
      <c r="S43" s="96">
        <v>0</v>
      </c>
      <c r="T43" s="96">
        <v>-250</v>
      </c>
      <c r="U43" s="96">
        <v>0</v>
      </c>
      <c r="V43" s="96">
        <v>0</v>
      </c>
      <c r="W43" s="96">
        <v>0</v>
      </c>
      <c r="X43" s="96">
        <v>0</v>
      </c>
      <c r="Y43" s="96">
        <v>0</v>
      </c>
      <c r="Z43" s="96">
        <v>0</v>
      </c>
      <c r="AA43" s="96">
        <v>0</v>
      </c>
      <c r="AB43" s="96">
        <v>0</v>
      </c>
      <c r="AC43" s="96">
        <v>0</v>
      </c>
      <c r="AD43" s="96">
        <v>0</v>
      </c>
      <c r="AE43" s="96">
        <v>0</v>
      </c>
      <c r="AF43" s="96">
        <v>0</v>
      </c>
      <c r="AG43" s="96">
        <v>0</v>
      </c>
      <c r="AH43" s="96">
        <v>0</v>
      </c>
      <c r="AI43" s="96">
        <v>0</v>
      </c>
      <c r="AJ43" s="96" t="s">
        <v>3</v>
      </c>
    </row>
    <row r="44" spans="1:36" s="3" customFormat="1" ht="14.5" customHeight="1" x14ac:dyDescent="0.35">
      <c r="B44" s="106" t="s">
        <v>124</v>
      </c>
      <c r="C44" s="97">
        <v>1</v>
      </c>
      <c r="D44" s="97">
        <v>22</v>
      </c>
      <c r="E44" s="97">
        <v>362</v>
      </c>
      <c r="F44" s="97">
        <v>1</v>
      </c>
      <c r="G44" s="97">
        <v>384</v>
      </c>
      <c r="H44" s="97">
        <v>162</v>
      </c>
      <c r="I44" s="97">
        <v>63</v>
      </c>
      <c r="J44" s="97">
        <v>610</v>
      </c>
      <c r="K44" s="97">
        <v>0</v>
      </c>
      <c r="L44" s="97">
        <v>1</v>
      </c>
      <c r="M44" s="97">
        <v>210</v>
      </c>
      <c r="N44" s="97">
        <v>-208</v>
      </c>
      <c r="O44" s="97">
        <v>3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97">
        <v>15</v>
      </c>
      <c r="V44" s="97">
        <v>1</v>
      </c>
      <c r="W44" s="97">
        <v>1</v>
      </c>
      <c r="X44" s="97">
        <v>2</v>
      </c>
      <c r="Y44" s="97">
        <v>19</v>
      </c>
      <c r="Z44" s="97">
        <v>0</v>
      </c>
      <c r="AA44" s="97">
        <v>2</v>
      </c>
      <c r="AB44" s="97">
        <v>2</v>
      </c>
      <c r="AC44" s="97">
        <v>-1</v>
      </c>
      <c r="AD44" s="97">
        <v>3</v>
      </c>
      <c r="AE44" s="97">
        <v>1</v>
      </c>
      <c r="AF44" s="97">
        <v>0</v>
      </c>
      <c r="AG44" s="97">
        <v>1</v>
      </c>
      <c r="AH44" s="97">
        <v>194</v>
      </c>
      <c r="AI44" s="97">
        <v>196</v>
      </c>
      <c r="AJ44" s="97" t="s">
        <v>3</v>
      </c>
    </row>
    <row r="45" spans="1:36" s="3" customFormat="1" ht="14.5" customHeight="1" x14ac:dyDescent="0.35">
      <c r="B45" s="107" t="s">
        <v>125</v>
      </c>
      <c r="C45" s="96">
        <v>0</v>
      </c>
      <c r="D45" s="96">
        <v>0</v>
      </c>
      <c r="E45" s="96">
        <v>0</v>
      </c>
      <c r="F45" s="96"/>
      <c r="G45" s="96"/>
      <c r="H45" s="96"/>
      <c r="I45" s="96"/>
      <c r="J45" s="96">
        <v>0</v>
      </c>
      <c r="K45" s="96">
        <v>0</v>
      </c>
      <c r="L45" s="96">
        <v>0</v>
      </c>
      <c r="M45" s="96">
        <v>0</v>
      </c>
      <c r="N45" s="96">
        <v>209</v>
      </c>
      <c r="O45" s="96">
        <v>209</v>
      </c>
      <c r="P45" s="96">
        <v>0</v>
      </c>
      <c r="Q45" s="96">
        <v>108</v>
      </c>
      <c r="R45" s="96">
        <v>377</v>
      </c>
      <c r="S45" s="96">
        <v>135</v>
      </c>
      <c r="T45" s="96">
        <v>620</v>
      </c>
      <c r="U45" s="96">
        <v>0</v>
      </c>
      <c r="V45" s="96">
        <v>9</v>
      </c>
      <c r="W45" s="96">
        <v>46</v>
      </c>
      <c r="X45" s="96">
        <v>156</v>
      </c>
      <c r="Y45" s="96">
        <v>211</v>
      </c>
      <c r="Z45" s="96">
        <v>11</v>
      </c>
      <c r="AA45" s="96">
        <v>5</v>
      </c>
      <c r="AB45" s="96">
        <v>0</v>
      </c>
      <c r="AC45" s="96"/>
      <c r="AD45" s="96">
        <v>16</v>
      </c>
      <c r="AE45" s="96">
        <v>2</v>
      </c>
      <c r="AF45" s="96">
        <v>0</v>
      </c>
      <c r="AG45" s="96">
        <v>0</v>
      </c>
      <c r="AH45" s="96">
        <v>0</v>
      </c>
      <c r="AI45" s="96">
        <v>2</v>
      </c>
      <c r="AJ45" s="96" t="s">
        <v>3</v>
      </c>
    </row>
    <row r="46" spans="1:36" ht="14.5" customHeight="1" x14ac:dyDescent="0.35">
      <c r="A46" s="2"/>
      <c r="B46" s="111" t="s">
        <v>126</v>
      </c>
      <c r="C46" s="93">
        <v>-739</v>
      </c>
      <c r="D46" s="93">
        <v>-926</v>
      </c>
      <c r="E46" s="93">
        <v>-966</v>
      </c>
      <c r="F46" s="93">
        <v>-297</v>
      </c>
      <c r="G46" s="93">
        <v>99</v>
      </c>
      <c r="H46" s="93">
        <v>-211</v>
      </c>
      <c r="I46" s="93">
        <v>-286</v>
      </c>
      <c r="J46" s="93">
        <v>-695</v>
      </c>
      <c r="K46" s="93">
        <v>-177</v>
      </c>
      <c r="L46" s="93">
        <v>-580</v>
      </c>
      <c r="M46" s="93">
        <v>-627</v>
      </c>
      <c r="N46" s="93">
        <v>-1892</v>
      </c>
      <c r="O46" s="93">
        <v>-3276</v>
      </c>
      <c r="P46" s="93">
        <v>-1527</v>
      </c>
      <c r="Q46" s="93">
        <v>-1233</v>
      </c>
      <c r="R46" s="93">
        <v>-680</v>
      </c>
      <c r="S46" s="93">
        <v>-350</v>
      </c>
      <c r="T46" s="93">
        <v>-3790</v>
      </c>
      <c r="U46" s="93">
        <v>-534</v>
      </c>
      <c r="V46" s="93">
        <v>-832</v>
      </c>
      <c r="W46" s="93">
        <v>-1060</v>
      </c>
      <c r="X46" s="93">
        <v>-629</v>
      </c>
      <c r="Y46" s="93">
        <v>-3055</v>
      </c>
      <c r="Z46" s="93">
        <v>-405</v>
      </c>
      <c r="AA46" s="93">
        <v>-448</v>
      </c>
      <c r="AB46" s="93">
        <v>-356</v>
      </c>
      <c r="AC46" s="93">
        <v>-461</v>
      </c>
      <c r="AD46" s="93">
        <v>-1670</v>
      </c>
      <c r="AE46" s="93">
        <v>-306</v>
      </c>
      <c r="AF46" s="93">
        <v>-183</v>
      </c>
      <c r="AG46" s="93">
        <v>-204</v>
      </c>
      <c r="AH46" s="93">
        <v>-231</v>
      </c>
      <c r="AI46" s="93">
        <v>-924</v>
      </c>
      <c r="AJ46" s="93">
        <v>-131</v>
      </c>
    </row>
    <row r="47" spans="1:36" ht="14.5" customHeight="1" x14ac:dyDescent="0.35">
      <c r="A47" s="2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</row>
    <row r="48" spans="1:36" ht="14.5" customHeight="1" x14ac:dyDescent="0.35">
      <c r="A48" s="2"/>
      <c r="B48" s="112" t="s">
        <v>127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0</v>
      </c>
      <c r="AI48" s="97"/>
      <c r="AJ48" s="97"/>
    </row>
    <row r="49" spans="1:36" ht="14.5" customHeight="1" x14ac:dyDescent="0.35">
      <c r="A49" s="2"/>
      <c r="B49" s="96" t="s">
        <v>128</v>
      </c>
      <c r="C49" s="96">
        <v>68</v>
      </c>
      <c r="D49" s="96">
        <v>0</v>
      </c>
      <c r="E49" s="96">
        <v>2003</v>
      </c>
      <c r="F49" s="96">
        <v>1</v>
      </c>
      <c r="G49" s="96">
        <v>0</v>
      </c>
      <c r="H49" s="96">
        <v>-1</v>
      </c>
      <c r="I49" s="96">
        <v>650</v>
      </c>
      <c r="J49" s="96">
        <v>650</v>
      </c>
      <c r="K49" s="96">
        <v>0</v>
      </c>
      <c r="L49" s="96">
        <v>18</v>
      </c>
      <c r="M49" s="96">
        <v>8</v>
      </c>
      <c r="N49" s="96">
        <v>1</v>
      </c>
      <c r="O49" s="96">
        <v>27</v>
      </c>
      <c r="P49" s="96">
        <v>1</v>
      </c>
      <c r="Q49" s="96">
        <v>2</v>
      </c>
      <c r="R49" s="96">
        <v>3</v>
      </c>
      <c r="S49" s="96">
        <v>5</v>
      </c>
      <c r="T49" s="96">
        <v>11</v>
      </c>
      <c r="U49" s="96">
        <v>2</v>
      </c>
      <c r="V49" s="96">
        <v>0</v>
      </c>
      <c r="W49" s="96">
        <v>4</v>
      </c>
      <c r="X49" s="96">
        <v>3</v>
      </c>
      <c r="Y49" s="96">
        <v>9</v>
      </c>
      <c r="Z49" s="96">
        <v>0</v>
      </c>
      <c r="AA49" s="96">
        <v>0</v>
      </c>
      <c r="AB49" s="96">
        <v>0</v>
      </c>
      <c r="AC49" s="96">
        <v>0</v>
      </c>
      <c r="AD49" s="96">
        <v>0</v>
      </c>
      <c r="AE49" s="96">
        <v>0</v>
      </c>
      <c r="AF49" s="96">
        <v>0</v>
      </c>
      <c r="AG49" s="96">
        <v>0</v>
      </c>
      <c r="AH49" s="96">
        <v>0</v>
      </c>
      <c r="AI49" s="96">
        <v>0</v>
      </c>
      <c r="AJ49" s="96" t="s">
        <v>3</v>
      </c>
    </row>
    <row r="50" spans="1:36" ht="14.5" customHeight="1" x14ac:dyDescent="0.35">
      <c r="A50" s="2"/>
      <c r="B50" s="97" t="s">
        <v>129</v>
      </c>
      <c r="C50" s="97">
        <v>338</v>
      </c>
      <c r="D50" s="97">
        <v>417</v>
      </c>
      <c r="E50" s="97">
        <v>9395</v>
      </c>
      <c r="F50" s="97">
        <v>203</v>
      </c>
      <c r="G50" s="97">
        <v>396</v>
      </c>
      <c r="H50" s="97">
        <v>0</v>
      </c>
      <c r="I50" s="97">
        <v>-5</v>
      </c>
      <c r="J50" s="97">
        <v>594</v>
      </c>
      <c r="K50" s="97">
        <v>0</v>
      </c>
      <c r="L50" s="97">
        <v>1874</v>
      </c>
      <c r="M50" s="97">
        <v>2479</v>
      </c>
      <c r="N50" s="97">
        <v>1737</v>
      </c>
      <c r="O50" s="97">
        <v>6090</v>
      </c>
      <c r="P50" s="97">
        <v>2731</v>
      </c>
      <c r="Q50" s="97">
        <v>244</v>
      </c>
      <c r="R50" s="97">
        <v>585</v>
      </c>
      <c r="S50" s="97">
        <v>441</v>
      </c>
      <c r="T50" s="97">
        <v>4001</v>
      </c>
      <c r="U50" s="97">
        <v>0</v>
      </c>
      <c r="V50" s="97">
        <v>300</v>
      </c>
      <c r="W50" s="97">
        <v>1272</v>
      </c>
      <c r="X50" s="97">
        <v>1820</v>
      </c>
      <c r="Y50" s="97">
        <v>3392</v>
      </c>
      <c r="Z50" s="97">
        <v>500</v>
      </c>
      <c r="AA50" s="97">
        <v>1800</v>
      </c>
      <c r="AB50" s="97">
        <v>700</v>
      </c>
      <c r="AC50" s="97">
        <v>3600</v>
      </c>
      <c r="AD50" s="97">
        <v>6600</v>
      </c>
      <c r="AE50" s="97">
        <v>608</v>
      </c>
      <c r="AF50" s="97">
        <v>2250</v>
      </c>
      <c r="AG50" s="97">
        <v>450</v>
      </c>
      <c r="AH50" s="97">
        <v>0</v>
      </c>
      <c r="AI50" s="97">
        <v>3308</v>
      </c>
      <c r="AJ50" s="97" t="s">
        <v>3</v>
      </c>
    </row>
    <row r="51" spans="1:36" ht="14.5" customHeight="1" x14ac:dyDescent="0.35">
      <c r="A51" s="2"/>
      <c r="B51" s="96" t="s">
        <v>130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-6073</v>
      </c>
      <c r="O51" s="96">
        <v>-6073</v>
      </c>
      <c r="P51" s="96">
        <v>0</v>
      </c>
      <c r="Q51" s="96">
        <v>0</v>
      </c>
      <c r="R51" s="96">
        <v>0</v>
      </c>
      <c r="S51" s="96">
        <v>-42</v>
      </c>
      <c r="T51" s="96">
        <v>-42</v>
      </c>
      <c r="U51" s="96">
        <v>-10</v>
      </c>
      <c r="V51" s="96">
        <v>-41</v>
      </c>
      <c r="W51" s="96">
        <v>-78</v>
      </c>
      <c r="X51" s="96">
        <v>-13</v>
      </c>
      <c r="Y51" s="96">
        <v>-142</v>
      </c>
      <c r="Z51" s="96">
        <v>-3</v>
      </c>
      <c r="AA51" s="96">
        <v>-9</v>
      </c>
      <c r="AB51" s="96">
        <v>-2</v>
      </c>
      <c r="AC51" s="96">
        <v>-40</v>
      </c>
      <c r="AD51" s="96">
        <v>-54</v>
      </c>
      <c r="AE51" s="96">
        <v>-1</v>
      </c>
      <c r="AF51" s="96">
        <v>-12</v>
      </c>
      <c r="AG51" s="96">
        <v>-4</v>
      </c>
      <c r="AH51" s="96">
        <v>-1</v>
      </c>
      <c r="AI51" s="96">
        <v>-18</v>
      </c>
      <c r="AJ51" s="96">
        <v>-1</v>
      </c>
    </row>
    <row r="52" spans="1:36" ht="14.5" customHeight="1" x14ac:dyDescent="0.35">
      <c r="A52" s="2"/>
      <c r="B52" s="97" t="s">
        <v>131</v>
      </c>
      <c r="C52" s="97">
        <v>-216</v>
      </c>
      <c r="D52" s="97">
        <v>-201</v>
      </c>
      <c r="E52" s="97">
        <v>-1915</v>
      </c>
      <c r="F52" s="97">
        <v>-245</v>
      </c>
      <c r="G52" s="97">
        <v>-1232</v>
      </c>
      <c r="H52" s="97">
        <v>-223</v>
      </c>
      <c r="I52" s="97">
        <v>-86</v>
      </c>
      <c r="J52" s="97">
        <v>-1786</v>
      </c>
      <c r="K52" s="97">
        <v>-275</v>
      </c>
      <c r="L52" s="97">
        <v>-91</v>
      </c>
      <c r="M52" s="97">
        <v>-4002</v>
      </c>
      <c r="N52" s="97">
        <v>3962</v>
      </c>
      <c r="O52" s="97">
        <v>-406</v>
      </c>
      <c r="P52" s="97">
        <v>-56</v>
      </c>
      <c r="Q52" s="97">
        <v>7</v>
      </c>
      <c r="R52" s="97">
        <v>-70</v>
      </c>
      <c r="S52" s="97">
        <v>-64</v>
      </c>
      <c r="T52" s="97">
        <v>-183</v>
      </c>
      <c r="U52" s="97">
        <v>-39</v>
      </c>
      <c r="V52" s="97">
        <v>-65</v>
      </c>
      <c r="W52" s="97">
        <v>-554</v>
      </c>
      <c r="X52" s="97">
        <v>-841</v>
      </c>
      <c r="Y52" s="97">
        <v>-1499</v>
      </c>
      <c r="Z52" s="97">
        <v>-25</v>
      </c>
      <c r="AA52" s="97">
        <v>-174</v>
      </c>
      <c r="AB52" s="97">
        <v>-1464</v>
      </c>
      <c r="AC52" s="97">
        <v>-3108</v>
      </c>
      <c r="AD52" s="97">
        <v>-4771</v>
      </c>
      <c r="AE52" s="97">
        <v>-1036</v>
      </c>
      <c r="AF52" s="97">
        <v>-2051</v>
      </c>
      <c r="AG52" s="97">
        <v>-700</v>
      </c>
      <c r="AH52" s="97">
        <v>-104</v>
      </c>
      <c r="AI52" s="97">
        <v>-3891</v>
      </c>
      <c r="AJ52" s="97">
        <v>-105</v>
      </c>
    </row>
    <row r="53" spans="1:36" ht="14.5" customHeight="1" x14ac:dyDescent="0.35">
      <c r="A53" s="2"/>
      <c r="B53" s="96" t="s">
        <v>132</v>
      </c>
      <c r="C53" s="96">
        <v>0</v>
      </c>
      <c r="D53" s="96">
        <v>0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-148</v>
      </c>
      <c r="O53" s="96">
        <v>-148</v>
      </c>
      <c r="P53" s="96">
        <v>0</v>
      </c>
      <c r="Q53" s="96">
        <v>-308</v>
      </c>
      <c r="R53" s="96">
        <v>-118</v>
      </c>
      <c r="S53" s="96">
        <v>-357</v>
      </c>
      <c r="T53" s="96">
        <v>-783</v>
      </c>
      <c r="U53" s="96">
        <v>-142</v>
      </c>
      <c r="V53" s="96">
        <v>-360</v>
      </c>
      <c r="W53" s="96">
        <v>-231</v>
      </c>
      <c r="X53" s="96">
        <v>-352</v>
      </c>
      <c r="Y53" s="96">
        <v>-1085</v>
      </c>
      <c r="Z53" s="96">
        <v>-187</v>
      </c>
      <c r="AA53" s="96">
        <v>-380</v>
      </c>
      <c r="AB53" s="96">
        <v>-895</v>
      </c>
      <c r="AC53" s="96">
        <v>-1121</v>
      </c>
      <c r="AD53" s="96">
        <v>-2583</v>
      </c>
      <c r="AE53" s="96">
        <v>-400</v>
      </c>
      <c r="AF53" s="96">
        <v>-538</v>
      </c>
      <c r="AG53" s="96">
        <v>-717</v>
      </c>
      <c r="AH53" s="96">
        <v>-537</v>
      </c>
      <c r="AI53" s="96">
        <v>-2192</v>
      </c>
      <c r="AJ53" s="96">
        <v>-447</v>
      </c>
    </row>
    <row r="54" spans="1:36" ht="14.5" customHeight="1" x14ac:dyDescent="0.35">
      <c r="A54" s="2"/>
      <c r="B54" s="97" t="s">
        <v>133</v>
      </c>
      <c r="C54" s="97">
        <v>-81</v>
      </c>
      <c r="D54" s="97">
        <v>-115</v>
      </c>
      <c r="E54" s="97">
        <v>-260</v>
      </c>
      <c r="F54" s="97">
        <v>0</v>
      </c>
      <c r="G54" s="97">
        <v>0</v>
      </c>
      <c r="H54" s="97">
        <v>0</v>
      </c>
      <c r="I54" s="97">
        <v>-310</v>
      </c>
      <c r="J54" s="97">
        <v>-310</v>
      </c>
      <c r="K54" s="97">
        <v>0</v>
      </c>
      <c r="L54" s="97">
        <v>-85</v>
      </c>
      <c r="M54" s="97">
        <v>0</v>
      </c>
      <c r="N54" s="97">
        <v>-375</v>
      </c>
      <c r="O54" s="97">
        <v>-460</v>
      </c>
      <c r="P54" s="97">
        <v>0</v>
      </c>
      <c r="Q54" s="97">
        <v>-168</v>
      </c>
      <c r="R54" s="97">
        <v>0</v>
      </c>
      <c r="S54" s="97">
        <v>0</v>
      </c>
      <c r="T54" s="97">
        <v>-168</v>
      </c>
      <c r="U54" s="97">
        <v>-50</v>
      </c>
      <c r="V54" s="97">
        <v>-68</v>
      </c>
      <c r="W54" s="97">
        <v>0</v>
      </c>
      <c r="X54" s="97">
        <v>0</v>
      </c>
      <c r="Y54" s="97">
        <v>-118</v>
      </c>
      <c r="Z54" s="97">
        <v>0</v>
      </c>
      <c r="AA54" s="97">
        <v>0</v>
      </c>
      <c r="AB54" s="97">
        <v>0</v>
      </c>
      <c r="AC54" s="97">
        <v>0</v>
      </c>
      <c r="AD54" s="97">
        <v>0</v>
      </c>
      <c r="AE54" s="97">
        <v>-109</v>
      </c>
      <c r="AF54" s="97">
        <v>-19</v>
      </c>
      <c r="AG54" s="97">
        <v>0</v>
      </c>
      <c r="AH54" s="97">
        <v>0</v>
      </c>
      <c r="AI54" s="97">
        <v>-128</v>
      </c>
      <c r="AJ54" s="97" t="s">
        <v>3</v>
      </c>
    </row>
    <row r="55" spans="1:36" ht="14.5" customHeight="1" x14ac:dyDescent="0.35">
      <c r="A55" s="2"/>
      <c r="B55" s="96" t="s">
        <v>163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96">
        <v>0</v>
      </c>
      <c r="R55" s="96">
        <v>0</v>
      </c>
      <c r="S55" s="96">
        <v>0</v>
      </c>
      <c r="T55" s="96">
        <v>0</v>
      </c>
      <c r="U55" s="96">
        <v>0</v>
      </c>
      <c r="V55" s="96">
        <v>0</v>
      </c>
      <c r="W55" s="96">
        <v>0</v>
      </c>
      <c r="X55" s="96">
        <v>0</v>
      </c>
      <c r="Y55" s="96">
        <v>0</v>
      </c>
      <c r="Z55" s="96">
        <v>0</v>
      </c>
      <c r="AA55" s="96">
        <v>0</v>
      </c>
      <c r="AB55" s="96">
        <v>0</v>
      </c>
      <c r="AC55" s="96">
        <v>-26</v>
      </c>
      <c r="AD55" s="96">
        <v>-26</v>
      </c>
      <c r="AE55" s="96">
        <v>0</v>
      </c>
      <c r="AF55" s="96">
        <v>-13</v>
      </c>
      <c r="AG55" s="96">
        <v>-36</v>
      </c>
      <c r="AH55" s="96">
        <v>-29</v>
      </c>
      <c r="AI55" s="96">
        <v>-78</v>
      </c>
      <c r="AJ55" s="96" t="s">
        <v>3</v>
      </c>
    </row>
    <row r="56" spans="1:36" ht="14.5" customHeight="1" x14ac:dyDescent="0.35">
      <c r="A56" s="2"/>
      <c r="B56" s="97" t="s">
        <v>134</v>
      </c>
      <c r="C56" s="97">
        <v>-170</v>
      </c>
      <c r="D56" s="97">
        <v>-200</v>
      </c>
      <c r="E56" s="97">
        <v>-234</v>
      </c>
      <c r="F56" s="97">
        <v>-71</v>
      </c>
      <c r="G56" s="97">
        <v>-76</v>
      </c>
      <c r="H56" s="97">
        <v>-77</v>
      </c>
      <c r="I56" s="97">
        <v>-102</v>
      </c>
      <c r="J56" s="97">
        <v>-326</v>
      </c>
      <c r="K56" s="97">
        <v>-97</v>
      </c>
      <c r="L56" s="97">
        <v>-104</v>
      </c>
      <c r="M56" s="97">
        <v>-114</v>
      </c>
      <c r="N56" s="97">
        <v>307</v>
      </c>
      <c r="O56" s="97">
        <v>-8</v>
      </c>
      <c r="P56" s="97">
        <v>-163</v>
      </c>
      <c r="Q56" s="97">
        <v>-173</v>
      </c>
      <c r="R56" s="97">
        <v>-289</v>
      </c>
      <c r="S56" s="97">
        <v>499</v>
      </c>
      <c r="T56" s="97">
        <v>-126</v>
      </c>
      <c r="U56" s="97">
        <v>-151</v>
      </c>
      <c r="V56" s="97">
        <v>-18</v>
      </c>
      <c r="W56" s="97">
        <v>-48</v>
      </c>
      <c r="X56" s="97">
        <v>-45</v>
      </c>
      <c r="Y56" s="97">
        <v>-262</v>
      </c>
      <c r="Z56" s="97">
        <v>-101</v>
      </c>
      <c r="AA56" s="97">
        <v>-47</v>
      </c>
      <c r="AB56" s="97">
        <v>-56</v>
      </c>
      <c r="AC56" s="97">
        <v>-85</v>
      </c>
      <c r="AD56" s="97">
        <v>-289</v>
      </c>
      <c r="AE56" s="97">
        <v>-86</v>
      </c>
      <c r="AF56" s="97">
        <v>-75</v>
      </c>
      <c r="AG56" s="97">
        <v>-78</v>
      </c>
      <c r="AH56" s="97">
        <v>-86</v>
      </c>
      <c r="AI56" s="97">
        <v>-325</v>
      </c>
      <c r="AJ56" s="97">
        <v>-81</v>
      </c>
    </row>
    <row r="57" spans="1:36" ht="14.5" customHeight="1" x14ac:dyDescent="0.35">
      <c r="A57" s="2"/>
      <c r="B57" s="96" t="s">
        <v>135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96">
        <v>-25</v>
      </c>
      <c r="R57" s="96">
        <v>-7</v>
      </c>
      <c r="S57" s="96">
        <v>-740</v>
      </c>
      <c r="T57" s="96">
        <v>-772</v>
      </c>
      <c r="U57" s="96">
        <v>-238</v>
      </c>
      <c r="V57" s="96">
        <v>-238</v>
      </c>
      <c r="W57" s="96">
        <v>-246</v>
      </c>
      <c r="X57" s="96">
        <v>-255</v>
      </c>
      <c r="Y57" s="96">
        <v>-977</v>
      </c>
      <c r="Z57" s="96">
        <v>-263</v>
      </c>
      <c r="AA57" s="96">
        <v>-266</v>
      </c>
      <c r="AB57" s="96">
        <v>-262</v>
      </c>
      <c r="AC57" s="96">
        <v>-269</v>
      </c>
      <c r="AD57" s="96">
        <v>-1060</v>
      </c>
      <c r="AE57" s="96">
        <v>-285</v>
      </c>
      <c r="AF57" s="96">
        <v>-281</v>
      </c>
      <c r="AG57" s="96">
        <v>-285</v>
      </c>
      <c r="AH57" s="96">
        <v>-295</v>
      </c>
      <c r="AI57" s="96">
        <v>-1146</v>
      </c>
      <c r="AJ57" s="96">
        <v>-315</v>
      </c>
    </row>
    <row r="58" spans="1:36" ht="14.5" customHeight="1" x14ac:dyDescent="0.35">
      <c r="A58" s="2"/>
      <c r="B58" s="97" t="s">
        <v>205</v>
      </c>
      <c r="C58" s="97">
        <v>0</v>
      </c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97">
        <v>0</v>
      </c>
      <c r="P58" s="97">
        <v>0</v>
      </c>
      <c r="Q58" s="97">
        <v>0</v>
      </c>
      <c r="R58" s="97">
        <v>0</v>
      </c>
      <c r="S58" s="97">
        <v>0</v>
      </c>
      <c r="T58" s="97">
        <v>0</v>
      </c>
      <c r="U58" s="97">
        <v>-570</v>
      </c>
      <c r="V58" s="97">
        <v>-826</v>
      </c>
      <c r="W58" s="97">
        <v>0</v>
      </c>
      <c r="X58" s="97">
        <v>-1213</v>
      </c>
      <c r="Y58" s="97">
        <v>-2609</v>
      </c>
      <c r="Z58" s="97">
        <v>-894</v>
      </c>
      <c r="AA58" s="97">
        <v>-2</v>
      </c>
      <c r="AB58" s="97">
        <v>-7</v>
      </c>
      <c r="AC58" s="97">
        <v>-7</v>
      </c>
      <c r="AD58" s="97">
        <v>-910</v>
      </c>
      <c r="AE58" s="97">
        <v>-7</v>
      </c>
      <c r="AF58" s="97">
        <v>-7</v>
      </c>
      <c r="AG58" s="97">
        <v>-7</v>
      </c>
      <c r="AH58" s="97">
        <v>-8</v>
      </c>
      <c r="AI58" s="97">
        <v>-29</v>
      </c>
      <c r="AJ58" s="97">
        <v>-7</v>
      </c>
    </row>
    <row r="59" spans="1:36" ht="14.5" customHeight="1" x14ac:dyDescent="0.35">
      <c r="A59" s="2"/>
      <c r="B59" s="110" t="s">
        <v>136</v>
      </c>
      <c r="C59" s="93">
        <v>-61</v>
      </c>
      <c r="D59" s="93">
        <v>-99</v>
      </c>
      <c r="E59" s="93">
        <v>8989</v>
      </c>
      <c r="F59" s="93">
        <v>-112</v>
      </c>
      <c r="G59" s="93">
        <v>-912</v>
      </c>
      <c r="H59" s="93">
        <v>-301</v>
      </c>
      <c r="I59" s="93">
        <v>147</v>
      </c>
      <c r="J59" s="93">
        <v>-1178</v>
      </c>
      <c r="K59" s="93">
        <v>-372</v>
      </c>
      <c r="L59" s="93">
        <v>1612</v>
      </c>
      <c r="M59" s="93">
        <v>-1629</v>
      </c>
      <c r="N59" s="93">
        <v>-589</v>
      </c>
      <c r="O59" s="93">
        <v>-978</v>
      </c>
      <c r="P59" s="93">
        <v>2513</v>
      </c>
      <c r="Q59" s="93">
        <v>-421</v>
      </c>
      <c r="R59" s="93">
        <v>104</v>
      </c>
      <c r="S59" s="93">
        <v>-258</v>
      </c>
      <c r="T59" s="93">
        <v>1938</v>
      </c>
      <c r="U59" s="93">
        <v>-1198</v>
      </c>
      <c r="V59" s="93">
        <v>-1316</v>
      </c>
      <c r="W59" s="93">
        <v>119</v>
      </c>
      <c r="X59" s="93">
        <v>-896</v>
      </c>
      <c r="Y59" s="93">
        <v>-3291</v>
      </c>
      <c r="Z59" s="93">
        <v>-973</v>
      </c>
      <c r="AA59" s="93">
        <v>922</v>
      </c>
      <c r="AB59" s="93">
        <v>-1986</v>
      </c>
      <c r="AC59" s="93">
        <v>-1056</v>
      </c>
      <c r="AD59" s="93">
        <v>-3093</v>
      </c>
      <c r="AE59" s="93">
        <v>-1316</v>
      </c>
      <c r="AF59" s="93">
        <v>-746</v>
      </c>
      <c r="AG59" s="93">
        <v>-1377</v>
      </c>
      <c r="AH59" s="93">
        <v>-1060</v>
      </c>
      <c r="AI59" s="93">
        <v>-4499</v>
      </c>
      <c r="AJ59" s="93">
        <v>-956</v>
      </c>
    </row>
    <row r="60" spans="1:36" ht="14.5" customHeight="1" x14ac:dyDescent="0.35">
      <c r="A60" s="2"/>
      <c r="B60" s="11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</row>
    <row r="61" spans="1:36" ht="14.5" customHeight="1" x14ac:dyDescent="0.35">
      <c r="A61" s="2"/>
      <c r="B61" s="95" t="s">
        <v>203</v>
      </c>
      <c r="C61" s="95">
        <v>302</v>
      </c>
      <c r="D61" s="95">
        <v>520</v>
      </c>
      <c r="E61" s="95">
        <v>452</v>
      </c>
      <c r="F61" s="95">
        <v>-764</v>
      </c>
      <c r="G61" s="95">
        <v>1330</v>
      </c>
      <c r="H61" s="95">
        <v>-152</v>
      </c>
      <c r="I61" s="95">
        <v>1255</v>
      </c>
      <c r="J61" s="95">
        <v>1669</v>
      </c>
      <c r="K61" s="95">
        <v>-768</v>
      </c>
      <c r="L61" s="95">
        <v>1747</v>
      </c>
      <c r="M61" s="95">
        <v>-1630</v>
      </c>
      <c r="N61" s="95">
        <v>-330.99999999999909</v>
      </c>
      <c r="O61" s="95">
        <v>-981.99999999999909</v>
      </c>
      <c r="P61" s="95">
        <v>1839</v>
      </c>
      <c r="Q61" s="95">
        <v>-1281</v>
      </c>
      <c r="R61" s="95">
        <v>1102</v>
      </c>
      <c r="S61" s="95">
        <v>1632</v>
      </c>
      <c r="T61" s="95">
        <v>3292</v>
      </c>
      <c r="U61" s="95">
        <v>-1708</v>
      </c>
      <c r="V61" s="95">
        <v>462</v>
      </c>
      <c r="W61" s="95">
        <v>-179</v>
      </c>
      <c r="X61" s="95">
        <v>1042</v>
      </c>
      <c r="Y61" s="95">
        <v>-383</v>
      </c>
      <c r="Z61" s="95">
        <v>-921</v>
      </c>
      <c r="AA61" s="95">
        <v>566</v>
      </c>
      <c r="AB61" s="95">
        <v>-1072</v>
      </c>
      <c r="AC61" s="95">
        <v>1596</v>
      </c>
      <c r="AD61" s="95">
        <v>169</v>
      </c>
      <c r="AE61" s="95">
        <v>-1226</v>
      </c>
      <c r="AF61" s="95">
        <v>57</v>
      </c>
      <c r="AG61" s="95">
        <v>-3</v>
      </c>
      <c r="AH61" s="95">
        <v>1398</v>
      </c>
      <c r="AI61" s="95">
        <v>226</v>
      </c>
      <c r="AJ61" s="95">
        <v>-1488</v>
      </c>
    </row>
    <row r="62" spans="1:36" s="26" customFormat="1" ht="14.5" customHeight="1" x14ac:dyDescent="0.35">
      <c r="A62" s="3"/>
      <c r="B62" s="113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</row>
    <row r="63" spans="1:36" ht="14.5" customHeight="1" x14ac:dyDescent="0.35">
      <c r="A63" s="2"/>
      <c r="B63" s="97" t="s">
        <v>196</v>
      </c>
      <c r="C63" s="97">
        <v>589</v>
      </c>
      <c r="D63" s="97">
        <v>891</v>
      </c>
      <c r="E63" s="97">
        <v>1411</v>
      </c>
      <c r="F63" s="97">
        <v>1863</v>
      </c>
      <c r="G63" s="97">
        <v>0</v>
      </c>
      <c r="H63" s="97">
        <v>0</v>
      </c>
      <c r="I63" s="97">
        <v>0</v>
      </c>
      <c r="J63" s="97">
        <v>1863</v>
      </c>
      <c r="K63" s="97">
        <v>3532</v>
      </c>
      <c r="L63" s="97">
        <v>0</v>
      </c>
      <c r="M63" s="97">
        <v>0</v>
      </c>
      <c r="N63" s="97">
        <v>0</v>
      </c>
      <c r="O63" s="97">
        <v>3532</v>
      </c>
      <c r="P63" s="97">
        <v>2550</v>
      </c>
      <c r="Q63" s="97">
        <v>0</v>
      </c>
      <c r="R63" s="97">
        <v>0</v>
      </c>
      <c r="S63" s="97">
        <v>0</v>
      </c>
      <c r="T63" s="97">
        <v>2550</v>
      </c>
      <c r="U63" s="97">
        <v>5842</v>
      </c>
      <c r="V63" s="97">
        <v>0</v>
      </c>
      <c r="W63" s="97">
        <v>0</v>
      </c>
      <c r="X63" s="97">
        <v>0</v>
      </c>
      <c r="Y63" s="97">
        <v>5842</v>
      </c>
      <c r="Z63" s="97">
        <v>5459</v>
      </c>
      <c r="AA63" s="97">
        <v>0</v>
      </c>
      <c r="AB63" s="97">
        <v>0</v>
      </c>
      <c r="AC63" s="97">
        <v>0</v>
      </c>
      <c r="AD63" s="97">
        <v>5459</v>
      </c>
      <c r="AE63" s="97">
        <v>5628</v>
      </c>
      <c r="AF63" s="97">
        <v>0</v>
      </c>
      <c r="AG63" s="97">
        <v>0</v>
      </c>
      <c r="AH63" s="97">
        <v>0</v>
      </c>
      <c r="AI63" s="97">
        <v>5628</v>
      </c>
      <c r="AJ63" s="97">
        <v>5854</v>
      </c>
    </row>
    <row r="64" spans="1:36" s="11" customFormat="1" ht="14.5" customHeight="1" x14ac:dyDescent="0.35">
      <c r="A64" s="2"/>
      <c r="B64" s="113" t="s">
        <v>197</v>
      </c>
      <c r="C64" s="96">
        <v>891</v>
      </c>
      <c r="D64" s="96">
        <v>1411</v>
      </c>
      <c r="E64" s="96">
        <v>1863</v>
      </c>
      <c r="F64" s="96">
        <v>1102</v>
      </c>
      <c r="G64" s="96">
        <v>1327</v>
      </c>
      <c r="H64" s="96">
        <v>-152</v>
      </c>
      <c r="I64" s="96">
        <v>1255</v>
      </c>
      <c r="J64" s="96">
        <v>3532</v>
      </c>
      <c r="K64" s="96">
        <v>2764</v>
      </c>
      <c r="L64" s="96">
        <v>1747</v>
      </c>
      <c r="M64" s="96">
        <v>-1630</v>
      </c>
      <c r="N64" s="96">
        <v>-331</v>
      </c>
      <c r="O64" s="96">
        <v>2550</v>
      </c>
      <c r="P64" s="96">
        <v>4389</v>
      </c>
      <c r="Q64" s="96">
        <v>-1281</v>
      </c>
      <c r="R64" s="96">
        <v>1102</v>
      </c>
      <c r="S64" s="96">
        <v>1632</v>
      </c>
      <c r="T64" s="96">
        <v>5842</v>
      </c>
      <c r="U64" s="96">
        <v>4134</v>
      </c>
      <c r="V64" s="96">
        <v>462</v>
      </c>
      <c r="W64" s="96">
        <v>-179</v>
      </c>
      <c r="X64" s="96">
        <v>1042</v>
      </c>
      <c r="Y64" s="96">
        <v>5459</v>
      </c>
      <c r="Z64" s="96">
        <v>4538</v>
      </c>
      <c r="AA64" s="96">
        <v>566</v>
      </c>
      <c r="AB64" s="96">
        <v>-1072</v>
      </c>
      <c r="AC64" s="96">
        <v>1596</v>
      </c>
      <c r="AD64" s="96">
        <v>5628</v>
      </c>
      <c r="AE64" s="96">
        <v>4402</v>
      </c>
      <c r="AF64" s="96">
        <v>57</v>
      </c>
      <c r="AG64" s="96">
        <v>-3</v>
      </c>
      <c r="AH64" s="96">
        <v>1398</v>
      </c>
      <c r="AI64" s="96">
        <v>5854</v>
      </c>
      <c r="AJ64" s="96">
        <v>4366</v>
      </c>
    </row>
    <row r="65" spans="1:36" ht="14.5" customHeight="1" x14ac:dyDescent="0.35">
      <c r="A65" s="2"/>
      <c r="B65" s="104" t="s">
        <v>203</v>
      </c>
      <c r="C65" s="104">
        <v>302</v>
      </c>
      <c r="D65" s="104">
        <v>520</v>
      </c>
      <c r="E65" s="104">
        <v>452</v>
      </c>
      <c r="F65" s="104">
        <v>-761</v>
      </c>
      <c r="G65" s="104">
        <v>1327</v>
      </c>
      <c r="H65" s="104">
        <v>-152</v>
      </c>
      <c r="I65" s="104">
        <v>1255</v>
      </c>
      <c r="J65" s="104">
        <v>1669</v>
      </c>
      <c r="K65" s="104">
        <v>-768</v>
      </c>
      <c r="L65" s="104">
        <v>1747</v>
      </c>
      <c r="M65" s="104">
        <v>-1630</v>
      </c>
      <c r="N65" s="104">
        <v>-331</v>
      </c>
      <c r="O65" s="104">
        <v>-982</v>
      </c>
      <c r="P65" s="104">
        <v>1839</v>
      </c>
      <c r="Q65" s="104">
        <v>-1281</v>
      </c>
      <c r="R65" s="104">
        <v>1102</v>
      </c>
      <c r="S65" s="104">
        <v>1632</v>
      </c>
      <c r="T65" s="104">
        <v>3292</v>
      </c>
      <c r="U65" s="104">
        <v>-1708</v>
      </c>
      <c r="V65" s="104">
        <v>462</v>
      </c>
      <c r="W65" s="104">
        <v>-179</v>
      </c>
      <c r="X65" s="104">
        <v>1042</v>
      </c>
      <c r="Y65" s="104">
        <v>-383</v>
      </c>
      <c r="Z65" s="104">
        <v>-921</v>
      </c>
      <c r="AA65" s="104">
        <v>566</v>
      </c>
      <c r="AB65" s="104">
        <v>-1072</v>
      </c>
      <c r="AC65" s="104">
        <v>1596</v>
      </c>
      <c r="AD65" s="104">
        <v>169</v>
      </c>
      <c r="AE65" s="104">
        <v>-1226</v>
      </c>
      <c r="AF65" s="104">
        <v>57</v>
      </c>
      <c r="AG65" s="104">
        <v>-3</v>
      </c>
      <c r="AH65" s="104">
        <v>1398</v>
      </c>
      <c r="AI65" s="104">
        <v>226</v>
      </c>
      <c r="AJ65" s="104">
        <v>-1488</v>
      </c>
    </row>
    <row r="66" spans="1:36" ht="14.5" customHeight="1" x14ac:dyDescent="0.3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</row>
  </sheetData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zoomScale="85" zoomScaleNormal="85" workbookViewId="0">
      <pane xSplit="2" ySplit="6" topLeftCell="T7" activePane="bottomRight" state="frozen"/>
      <selection activeCell="G16" sqref="G16"/>
      <selection pane="topRight" activeCell="G16" sqref="G16"/>
      <selection pane="bottomLeft" activeCell="G16" sqref="G16"/>
      <selection pane="bottomRight" activeCell="AB7" sqref="AB7:AB16"/>
    </sheetView>
  </sheetViews>
  <sheetFormatPr defaultColWidth="0" defaultRowHeight="14.5" customHeight="1" zeroHeight="1" x14ac:dyDescent="0.35"/>
  <cols>
    <col min="1" max="1" width="0.54296875" style="65" customWidth="1"/>
    <col min="2" max="2" width="114.453125" style="1" bestFit="1" customWidth="1"/>
    <col min="3" max="26" width="9.54296875" style="1" customWidth="1"/>
    <col min="27" max="28" width="10.54296875" style="1" customWidth="1"/>
    <col min="29" max="29" width="1.453125" style="2" hidden="1" customWidth="1"/>
    <col min="30" max="16384" width="9.1796875" style="2" hidden="1"/>
  </cols>
  <sheetData>
    <row r="1" spans="1:29" ht="14.5" customHeight="1" x14ac:dyDescent="0.35">
      <c r="A1" s="65" t="s">
        <v>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9" ht="14.5" customHeight="1" x14ac:dyDescent="0.3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9" ht="14.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9" ht="14.5" customHeight="1" x14ac:dyDescent="0.3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9" ht="14.5" customHeight="1" x14ac:dyDescent="0.3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9" ht="14.5" customHeight="1" x14ac:dyDescent="0.35">
      <c r="B6" s="55" t="s">
        <v>74</v>
      </c>
      <c r="C6" s="56">
        <v>2019</v>
      </c>
      <c r="D6" s="56" t="s">
        <v>42</v>
      </c>
      <c r="E6" s="56" t="s">
        <v>43</v>
      </c>
      <c r="F6" s="56" t="s">
        <v>44</v>
      </c>
      <c r="G6" s="56">
        <v>2020</v>
      </c>
      <c r="H6" s="56" t="s">
        <v>46</v>
      </c>
      <c r="I6" s="56" t="s">
        <v>47</v>
      </c>
      <c r="J6" s="50" t="s">
        <v>48</v>
      </c>
      <c r="K6" s="50">
        <v>2021</v>
      </c>
      <c r="L6" s="56" t="s">
        <v>50</v>
      </c>
      <c r="M6" s="50" t="s">
        <v>51</v>
      </c>
      <c r="N6" s="50" t="s">
        <v>52</v>
      </c>
      <c r="O6" s="50">
        <v>2022</v>
      </c>
      <c r="P6" s="50" t="s">
        <v>54</v>
      </c>
      <c r="Q6" s="50" t="s">
        <v>55</v>
      </c>
      <c r="R6" s="50" t="s">
        <v>56</v>
      </c>
      <c r="S6" s="50">
        <v>2023</v>
      </c>
      <c r="T6" s="50" t="s">
        <v>58</v>
      </c>
      <c r="U6" s="50" t="s">
        <v>59</v>
      </c>
      <c r="V6" s="50" t="s">
        <v>60</v>
      </c>
      <c r="W6" s="50">
        <v>2024</v>
      </c>
      <c r="X6" s="50" t="s">
        <v>172</v>
      </c>
      <c r="Y6" s="50" t="s">
        <v>193</v>
      </c>
      <c r="Z6" s="50" t="s">
        <v>207</v>
      </c>
      <c r="AA6" s="50">
        <v>2025</v>
      </c>
      <c r="AB6" s="50" t="s">
        <v>214</v>
      </c>
    </row>
    <row r="7" spans="1:29" ht="14.5" customHeight="1" x14ac:dyDescent="0.35">
      <c r="B7" s="79" t="s">
        <v>153</v>
      </c>
      <c r="C7" s="15">
        <v>-1174</v>
      </c>
      <c r="D7" s="15">
        <v>-1253</v>
      </c>
      <c r="E7" s="15">
        <v>-368</v>
      </c>
      <c r="F7" s="15">
        <v>-2025</v>
      </c>
      <c r="G7" s="15">
        <v>-2063</v>
      </c>
      <c r="H7" s="15">
        <v>-1864</v>
      </c>
      <c r="I7" s="15">
        <v>-2191</v>
      </c>
      <c r="J7" s="15">
        <v>-2372</v>
      </c>
      <c r="K7" s="15">
        <v>-609</v>
      </c>
      <c r="L7" s="15">
        <v>-291</v>
      </c>
      <c r="M7" s="15">
        <v>-165</v>
      </c>
      <c r="N7" s="15">
        <v>-816</v>
      </c>
      <c r="O7" s="15">
        <v>-1233</v>
      </c>
      <c r="P7" s="15">
        <v>-1305</v>
      </c>
      <c r="Q7" s="15">
        <v>-1198</v>
      </c>
      <c r="R7" s="15">
        <v>-2585</v>
      </c>
      <c r="S7" s="15">
        <v>-2067</v>
      </c>
      <c r="T7" s="15">
        <v>-5397</v>
      </c>
      <c r="U7" s="15">
        <v>-6362</v>
      </c>
      <c r="V7" s="15">
        <v>-4788</v>
      </c>
      <c r="W7" s="15">
        <v>-1991</v>
      </c>
      <c r="X7" s="15">
        <v>-1244</v>
      </c>
      <c r="Y7" s="15">
        <v>-1260</v>
      </c>
      <c r="Z7" s="15">
        <v>-937</v>
      </c>
      <c r="AA7" s="15">
        <v>-1712</v>
      </c>
      <c r="AB7" s="15">
        <v>-1750</v>
      </c>
    </row>
    <row r="8" spans="1:29" ht="14.5" customHeight="1" x14ac:dyDescent="0.35">
      <c r="B8" s="1" t="s">
        <v>154</v>
      </c>
      <c r="C8" s="14">
        <v>-7293</v>
      </c>
      <c r="D8" s="14">
        <v>-7306</v>
      </c>
      <c r="E8" s="14">
        <v>-7460</v>
      </c>
      <c r="F8" s="14">
        <v>-5669</v>
      </c>
      <c r="G8" s="14">
        <v>-5700</v>
      </c>
      <c r="H8" s="14">
        <v>-5700</v>
      </c>
      <c r="I8" s="14">
        <v>-7342</v>
      </c>
      <c r="J8" s="14">
        <v>-5780</v>
      </c>
      <c r="K8" s="14">
        <v>-7392</v>
      </c>
      <c r="L8" s="14">
        <v>-10625</v>
      </c>
      <c r="M8" s="14">
        <v>-11039</v>
      </c>
      <c r="N8" s="14">
        <v>-11197</v>
      </c>
      <c r="O8" s="14">
        <v>-11176</v>
      </c>
      <c r="P8" s="14">
        <v>-11349</v>
      </c>
      <c r="Q8" s="14">
        <v>-11738</v>
      </c>
      <c r="R8" s="14">
        <v>-11263</v>
      </c>
      <c r="S8" s="14">
        <v>-12843</v>
      </c>
      <c r="T8" s="14">
        <v>-10318</v>
      </c>
      <c r="U8" s="14">
        <v>-11098</v>
      </c>
      <c r="V8" s="14">
        <v>-11560</v>
      </c>
      <c r="W8" s="14">
        <v>-14184</v>
      </c>
      <c r="X8" s="14">
        <v>-14645</v>
      </c>
      <c r="Y8" s="14">
        <v>-14907</v>
      </c>
      <c r="Z8" s="14">
        <v>-14926</v>
      </c>
      <c r="AA8" s="14">
        <v>-14132</v>
      </c>
      <c r="AB8" s="14">
        <v>-14138</v>
      </c>
    </row>
    <row r="9" spans="1:29" ht="14.5" customHeight="1" x14ac:dyDescent="0.35">
      <c r="B9" s="12" t="s">
        <v>155</v>
      </c>
      <c r="C9" s="13">
        <v>-8467</v>
      </c>
      <c r="D9" s="13">
        <v>-8559</v>
      </c>
      <c r="E9" s="13">
        <v>-7828</v>
      </c>
      <c r="F9" s="13">
        <v>-7694</v>
      </c>
      <c r="G9" s="13">
        <v>-7763</v>
      </c>
      <c r="H9" s="13">
        <v>-7564</v>
      </c>
      <c r="I9" s="13">
        <v>-9533</v>
      </c>
      <c r="J9" s="13">
        <v>-8152</v>
      </c>
      <c r="K9" s="13">
        <v>-8001</v>
      </c>
      <c r="L9" s="13">
        <v>-10916</v>
      </c>
      <c r="M9" s="13">
        <v>-11204</v>
      </c>
      <c r="N9" s="13">
        <v>-12013</v>
      </c>
      <c r="O9" s="13">
        <v>-12409</v>
      </c>
      <c r="P9" s="13">
        <v>-12654</v>
      </c>
      <c r="Q9" s="13">
        <v>-12936</v>
      </c>
      <c r="R9" s="13">
        <v>-13848</v>
      </c>
      <c r="S9" s="13">
        <v>-14910</v>
      </c>
      <c r="T9" s="13">
        <v>-15715</v>
      </c>
      <c r="U9" s="13">
        <v>-17460</v>
      </c>
      <c r="V9" s="13">
        <v>-16348</v>
      </c>
      <c r="W9" s="13">
        <v>-16175</v>
      </c>
      <c r="X9" s="13">
        <v>-15889</v>
      </c>
      <c r="Y9" s="13">
        <v>-16167</v>
      </c>
      <c r="Z9" s="13">
        <v>-15863</v>
      </c>
      <c r="AA9" s="13">
        <f>SUM(AA7:AA8)</f>
        <v>-15844</v>
      </c>
      <c r="AB9" s="13">
        <v>-15888</v>
      </c>
    </row>
    <row r="10" spans="1:29" ht="14.5" customHeight="1" x14ac:dyDescent="0.35">
      <c r="B10" s="41" t="s">
        <v>156</v>
      </c>
      <c r="C10" s="14">
        <v>1876</v>
      </c>
      <c r="D10" s="14">
        <v>1113</v>
      </c>
      <c r="E10" s="14">
        <v>2439</v>
      </c>
      <c r="F10" s="14">
        <v>2290</v>
      </c>
      <c r="G10" s="14">
        <v>3532</v>
      </c>
      <c r="H10" s="14">
        <v>2764</v>
      </c>
      <c r="I10" s="14">
        <v>4511</v>
      </c>
      <c r="J10" s="14">
        <v>2881</v>
      </c>
      <c r="K10" s="14">
        <v>2550</v>
      </c>
      <c r="L10" s="14">
        <v>4389</v>
      </c>
      <c r="M10" s="14">
        <v>3108</v>
      </c>
      <c r="N10" s="14">
        <v>4210</v>
      </c>
      <c r="O10" s="14">
        <v>5842</v>
      </c>
      <c r="P10" s="14">
        <v>4134</v>
      </c>
      <c r="Q10" s="14">
        <v>4596</v>
      </c>
      <c r="R10" s="14">
        <v>4417</v>
      </c>
      <c r="S10" s="14">
        <v>5459</v>
      </c>
      <c r="T10" s="14">
        <v>4538</v>
      </c>
      <c r="U10" s="14">
        <v>5104</v>
      </c>
      <c r="V10" s="14">
        <v>4032</v>
      </c>
      <c r="W10" s="14">
        <v>5628</v>
      </c>
      <c r="X10" s="14">
        <v>4402</v>
      </c>
      <c r="Y10" s="14">
        <v>4459</v>
      </c>
      <c r="Z10" s="14">
        <v>4456</v>
      </c>
      <c r="AA10" s="14">
        <v>5854</v>
      </c>
      <c r="AB10" s="14">
        <v>4366</v>
      </c>
    </row>
    <row r="11" spans="1:29" ht="14.5" customHeight="1" x14ac:dyDescent="0.35">
      <c r="B11" s="12" t="s">
        <v>157</v>
      </c>
      <c r="C11" s="13">
        <v>-6591</v>
      </c>
      <c r="D11" s="13">
        <v>-7446</v>
      </c>
      <c r="E11" s="13">
        <v>-5389</v>
      </c>
      <c r="F11" s="13">
        <v>-5404</v>
      </c>
      <c r="G11" s="13">
        <v>-4231</v>
      </c>
      <c r="H11" s="13">
        <v>-4800</v>
      </c>
      <c r="I11" s="13">
        <v>-5022</v>
      </c>
      <c r="J11" s="13">
        <v>-5271</v>
      </c>
      <c r="K11" s="13">
        <v>-5451</v>
      </c>
      <c r="L11" s="13">
        <v>-6527</v>
      </c>
      <c r="M11" s="13">
        <v>-8096</v>
      </c>
      <c r="N11" s="13">
        <v>-7803</v>
      </c>
      <c r="O11" s="13">
        <v>-6567</v>
      </c>
      <c r="P11" s="13">
        <v>-8520</v>
      </c>
      <c r="Q11" s="13">
        <v>-8340</v>
      </c>
      <c r="R11" s="13">
        <v>-9431</v>
      </c>
      <c r="S11" s="13">
        <v>-9451</v>
      </c>
      <c r="T11" s="13">
        <v>-11177</v>
      </c>
      <c r="U11" s="13">
        <v>-12356</v>
      </c>
      <c r="V11" s="13">
        <v>-12316</v>
      </c>
      <c r="W11" s="13">
        <v>-10547</v>
      </c>
      <c r="X11" s="13">
        <v>-11487</v>
      </c>
      <c r="Y11" s="13">
        <v>-11708</v>
      </c>
      <c r="Z11" s="13">
        <v>-11407</v>
      </c>
      <c r="AA11" s="13">
        <v>-9990.2727203389913</v>
      </c>
      <c r="AB11" s="13">
        <v>-11522</v>
      </c>
    </row>
    <row r="12" spans="1:29" s="43" customFormat="1" ht="14.5" customHeight="1" x14ac:dyDescent="0.35">
      <c r="A12" s="65"/>
      <c r="B12" t="s">
        <v>190</v>
      </c>
      <c r="C12" s="14">
        <v>-1240.4272891000001</v>
      </c>
      <c r="D12" s="14">
        <v>-1233.8998776696519</v>
      </c>
      <c r="E12" s="14">
        <v>-1170.7694968777259</v>
      </c>
      <c r="F12" s="14">
        <v>-1270.313518180001</v>
      </c>
      <c r="G12" s="14">
        <v>-1293.4317134075438</v>
      </c>
      <c r="H12" s="14">
        <v>-1529.3390921289617</v>
      </c>
      <c r="I12" s="14">
        <v>-1564.1670998199995</v>
      </c>
      <c r="J12" s="14">
        <v>-1674.8151815699991</v>
      </c>
      <c r="K12" s="14">
        <v>-1904.1497574669959</v>
      </c>
      <c r="L12" s="14">
        <v>-1910.4317767040709</v>
      </c>
      <c r="M12" s="14">
        <v>-2111.3651836199983</v>
      </c>
      <c r="N12" s="14">
        <v>-2201.0282265099995</v>
      </c>
      <c r="O12" s="14">
        <v>-2784.741587379684</v>
      </c>
      <c r="P12" s="14">
        <v>-2447.410335409998</v>
      </c>
      <c r="Q12" s="14">
        <v>-2419.7430862699998</v>
      </c>
      <c r="R12" s="14">
        <v>-2582.5308794546586</v>
      </c>
      <c r="S12" s="14">
        <v>-2742</v>
      </c>
      <c r="T12" s="14">
        <v>-2632.6909546402621</v>
      </c>
      <c r="U12" s="14">
        <v>-1630.3728484299993</v>
      </c>
      <c r="V12" s="14">
        <v>-1547.8114797987607</v>
      </c>
      <c r="W12" s="14">
        <v>-1967.2524421516705</v>
      </c>
      <c r="X12" s="14">
        <v>-1875.0509998664147</v>
      </c>
      <c r="Y12" s="14">
        <v>-2076.5272061538517</v>
      </c>
      <c r="Z12" s="14">
        <v>-1954.9399715996408</v>
      </c>
      <c r="AA12" s="14">
        <v>-1348.6346464331359</v>
      </c>
      <c r="AB12" s="14">
        <v>-665.82134357959376</v>
      </c>
      <c r="AC12" s="2"/>
    </row>
    <row r="13" spans="1:29" ht="14.5" customHeight="1" x14ac:dyDescent="0.35">
      <c r="B13" s="9" t="s">
        <v>171</v>
      </c>
      <c r="C13" s="15">
        <f>-('BS - Consolidated'!E34+'BS - Consolidated'!E47)</f>
        <v>0</v>
      </c>
      <c r="D13" s="15">
        <f>-('BS - Consolidated'!F34+'BS - Consolidated'!F47)</f>
        <v>0</v>
      </c>
      <c r="E13" s="15">
        <f>-('BS - Consolidated'!G34+'BS - Consolidated'!G47)</f>
        <v>0</v>
      </c>
      <c r="F13" s="15">
        <f>-('BS - Consolidated'!H34+'BS - Consolidated'!H47)</f>
        <v>0</v>
      </c>
      <c r="G13" s="15">
        <f>-('BS - Consolidated'!I34+'BS - Consolidated'!I47)</f>
        <v>0</v>
      </c>
      <c r="H13" s="15">
        <f>-('BS - Consolidated'!J34+'BS - Consolidated'!J47)</f>
        <v>0</v>
      </c>
      <c r="I13" s="15">
        <f>-('BS - Consolidated'!K34+'BS - Consolidated'!K47)</f>
        <v>0</v>
      </c>
      <c r="J13" s="15">
        <f>-('BS - Consolidated'!L34+'BS - Consolidated'!L47)</f>
        <v>0</v>
      </c>
      <c r="K13" s="15">
        <v>-3422.1068872055534</v>
      </c>
      <c r="L13" s="15">
        <v>-2892.1666361723692</v>
      </c>
      <c r="M13" s="15">
        <v>-2984.9746743015071</v>
      </c>
      <c r="N13" s="15">
        <v>-3103</v>
      </c>
      <c r="O13" s="15">
        <v>-3201</v>
      </c>
      <c r="P13" s="15">
        <v>-2739</v>
      </c>
      <c r="Q13" s="15">
        <v>-1997</v>
      </c>
      <c r="R13" s="15">
        <v>-2068</v>
      </c>
      <c r="S13" s="15">
        <v>-892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</row>
    <row r="14" spans="1:29" ht="14.5" customHeight="1" x14ac:dyDescent="0.35">
      <c r="B14" s="80" t="s">
        <v>189</v>
      </c>
      <c r="C14" s="42">
        <v>-7831.4272891000001</v>
      </c>
      <c r="D14" s="42">
        <v>-8679.8998776696517</v>
      </c>
      <c r="E14" s="42">
        <v>-6559.7694968777259</v>
      </c>
      <c r="F14" s="42">
        <v>-6674.3135181800008</v>
      </c>
      <c r="G14" s="42">
        <v>-5524.4317134075436</v>
      </c>
      <c r="H14" s="42">
        <v>-6329.339092128962</v>
      </c>
      <c r="I14" s="42">
        <v>-6586.1670998199997</v>
      </c>
      <c r="J14" s="42">
        <v>-6945.8151815699994</v>
      </c>
      <c r="K14" s="42">
        <v>-10777.256644672549</v>
      </c>
      <c r="L14" s="42">
        <v>-11329.598412876439</v>
      </c>
      <c r="M14" s="42">
        <v>-13192.339857921506</v>
      </c>
      <c r="N14" s="42">
        <v>-13107.02822651</v>
      </c>
      <c r="O14" s="42">
        <v>-12552.741587379684</v>
      </c>
      <c r="P14" s="42">
        <v>-13706.410335409997</v>
      </c>
      <c r="Q14" s="42">
        <v>-12756.74308627</v>
      </c>
      <c r="R14" s="42">
        <v>-14081.530879454658</v>
      </c>
      <c r="S14" s="42">
        <v>-13085</v>
      </c>
      <c r="T14" s="42">
        <v>-13809.690954640262</v>
      </c>
      <c r="U14" s="42">
        <v>-13986.372848429999</v>
      </c>
      <c r="V14" s="42">
        <v>-13863.81147979876</v>
      </c>
      <c r="W14" s="42">
        <v>-12514.25244215167</v>
      </c>
      <c r="X14" s="42">
        <v>-13362.050999866415</v>
      </c>
      <c r="Y14" s="42">
        <v>-13784.527206153853</v>
      </c>
      <c r="Z14" s="42">
        <v>-13361.939971599641</v>
      </c>
      <c r="AA14" s="42">
        <v>-11338.907366772128</v>
      </c>
      <c r="AB14" s="42">
        <v>-12187.821343579593</v>
      </c>
    </row>
    <row r="15" spans="1:29" ht="14.5" customHeight="1" x14ac:dyDescent="0.35">
      <c r="B15" s="9" t="s">
        <v>191</v>
      </c>
      <c r="C15" s="15">
        <v>1740</v>
      </c>
      <c r="D15" s="15">
        <v>1845.2178140688684</v>
      </c>
      <c r="E15" s="15">
        <v>1952</v>
      </c>
      <c r="F15" s="15">
        <v>2145.6559146542108</v>
      </c>
      <c r="G15" s="15">
        <v>2364</v>
      </c>
      <c r="H15" s="15">
        <v>2454</v>
      </c>
      <c r="I15" s="15">
        <v>2604.4051117917857</v>
      </c>
      <c r="J15" s="15">
        <v>2813.838596805987</v>
      </c>
      <c r="K15" s="15">
        <v>2802</v>
      </c>
      <c r="L15" s="15">
        <v>2862.6971458491334</v>
      </c>
      <c r="M15" s="15">
        <v>2918.7090792377517</v>
      </c>
      <c r="N15" s="15">
        <v>2808.0382325767177</v>
      </c>
      <c r="O15" s="15">
        <v>2868.3199048188067</v>
      </c>
      <c r="P15" s="15">
        <v>2924.8218710410852</v>
      </c>
      <c r="Q15" s="15">
        <v>3003.5567067779198</v>
      </c>
      <c r="R15" s="15">
        <v>3171.0637009502771</v>
      </c>
      <c r="S15" s="15">
        <v>3444</v>
      </c>
      <c r="T15" s="15">
        <v>3684.380877702939</v>
      </c>
      <c r="U15" s="15">
        <v>3830.6169748610882</v>
      </c>
      <c r="V15" s="15">
        <v>3936.7477560571861</v>
      </c>
      <c r="W15" s="15">
        <v>4113.0500754225577</v>
      </c>
      <c r="X15" s="15">
        <v>4237.8064023678162</v>
      </c>
      <c r="Y15" s="15">
        <v>4349.3023025520879</v>
      </c>
      <c r="Z15" s="15">
        <v>4409.8138659393599</v>
      </c>
      <c r="AA15" s="15">
        <v>4432.1712171858135</v>
      </c>
      <c r="AB15" s="15">
        <v>4833.659998072465</v>
      </c>
    </row>
    <row r="16" spans="1:29" ht="14.5" customHeight="1" x14ac:dyDescent="0.35">
      <c r="B16" s="63" t="s">
        <v>206</v>
      </c>
      <c r="C16" s="81">
        <v>-4.5008202810919542</v>
      </c>
      <c r="D16" s="81">
        <v>-4.7039974421933985</v>
      </c>
      <c r="E16" s="81">
        <v>-3.3605376520889991</v>
      </c>
      <c r="F16" s="81">
        <v>-3.1106168853059639</v>
      </c>
      <c r="G16" s="81">
        <v>-2.3369000479727342</v>
      </c>
      <c r="H16" s="81">
        <v>-2.5791927840786317</v>
      </c>
      <c r="I16" s="81">
        <v>-2.5288566168144366</v>
      </c>
      <c r="J16" s="81">
        <v>-2.4684483287187318</v>
      </c>
      <c r="K16" s="81">
        <v>-3.8462728924598673</v>
      </c>
      <c r="L16" s="81">
        <v>-3.9576657381673019</v>
      </c>
      <c r="M16" s="81">
        <v>-4.5199228493738097</v>
      </c>
      <c r="N16" s="81">
        <v>-4.6676815416728505</v>
      </c>
      <c r="O16" s="81">
        <v>-4.3663394614007141</v>
      </c>
      <c r="P16" s="81">
        <v>-4.6862376376210646</v>
      </c>
      <c r="Q16" s="81">
        <v>-4.2472123324599584</v>
      </c>
      <c r="R16" s="81">
        <v>-4.4406332409010973</v>
      </c>
      <c r="S16" s="81">
        <v>-3.7993612078977934</v>
      </c>
      <c r="T16" s="81">
        <v>-3.7481713788640767</v>
      </c>
      <c r="U16" s="81">
        <f>U14/U15</f>
        <v>-3.6512063044197194</v>
      </c>
      <c r="V16" s="81">
        <v>-3.521640790540244</v>
      </c>
      <c r="W16" s="81">
        <v>-3.0425723520679497</v>
      </c>
      <c r="X16" s="81">
        <v>-3.1530583823745588</v>
      </c>
      <c r="Y16" s="81">
        <v>-3.1693651641702059</v>
      </c>
      <c r="Z16" s="81">
        <v>-3.0300462508871306</v>
      </c>
      <c r="AA16" s="81">
        <f t="shared" ref="AA16" si="0">AA14/AA15</f>
        <v>-2.5583188940908546</v>
      </c>
      <c r="AB16" s="81">
        <v>-2.5214477949296747</v>
      </c>
    </row>
    <row r="17" spans="1:28" s="20" customFormat="1" ht="14.5" customHeight="1" x14ac:dyDescent="0.35">
      <c r="A17" s="82"/>
      <c r="B17" s="1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57"/>
      <c r="S17" s="57"/>
    </row>
    <row r="18" spans="1:28" s="16" customFormat="1" ht="14.5" customHeight="1" x14ac:dyDescent="0.35">
      <c r="A18" s="82"/>
      <c r="B18" s="73" t="s">
        <v>158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20"/>
      <c r="AB18" s="20"/>
    </row>
    <row r="19" spans="1:28" ht="14.5" customHeight="1" x14ac:dyDescent="0.35">
      <c r="B19" s="73" t="s">
        <v>159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4"/>
      <c r="AB19" s="14"/>
    </row>
    <row r="20" spans="1:28" s="16" customFormat="1" ht="14.5" customHeight="1" x14ac:dyDescent="0.5">
      <c r="A20" s="82"/>
      <c r="B20" s="73" t="s">
        <v>187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2"/>
      <c r="AB20" s="2"/>
    </row>
    <row r="21" spans="1:28" ht="14.5" customHeight="1" x14ac:dyDescent="0.35">
      <c r="B21" s="73" t="s">
        <v>188</v>
      </c>
      <c r="AA21" s="114"/>
      <c r="AB21" s="114"/>
    </row>
    <row r="22" spans="1:28" ht="14.5" hidden="1" customHeight="1" x14ac:dyDescent="0.5">
      <c r="AA22" s="58"/>
      <c r="AB22" s="58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A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5"/>
  <sheetViews>
    <sheetView showGridLines="0" zoomScaleNormal="100" workbookViewId="0">
      <pane xSplit="2" ySplit="6" topLeftCell="AA7" activePane="bottomRight" state="frozen"/>
      <selection activeCell="G16" sqref="G16"/>
      <selection pane="topRight" activeCell="G16" sqref="G16"/>
      <selection pane="bottomLeft" activeCell="G16" sqref="G16"/>
      <selection pane="bottomRight" activeCell="AE7" sqref="AE7:AE14"/>
    </sheetView>
  </sheetViews>
  <sheetFormatPr defaultColWidth="0" defaultRowHeight="14.5" customHeight="1" zeroHeight="1" x14ac:dyDescent="0.35"/>
  <cols>
    <col min="1" max="1" width="0.54296875" style="65" customWidth="1"/>
    <col min="2" max="2" width="41.54296875" style="2" customWidth="1"/>
    <col min="3" max="31" width="9.54296875" style="2" customWidth="1"/>
    <col min="32" max="35" width="9.1796875" hidden="1" customWidth="1"/>
    <col min="36" max="16384" width="9.1796875" style="2" hidden="1"/>
  </cols>
  <sheetData>
    <row r="1" spans="2:31" ht="14.5" customHeight="1" x14ac:dyDescent="0.3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2:31" ht="14.5" customHeight="1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2:31" ht="14.5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2:31" ht="14.5" customHeight="1" x14ac:dyDescent="0.3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2:31" ht="14.5" customHeight="1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2:31" ht="14.5" customHeight="1" x14ac:dyDescent="0.35">
      <c r="B6" s="53" t="s">
        <v>138</v>
      </c>
      <c r="C6" s="50" t="s">
        <v>38</v>
      </c>
      <c r="D6" s="50" t="s">
        <v>39</v>
      </c>
      <c r="E6" s="50" t="s">
        <v>40</v>
      </c>
      <c r="F6" s="50" t="s">
        <v>41</v>
      </c>
      <c r="G6" s="50" t="s">
        <v>42</v>
      </c>
      <c r="H6" s="50" t="s">
        <v>43</v>
      </c>
      <c r="I6" s="50" t="s">
        <v>44</v>
      </c>
      <c r="J6" s="50" t="s">
        <v>45</v>
      </c>
      <c r="K6" s="50" t="s">
        <v>46</v>
      </c>
      <c r="L6" s="50" t="s">
        <v>47</v>
      </c>
      <c r="M6" s="50" t="s">
        <v>48</v>
      </c>
      <c r="N6" s="50" t="s">
        <v>49</v>
      </c>
      <c r="O6" s="50" t="s">
        <v>50</v>
      </c>
      <c r="P6" s="50" t="s">
        <v>51</v>
      </c>
      <c r="Q6" s="50" t="s">
        <v>52</v>
      </c>
      <c r="R6" s="50" t="s">
        <v>53</v>
      </c>
      <c r="S6" s="50" t="s">
        <v>54</v>
      </c>
      <c r="T6" s="50" t="s">
        <v>55</v>
      </c>
      <c r="U6" s="50" t="s">
        <v>56</v>
      </c>
      <c r="V6" s="50" t="s">
        <v>57</v>
      </c>
      <c r="W6" s="50" t="s">
        <v>58</v>
      </c>
      <c r="X6" s="50" t="s">
        <v>59</v>
      </c>
      <c r="Y6" s="50" t="s">
        <v>60</v>
      </c>
      <c r="Z6" s="50" t="s">
        <v>162</v>
      </c>
      <c r="AA6" s="50" t="s">
        <v>172</v>
      </c>
      <c r="AB6" s="50" t="s">
        <v>193</v>
      </c>
      <c r="AC6" s="50" t="s">
        <v>207</v>
      </c>
      <c r="AD6" s="50" t="s">
        <v>211</v>
      </c>
      <c r="AE6" s="50" t="s">
        <v>214</v>
      </c>
    </row>
    <row r="7" spans="2:31" ht="14.5" customHeight="1" x14ac:dyDescent="0.35">
      <c r="B7" s="18" t="s">
        <v>150</v>
      </c>
      <c r="C7" s="11">
        <v>88</v>
      </c>
      <c r="D7" s="11">
        <v>89</v>
      </c>
      <c r="E7" s="11">
        <v>91</v>
      </c>
      <c r="F7" s="11">
        <v>93</v>
      </c>
      <c r="G7" s="11">
        <v>93</v>
      </c>
      <c r="H7" s="11">
        <v>93</v>
      </c>
      <c r="I7" s="11">
        <v>97</v>
      </c>
      <c r="J7" s="11">
        <v>101</v>
      </c>
      <c r="K7" s="11">
        <v>101</v>
      </c>
      <c r="L7" s="11">
        <v>102</v>
      </c>
      <c r="M7" s="11">
        <v>103</v>
      </c>
      <c r="N7" s="11">
        <v>113</v>
      </c>
      <c r="O7" s="11">
        <v>113</v>
      </c>
      <c r="P7" s="11">
        <v>115</v>
      </c>
      <c r="Q7" s="11">
        <v>122</v>
      </c>
      <c r="R7" s="11">
        <v>138</v>
      </c>
      <c r="S7" s="11">
        <v>141</v>
      </c>
      <c r="T7" s="11">
        <v>145</v>
      </c>
      <c r="U7" s="11">
        <v>149</v>
      </c>
      <c r="V7" s="11">
        <v>152</v>
      </c>
      <c r="W7" s="11">
        <v>154</v>
      </c>
      <c r="X7" s="11">
        <v>155</v>
      </c>
      <c r="Y7" s="11">
        <v>158</v>
      </c>
      <c r="Z7" s="11">
        <v>162</v>
      </c>
      <c r="AA7" s="11">
        <v>162</v>
      </c>
      <c r="AB7" s="11">
        <v>162</v>
      </c>
      <c r="AC7" s="11">
        <v>164</v>
      </c>
      <c r="AD7" s="11">
        <v>170</v>
      </c>
      <c r="AE7" s="11">
        <v>171</v>
      </c>
    </row>
    <row r="8" spans="2:31" ht="14.5" customHeight="1" x14ac:dyDescent="0.35">
      <c r="B8" s="74" t="s">
        <v>151</v>
      </c>
      <c r="C8" s="65">
        <v>34</v>
      </c>
      <c r="D8" s="65">
        <v>35</v>
      </c>
      <c r="E8" s="65">
        <v>37</v>
      </c>
      <c r="F8" s="65">
        <v>42</v>
      </c>
      <c r="G8" s="65">
        <v>43</v>
      </c>
      <c r="H8" s="65">
        <v>44</v>
      </c>
      <c r="I8" s="65">
        <v>46</v>
      </c>
      <c r="J8" s="65">
        <v>49</v>
      </c>
      <c r="K8" s="65">
        <v>49</v>
      </c>
      <c r="L8" s="65">
        <v>49</v>
      </c>
      <c r="M8" s="65">
        <v>51</v>
      </c>
      <c r="N8" s="65">
        <v>57</v>
      </c>
      <c r="O8" s="65">
        <v>59</v>
      </c>
      <c r="P8" s="65">
        <v>61</v>
      </c>
      <c r="Q8" s="65">
        <v>65</v>
      </c>
      <c r="R8" s="65">
        <v>74</v>
      </c>
      <c r="S8" s="65">
        <v>74</v>
      </c>
      <c r="T8" s="65">
        <v>74</v>
      </c>
      <c r="U8" s="65">
        <v>76</v>
      </c>
      <c r="V8" s="65">
        <v>82</v>
      </c>
      <c r="W8" s="65">
        <v>83</v>
      </c>
      <c r="X8" s="65">
        <v>83</v>
      </c>
      <c r="Y8" s="65">
        <v>82</v>
      </c>
      <c r="Z8" s="65">
        <v>82</v>
      </c>
      <c r="AA8" s="65">
        <v>82</v>
      </c>
      <c r="AB8" s="65">
        <v>82</v>
      </c>
      <c r="AC8" s="65">
        <v>82</v>
      </c>
      <c r="AD8" s="65">
        <v>82</v>
      </c>
      <c r="AE8" s="65">
        <v>82</v>
      </c>
    </row>
    <row r="9" spans="2:31" ht="14.5" customHeight="1" x14ac:dyDescent="0.35">
      <c r="B9" s="18" t="s">
        <v>152</v>
      </c>
      <c r="C9" s="11">
        <v>14</v>
      </c>
      <c r="D9" s="11">
        <v>14</v>
      </c>
      <c r="E9" s="11">
        <v>14</v>
      </c>
      <c r="F9" s="11">
        <v>16</v>
      </c>
      <c r="G9" s="11">
        <v>16</v>
      </c>
      <c r="H9" s="11">
        <v>17</v>
      </c>
      <c r="I9" s="11">
        <v>17</v>
      </c>
      <c r="J9" s="11">
        <v>18</v>
      </c>
      <c r="K9" s="11">
        <v>18</v>
      </c>
      <c r="L9" s="11">
        <v>20</v>
      </c>
      <c r="M9" s="11">
        <v>20</v>
      </c>
      <c r="N9" s="11">
        <v>21</v>
      </c>
      <c r="O9" s="11">
        <v>21</v>
      </c>
      <c r="P9" s="11">
        <v>21</v>
      </c>
      <c r="Q9" s="11">
        <v>22</v>
      </c>
      <c r="R9" s="11">
        <v>25</v>
      </c>
      <c r="S9" s="11">
        <v>25</v>
      </c>
      <c r="T9" s="11">
        <v>25</v>
      </c>
      <c r="U9" s="11">
        <v>25</v>
      </c>
      <c r="V9" s="11">
        <v>27</v>
      </c>
      <c r="W9" s="11">
        <v>28</v>
      </c>
      <c r="X9" s="11">
        <v>28</v>
      </c>
      <c r="Y9" s="11">
        <v>28</v>
      </c>
      <c r="Z9" s="11">
        <v>28</v>
      </c>
      <c r="AA9" s="11">
        <v>28</v>
      </c>
      <c r="AB9" s="11">
        <v>28</v>
      </c>
      <c r="AC9" s="11">
        <v>28</v>
      </c>
      <c r="AD9" s="11">
        <v>29</v>
      </c>
      <c r="AE9" s="11">
        <v>29</v>
      </c>
    </row>
    <row r="10" spans="2:31" ht="14.5" customHeight="1" x14ac:dyDescent="0.35">
      <c r="B10" s="74" t="s">
        <v>147</v>
      </c>
      <c r="C10" s="65">
        <v>5</v>
      </c>
      <c r="D10" s="65">
        <v>6</v>
      </c>
      <c r="E10" s="65">
        <v>7</v>
      </c>
      <c r="F10" s="65">
        <v>10</v>
      </c>
      <c r="G10" s="65">
        <v>10</v>
      </c>
      <c r="H10" s="65">
        <v>10</v>
      </c>
      <c r="I10" s="65">
        <v>11</v>
      </c>
      <c r="J10" s="65">
        <v>11</v>
      </c>
      <c r="K10" s="65">
        <v>11</v>
      </c>
      <c r="L10" s="65">
        <v>11</v>
      </c>
      <c r="M10" s="65">
        <v>12</v>
      </c>
      <c r="N10" s="65">
        <v>14</v>
      </c>
      <c r="O10" s="65">
        <v>16</v>
      </c>
      <c r="P10" s="65">
        <v>16</v>
      </c>
      <c r="Q10" s="65">
        <v>17</v>
      </c>
      <c r="R10" s="65">
        <v>17</v>
      </c>
      <c r="S10" s="65">
        <v>17</v>
      </c>
      <c r="T10" s="65">
        <v>17</v>
      </c>
      <c r="U10" s="65">
        <v>17</v>
      </c>
      <c r="V10" s="65">
        <v>17</v>
      </c>
      <c r="W10" s="65">
        <v>17</v>
      </c>
      <c r="X10" s="65">
        <v>17</v>
      </c>
      <c r="Y10" s="65">
        <v>19</v>
      </c>
      <c r="Z10" s="65">
        <v>20</v>
      </c>
      <c r="AA10" s="65">
        <v>20</v>
      </c>
      <c r="AB10" s="65">
        <v>20</v>
      </c>
      <c r="AC10" s="65">
        <v>20</v>
      </c>
      <c r="AD10" s="65">
        <v>21</v>
      </c>
      <c r="AE10" s="65">
        <v>21</v>
      </c>
    </row>
    <row r="11" spans="2:31" ht="14.5" customHeight="1" x14ac:dyDescent="0.35">
      <c r="B11" s="18" t="s">
        <v>148</v>
      </c>
      <c r="C11" s="11">
        <v>4</v>
      </c>
      <c r="D11" s="11">
        <v>4</v>
      </c>
      <c r="E11" s="11">
        <v>4</v>
      </c>
      <c r="F11" s="11">
        <v>5</v>
      </c>
      <c r="G11" s="11">
        <v>5</v>
      </c>
      <c r="H11" s="11">
        <v>5</v>
      </c>
      <c r="I11" s="11">
        <v>5</v>
      </c>
      <c r="J11" s="11">
        <v>5</v>
      </c>
      <c r="K11" s="11">
        <v>5</v>
      </c>
      <c r="L11" s="11">
        <v>5</v>
      </c>
      <c r="M11" s="11">
        <v>5</v>
      </c>
      <c r="N11" s="11">
        <v>7</v>
      </c>
      <c r="O11" s="11">
        <v>7</v>
      </c>
      <c r="P11" s="11">
        <v>7</v>
      </c>
      <c r="Q11" s="11">
        <v>7</v>
      </c>
      <c r="R11" s="11">
        <v>9</v>
      </c>
      <c r="S11" s="11">
        <v>9</v>
      </c>
      <c r="T11" s="11">
        <v>9</v>
      </c>
      <c r="U11" s="11">
        <v>9</v>
      </c>
      <c r="V11" s="11">
        <v>10</v>
      </c>
      <c r="W11" s="11">
        <v>10</v>
      </c>
      <c r="X11" s="11">
        <v>10</v>
      </c>
      <c r="Y11" s="11">
        <v>10</v>
      </c>
      <c r="Z11" s="11">
        <v>10</v>
      </c>
      <c r="AA11" s="11">
        <v>10</v>
      </c>
      <c r="AB11" s="11">
        <v>10</v>
      </c>
      <c r="AC11" s="11">
        <v>10</v>
      </c>
      <c r="AD11" s="11">
        <v>10</v>
      </c>
      <c r="AE11" s="11">
        <v>10</v>
      </c>
    </row>
    <row r="12" spans="2:31" ht="14.5" customHeight="1" x14ac:dyDescent="0.35">
      <c r="B12" s="3" t="s">
        <v>137</v>
      </c>
      <c r="C12" s="3">
        <v>145</v>
      </c>
      <c r="D12" s="3">
        <v>148</v>
      </c>
      <c r="E12" s="3">
        <v>153</v>
      </c>
      <c r="F12" s="3">
        <v>166</v>
      </c>
      <c r="G12" s="3">
        <v>167</v>
      </c>
      <c r="H12" s="3">
        <v>169</v>
      </c>
      <c r="I12" s="3">
        <v>176</v>
      </c>
      <c r="J12" s="3">
        <v>184</v>
      </c>
      <c r="K12" s="3">
        <v>184</v>
      </c>
      <c r="L12" s="3">
        <v>187</v>
      </c>
      <c r="M12" s="3">
        <v>191</v>
      </c>
      <c r="N12" s="3">
        <v>212</v>
      </c>
      <c r="O12" s="3">
        <v>216</v>
      </c>
      <c r="P12" s="3">
        <v>220</v>
      </c>
      <c r="Q12" s="3">
        <v>233</v>
      </c>
      <c r="R12" s="3">
        <v>263</v>
      </c>
      <c r="S12" s="3">
        <f t="shared" ref="S12:Y12" si="0">SUM(S7:S11)</f>
        <v>266</v>
      </c>
      <c r="T12" s="3">
        <f t="shared" si="0"/>
        <v>270</v>
      </c>
      <c r="U12" s="3">
        <f t="shared" si="0"/>
        <v>276</v>
      </c>
      <c r="V12" s="3">
        <f t="shared" si="0"/>
        <v>288</v>
      </c>
      <c r="W12" s="3">
        <f t="shared" si="0"/>
        <v>292</v>
      </c>
      <c r="X12" s="3">
        <f t="shared" si="0"/>
        <v>293</v>
      </c>
      <c r="Y12" s="3">
        <f t="shared" si="0"/>
        <v>297</v>
      </c>
      <c r="Z12" s="3">
        <v>302</v>
      </c>
      <c r="AA12" s="3">
        <v>302</v>
      </c>
      <c r="AB12" s="3">
        <v>302</v>
      </c>
      <c r="AC12" s="3">
        <v>304</v>
      </c>
      <c r="AD12" s="3">
        <f>SUM(AD7:AD11)</f>
        <v>312</v>
      </c>
      <c r="AE12" s="3">
        <v>313</v>
      </c>
    </row>
    <row r="13" spans="2:31" ht="14.5" customHeigh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ht="14.5" customHeight="1" x14ac:dyDescent="0.35">
      <c r="B14" s="75" t="s">
        <v>149</v>
      </c>
      <c r="C14" s="76">
        <v>599</v>
      </c>
      <c r="D14" s="76">
        <v>617</v>
      </c>
      <c r="E14" s="76">
        <v>643</v>
      </c>
      <c r="F14" s="76">
        <v>713</v>
      </c>
      <c r="G14" s="76">
        <v>714</v>
      </c>
      <c r="H14" s="76">
        <v>724</v>
      </c>
      <c r="I14" s="76">
        <v>761</v>
      </c>
      <c r="J14" s="76">
        <v>809</v>
      </c>
      <c r="K14" s="76">
        <v>809</v>
      </c>
      <c r="L14" s="76">
        <v>824</v>
      </c>
      <c r="M14" s="76">
        <v>847</v>
      </c>
      <c r="N14" s="76">
        <v>964</v>
      </c>
      <c r="O14" s="76">
        <v>986</v>
      </c>
      <c r="P14" s="76">
        <v>1007</v>
      </c>
      <c r="Q14" s="76">
        <v>1091</v>
      </c>
      <c r="R14" s="76">
        <v>1306.72388</v>
      </c>
      <c r="S14" s="76">
        <v>1326</v>
      </c>
      <c r="T14" s="76">
        <v>1350</v>
      </c>
      <c r="U14" s="76">
        <v>1390</v>
      </c>
      <c r="V14" s="76">
        <v>1456</v>
      </c>
      <c r="W14" s="76">
        <v>1478</v>
      </c>
      <c r="X14" s="76">
        <v>1483</v>
      </c>
      <c r="Y14" s="76">
        <v>1504</v>
      </c>
      <c r="Z14" s="76">
        <v>1529</v>
      </c>
      <c r="AA14" s="76">
        <v>1529</v>
      </c>
      <c r="AB14" s="76">
        <v>1529</v>
      </c>
      <c r="AC14" s="76">
        <v>1540</v>
      </c>
      <c r="AD14" s="76">
        <v>1579</v>
      </c>
      <c r="AE14" s="76">
        <v>1584</v>
      </c>
    </row>
    <row r="15" spans="2:31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H15"/>
  <sheetViews>
    <sheetView showGridLines="0" zoomScaleNormal="100" workbookViewId="0">
      <pane xSplit="2" ySplit="6" topLeftCell="A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H7" sqref="AH7:AH14"/>
    </sheetView>
  </sheetViews>
  <sheetFormatPr defaultColWidth="0" defaultRowHeight="14.5" customHeight="1" zeroHeight="1" x14ac:dyDescent="0.35"/>
  <cols>
    <col min="1" max="1" width="0.54296875" style="65" customWidth="1"/>
    <col min="2" max="2" width="63.54296875" style="2" bestFit="1" customWidth="1"/>
    <col min="3" max="34" width="9.54296875" style="2" customWidth="1"/>
    <col min="35" max="16384" width="9.1796875" style="2" hidden="1"/>
  </cols>
  <sheetData>
    <row r="1" spans="2:34" ht="14.5" customHeight="1" x14ac:dyDescent="0.3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</row>
    <row r="2" spans="2:34" ht="14.5" customHeight="1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</row>
    <row r="3" spans="2:34" ht="14.5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2:34" ht="14.5" customHeight="1" x14ac:dyDescent="0.3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2:34" ht="14.5" customHeight="1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</row>
    <row r="6" spans="2:34" ht="14.5" customHeight="1" x14ac:dyDescent="0.35">
      <c r="B6" s="53" t="s">
        <v>192</v>
      </c>
      <c r="C6" s="50">
        <v>2019</v>
      </c>
      <c r="D6" s="50" t="s">
        <v>42</v>
      </c>
      <c r="E6" s="50" t="s">
        <v>43</v>
      </c>
      <c r="F6" s="50" t="s">
        <v>44</v>
      </c>
      <c r="G6" s="50" t="s">
        <v>45</v>
      </c>
      <c r="H6" s="50">
        <v>2020</v>
      </c>
      <c r="I6" s="50" t="s">
        <v>46</v>
      </c>
      <c r="J6" s="50" t="s">
        <v>47</v>
      </c>
      <c r="K6" s="50" t="s">
        <v>48</v>
      </c>
      <c r="L6" s="50" t="s">
        <v>49</v>
      </c>
      <c r="M6" s="50">
        <v>2021</v>
      </c>
      <c r="N6" s="50" t="s">
        <v>50</v>
      </c>
      <c r="O6" s="50" t="s">
        <v>51</v>
      </c>
      <c r="P6" s="50" t="s">
        <v>52</v>
      </c>
      <c r="Q6" s="50" t="s">
        <v>53</v>
      </c>
      <c r="R6" s="50">
        <v>2022</v>
      </c>
      <c r="S6" s="50" t="s">
        <v>54</v>
      </c>
      <c r="T6" s="50" t="s">
        <v>55</v>
      </c>
      <c r="U6" s="50" t="s">
        <v>56</v>
      </c>
      <c r="V6" s="50" t="s">
        <v>57</v>
      </c>
      <c r="W6" s="50">
        <v>2023</v>
      </c>
      <c r="X6" s="50" t="s">
        <v>58</v>
      </c>
      <c r="Y6" s="50" t="s">
        <v>59</v>
      </c>
      <c r="Z6" s="50" t="s">
        <v>60</v>
      </c>
      <c r="AA6" s="50" t="s">
        <v>162</v>
      </c>
      <c r="AB6" s="50">
        <v>2024</v>
      </c>
      <c r="AC6" s="50" t="s">
        <v>172</v>
      </c>
      <c r="AD6" s="50" t="s">
        <v>193</v>
      </c>
      <c r="AE6" s="50" t="s">
        <v>207</v>
      </c>
      <c r="AF6" s="50" t="s">
        <v>211</v>
      </c>
      <c r="AG6" s="50">
        <v>2025</v>
      </c>
      <c r="AH6" s="50" t="s">
        <v>214</v>
      </c>
    </row>
    <row r="7" spans="2:34" ht="14.5" customHeight="1" x14ac:dyDescent="0.35">
      <c r="B7" s="18" t="s">
        <v>139</v>
      </c>
      <c r="C7" s="18">
        <v>1079</v>
      </c>
      <c r="D7" s="18">
        <v>258</v>
      </c>
      <c r="E7" s="18">
        <v>200</v>
      </c>
      <c r="F7" s="18">
        <v>334</v>
      </c>
      <c r="G7" s="18">
        <v>237</v>
      </c>
      <c r="H7" s="18">
        <v>1028</v>
      </c>
      <c r="I7" s="18">
        <v>124</v>
      </c>
      <c r="J7" s="18">
        <v>535</v>
      </c>
      <c r="K7" s="18">
        <v>762</v>
      </c>
      <c r="L7" s="18">
        <v>685.82169999999996</v>
      </c>
      <c r="M7" s="18">
        <v>2107</v>
      </c>
      <c r="N7" s="18">
        <v>608</v>
      </c>
      <c r="O7" s="18">
        <v>1287</v>
      </c>
      <c r="P7" s="18">
        <v>1095</v>
      </c>
      <c r="Q7" s="18">
        <v>1331</v>
      </c>
      <c r="R7" s="18">
        <v>4322</v>
      </c>
      <c r="S7" s="18">
        <v>395</v>
      </c>
      <c r="T7" s="18">
        <v>528</v>
      </c>
      <c r="U7" s="18">
        <v>483</v>
      </c>
      <c r="V7" s="18">
        <v>649</v>
      </c>
      <c r="W7" s="18">
        <v>2055</v>
      </c>
      <c r="X7" s="18">
        <v>179</v>
      </c>
      <c r="Y7" s="18">
        <v>205.04938225000035</v>
      </c>
      <c r="Z7" s="18">
        <v>202</v>
      </c>
      <c r="AA7" s="18">
        <v>367</v>
      </c>
      <c r="AB7" s="18">
        <v>953</v>
      </c>
      <c r="AC7" s="18">
        <v>29</v>
      </c>
      <c r="AD7" s="18">
        <v>41</v>
      </c>
      <c r="AE7" s="18">
        <v>131</v>
      </c>
      <c r="AF7" s="18">
        <v>328</v>
      </c>
      <c r="AG7" s="18">
        <f>SUM(AC7:AF7)</f>
        <v>529</v>
      </c>
      <c r="AH7" s="18">
        <v>66</v>
      </c>
    </row>
    <row r="8" spans="2:34" ht="14.5" customHeight="1" x14ac:dyDescent="0.35">
      <c r="B8" s="17" t="s">
        <v>140</v>
      </c>
      <c r="C8" s="17">
        <v>133</v>
      </c>
      <c r="D8" s="17">
        <v>26</v>
      </c>
      <c r="E8" s="17">
        <v>37</v>
      </c>
      <c r="F8" s="17">
        <v>37</v>
      </c>
      <c r="G8" s="17">
        <v>66</v>
      </c>
      <c r="H8" s="17">
        <v>166</v>
      </c>
      <c r="I8" s="17">
        <v>25</v>
      </c>
      <c r="J8" s="17">
        <v>52</v>
      </c>
      <c r="K8" s="17">
        <v>71</v>
      </c>
      <c r="L8" s="17">
        <v>94.491743999999997</v>
      </c>
      <c r="M8" s="17">
        <v>243</v>
      </c>
      <c r="N8" s="17">
        <v>33</v>
      </c>
      <c r="O8" s="17">
        <v>70</v>
      </c>
      <c r="P8" s="17">
        <v>87</v>
      </c>
      <c r="Q8" s="17">
        <v>82</v>
      </c>
      <c r="R8" s="17">
        <v>272</v>
      </c>
      <c r="S8" s="17">
        <v>29</v>
      </c>
      <c r="T8" s="17">
        <v>98</v>
      </c>
      <c r="U8" s="17">
        <v>95</v>
      </c>
      <c r="V8" s="17">
        <v>80</v>
      </c>
      <c r="W8" s="17">
        <v>302</v>
      </c>
      <c r="X8" s="17">
        <v>41</v>
      </c>
      <c r="Y8" s="17">
        <v>80</v>
      </c>
      <c r="Z8" s="17">
        <v>120</v>
      </c>
      <c r="AA8" s="17">
        <v>145</v>
      </c>
      <c r="AB8" s="17">
        <v>386</v>
      </c>
      <c r="AC8" s="17">
        <v>41</v>
      </c>
      <c r="AD8" s="17">
        <v>91</v>
      </c>
      <c r="AE8" s="17">
        <v>74</v>
      </c>
      <c r="AF8" s="17">
        <v>74</v>
      </c>
      <c r="AG8" s="17">
        <f t="shared" ref="AG8:AG14" si="0">SUM(AC8:AF8)</f>
        <v>280</v>
      </c>
      <c r="AH8" s="17">
        <v>25</v>
      </c>
    </row>
    <row r="9" spans="2:34" ht="14.5" customHeight="1" x14ac:dyDescent="0.35">
      <c r="B9" s="18" t="s">
        <v>141</v>
      </c>
      <c r="C9" s="18">
        <v>86</v>
      </c>
      <c r="D9" s="18">
        <v>15</v>
      </c>
      <c r="E9" s="18">
        <v>21</v>
      </c>
      <c r="F9" s="18">
        <v>32</v>
      </c>
      <c r="G9" s="18">
        <v>29.4</v>
      </c>
      <c r="H9" s="18">
        <v>97</v>
      </c>
      <c r="I9" s="18">
        <v>16</v>
      </c>
      <c r="J9" s="18">
        <v>22</v>
      </c>
      <c r="K9" s="18">
        <v>29</v>
      </c>
      <c r="L9" s="18">
        <v>33.950358000000001</v>
      </c>
      <c r="M9" s="18">
        <v>101</v>
      </c>
      <c r="N9" s="18">
        <v>17</v>
      </c>
      <c r="O9" s="18">
        <v>25</v>
      </c>
      <c r="P9" s="18">
        <v>33</v>
      </c>
      <c r="Q9" s="18">
        <v>52</v>
      </c>
      <c r="R9" s="18">
        <v>127</v>
      </c>
      <c r="S9" s="18">
        <v>26</v>
      </c>
      <c r="T9" s="18">
        <v>24</v>
      </c>
      <c r="U9" s="18">
        <v>20</v>
      </c>
      <c r="V9" s="18">
        <v>21</v>
      </c>
      <c r="W9" s="18">
        <v>91</v>
      </c>
      <c r="X9" s="18">
        <v>11</v>
      </c>
      <c r="Y9" s="18">
        <v>35</v>
      </c>
      <c r="Z9" s="18">
        <v>30</v>
      </c>
      <c r="AA9" s="18">
        <v>57</v>
      </c>
      <c r="AB9" s="18">
        <v>133</v>
      </c>
      <c r="AC9" s="18">
        <v>9</v>
      </c>
      <c r="AD9" s="18">
        <v>30</v>
      </c>
      <c r="AE9" s="18">
        <v>17</v>
      </c>
      <c r="AF9" s="18">
        <v>50</v>
      </c>
      <c r="AG9" s="18">
        <f t="shared" si="0"/>
        <v>106</v>
      </c>
      <c r="AH9" s="18">
        <v>11</v>
      </c>
    </row>
    <row r="10" spans="2:34" ht="14.5" customHeight="1" x14ac:dyDescent="0.35">
      <c r="B10" s="25" t="s">
        <v>142</v>
      </c>
      <c r="C10" s="25">
        <v>1299</v>
      </c>
      <c r="D10" s="25">
        <v>299</v>
      </c>
      <c r="E10" s="25">
        <v>258</v>
      </c>
      <c r="F10" s="25">
        <v>403</v>
      </c>
      <c r="G10" s="25">
        <v>332.4</v>
      </c>
      <c r="H10" s="25">
        <v>1291</v>
      </c>
      <c r="I10" s="25">
        <v>165</v>
      </c>
      <c r="J10" s="25">
        <v>610</v>
      </c>
      <c r="K10" s="25">
        <v>862</v>
      </c>
      <c r="L10" s="25">
        <v>814.26380200000006</v>
      </c>
      <c r="M10" s="25">
        <v>2451</v>
      </c>
      <c r="N10" s="25">
        <v>658</v>
      </c>
      <c r="O10" s="25">
        <v>1382</v>
      </c>
      <c r="P10" s="25">
        <v>1215</v>
      </c>
      <c r="Q10" s="25">
        <v>1465</v>
      </c>
      <c r="R10" s="25">
        <v>4721</v>
      </c>
      <c r="S10" s="25">
        <v>450</v>
      </c>
      <c r="T10" s="25">
        <v>650</v>
      </c>
      <c r="U10" s="25">
        <v>598</v>
      </c>
      <c r="V10" s="25">
        <v>750</v>
      </c>
      <c r="W10" s="25">
        <v>2448</v>
      </c>
      <c r="X10" s="25">
        <v>231</v>
      </c>
      <c r="Y10" s="25">
        <v>320.04938225000035</v>
      </c>
      <c r="Z10" s="25">
        <v>352</v>
      </c>
      <c r="AA10" s="25">
        <v>569</v>
      </c>
      <c r="AB10" s="25">
        <v>1472</v>
      </c>
      <c r="AC10" s="25">
        <v>79</v>
      </c>
      <c r="AD10" s="25">
        <v>162</v>
      </c>
      <c r="AE10" s="25">
        <v>222</v>
      </c>
      <c r="AF10" s="25">
        <f>SUM(AF7:AF9)</f>
        <v>452</v>
      </c>
      <c r="AG10" s="25">
        <f t="shared" si="0"/>
        <v>915</v>
      </c>
      <c r="AH10" s="25">
        <v>102</v>
      </c>
    </row>
    <row r="11" spans="2:34" ht="14.5" customHeight="1" x14ac:dyDescent="0.35">
      <c r="B11" s="18" t="s">
        <v>143</v>
      </c>
      <c r="C11" s="18">
        <v>-363</v>
      </c>
      <c r="D11" s="18">
        <v>-1</v>
      </c>
      <c r="E11" s="18">
        <v>-384</v>
      </c>
      <c r="F11" s="18">
        <v>-170</v>
      </c>
      <c r="G11" s="18">
        <v>-62.6</v>
      </c>
      <c r="H11" s="18">
        <v>-618</v>
      </c>
      <c r="I11" s="18">
        <v>0</v>
      </c>
      <c r="J11" s="18">
        <v>-1</v>
      </c>
      <c r="K11" s="18">
        <v>-211</v>
      </c>
      <c r="L11" s="18">
        <v>0</v>
      </c>
      <c r="M11" s="18">
        <v>-212</v>
      </c>
      <c r="N11" s="18">
        <v>0</v>
      </c>
      <c r="O11" s="18">
        <v>0</v>
      </c>
      <c r="P11" s="18">
        <v>0</v>
      </c>
      <c r="Q11" s="18">
        <v>-180</v>
      </c>
      <c r="R11" s="18">
        <v>-180</v>
      </c>
      <c r="S11" s="18">
        <v>-19</v>
      </c>
      <c r="T11" s="18">
        <v>0</v>
      </c>
      <c r="U11" s="18">
        <v>-2</v>
      </c>
      <c r="V11" s="18">
        <v>-1</v>
      </c>
      <c r="W11" s="18">
        <v>-23</v>
      </c>
      <c r="X11" s="18">
        <v>0</v>
      </c>
      <c r="Y11" s="18">
        <v>-2</v>
      </c>
      <c r="Z11" s="18">
        <v>-2</v>
      </c>
      <c r="AA11" s="18">
        <v>1</v>
      </c>
      <c r="AB11" s="18">
        <v>-3</v>
      </c>
      <c r="AC11" s="18">
        <v>-1</v>
      </c>
      <c r="AD11" s="18">
        <v>0</v>
      </c>
      <c r="AE11" s="18">
        <v>-1</v>
      </c>
      <c r="AF11" s="18">
        <v>-258</v>
      </c>
      <c r="AG11" s="18">
        <f t="shared" si="0"/>
        <v>-260</v>
      </c>
      <c r="AH11" s="18" t="s">
        <v>3</v>
      </c>
    </row>
    <row r="12" spans="2:34" ht="14.5" customHeight="1" x14ac:dyDescent="0.35">
      <c r="B12" s="25" t="s">
        <v>144</v>
      </c>
      <c r="C12" s="25">
        <v>936</v>
      </c>
      <c r="D12" s="25">
        <v>298</v>
      </c>
      <c r="E12" s="25">
        <v>-125</v>
      </c>
      <c r="F12" s="25">
        <v>233</v>
      </c>
      <c r="G12" s="25">
        <v>269.79999999999995</v>
      </c>
      <c r="H12" s="25">
        <v>673</v>
      </c>
      <c r="I12" s="25">
        <v>165</v>
      </c>
      <c r="J12" s="25">
        <v>609</v>
      </c>
      <c r="K12" s="25">
        <v>651</v>
      </c>
      <c r="L12" s="25">
        <v>814.26380200000006</v>
      </c>
      <c r="M12" s="25">
        <v>2239</v>
      </c>
      <c r="N12" s="25">
        <v>658</v>
      </c>
      <c r="O12" s="25">
        <v>1382</v>
      </c>
      <c r="P12" s="25">
        <v>1215</v>
      </c>
      <c r="Q12" s="25">
        <v>1285</v>
      </c>
      <c r="R12" s="25">
        <v>4541</v>
      </c>
      <c r="S12" s="25">
        <v>431</v>
      </c>
      <c r="T12" s="25">
        <v>650</v>
      </c>
      <c r="U12" s="25">
        <v>596</v>
      </c>
      <c r="V12" s="25">
        <v>749</v>
      </c>
      <c r="W12" s="25">
        <v>2425</v>
      </c>
      <c r="X12" s="25">
        <v>231</v>
      </c>
      <c r="Y12" s="25">
        <v>318.04938225000035</v>
      </c>
      <c r="Z12" s="25">
        <v>350</v>
      </c>
      <c r="AA12" s="25">
        <v>570</v>
      </c>
      <c r="AB12" s="25">
        <v>1469</v>
      </c>
      <c r="AC12" s="25">
        <v>78</v>
      </c>
      <c r="AD12" s="25">
        <v>162</v>
      </c>
      <c r="AE12" s="25">
        <v>221</v>
      </c>
      <c r="AF12" s="25">
        <f>SUM(AF10:AF11)</f>
        <v>194</v>
      </c>
      <c r="AG12" s="25">
        <f t="shared" si="0"/>
        <v>655</v>
      </c>
      <c r="AH12" s="25">
        <v>102</v>
      </c>
    </row>
    <row r="13" spans="2:34" ht="14.5" customHeight="1" x14ac:dyDescent="0.35">
      <c r="B13" s="18" t="s">
        <v>145</v>
      </c>
      <c r="C13" s="38" t="s">
        <v>3</v>
      </c>
      <c r="D13" s="38" t="s">
        <v>3</v>
      </c>
      <c r="E13" s="38" t="s">
        <v>3</v>
      </c>
      <c r="F13" s="38" t="s">
        <v>3</v>
      </c>
      <c r="G13" s="38" t="s">
        <v>3</v>
      </c>
      <c r="H13" s="38" t="s">
        <v>3</v>
      </c>
      <c r="I13" s="38" t="s">
        <v>3</v>
      </c>
      <c r="J13" s="38" t="s">
        <v>3</v>
      </c>
      <c r="K13" s="38" t="s">
        <v>3</v>
      </c>
      <c r="L13" s="38">
        <v>798</v>
      </c>
      <c r="M13" s="38">
        <v>798</v>
      </c>
      <c r="N13" s="38">
        <v>2889</v>
      </c>
      <c r="O13" s="38">
        <v>53</v>
      </c>
      <c r="P13" s="38">
        <v>190</v>
      </c>
      <c r="Q13" s="38">
        <v>-2</v>
      </c>
      <c r="R13" s="38">
        <v>3130</v>
      </c>
      <c r="S13" s="38">
        <v>0</v>
      </c>
      <c r="T13" s="38">
        <v>0</v>
      </c>
      <c r="U13" s="38">
        <v>95</v>
      </c>
      <c r="V13" s="38">
        <v>0</v>
      </c>
      <c r="W13" s="38">
        <v>95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f t="shared" si="0"/>
        <v>0</v>
      </c>
      <c r="AH13" s="38" t="s">
        <v>3</v>
      </c>
    </row>
    <row r="14" spans="2:34" ht="14.5" customHeight="1" x14ac:dyDescent="0.35">
      <c r="B14" s="25" t="s">
        <v>146</v>
      </c>
      <c r="C14" s="39" t="s">
        <v>3</v>
      </c>
      <c r="D14" s="39" t="s">
        <v>3</v>
      </c>
      <c r="E14" s="39" t="s">
        <v>3</v>
      </c>
      <c r="F14" s="39" t="s">
        <v>3</v>
      </c>
      <c r="G14" s="39" t="s">
        <v>3</v>
      </c>
      <c r="H14" s="39" t="s">
        <v>3</v>
      </c>
      <c r="I14" s="39" t="s">
        <v>3</v>
      </c>
      <c r="J14" s="39" t="s">
        <v>3</v>
      </c>
      <c r="K14" s="39" t="s">
        <v>3</v>
      </c>
      <c r="L14" s="25">
        <f>L12+L13</f>
        <v>1612.2638019999999</v>
      </c>
      <c r="M14" s="25">
        <f>M12+M13</f>
        <v>3037</v>
      </c>
      <c r="N14" s="25">
        <f>N12+N13</f>
        <v>3547</v>
      </c>
      <c r="O14" s="25">
        <v>1435</v>
      </c>
      <c r="P14" s="25">
        <v>1405</v>
      </c>
      <c r="Q14" s="25">
        <v>1283</v>
      </c>
      <c r="R14" s="25">
        <v>7671</v>
      </c>
      <c r="S14" s="25">
        <v>431</v>
      </c>
      <c r="T14" s="25">
        <v>650</v>
      </c>
      <c r="U14" s="25">
        <v>691</v>
      </c>
      <c r="V14" s="25">
        <v>749</v>
      </c>
      <c r="W14" s="25">
        <v>2520</v>
      </c>
      <c r="X14" s="25">
        <v>231</v>
      </c>
      <c r="Y14" s="25">
        <v>318.04938225000035</v>
      </c>
      <c r="Z14" s="25">
        <v>350</v>
      </c>
      <c r="AA14" s="25">
        <v>570</v>
      </c>
      <c r="AB14" s="25">
        <v>1469</v>
      </c>
      <c r="AC14" s="25">
        <v>78</v>
      </c>
      <c r="AD14" s="25">
        <v>162</v>
      </c>
      <c r="AE14" s="25">
        <v>221</v>
      </c>
      <c r="AF14" s="25">
        <f>SUM(AF12:AF13)</f>
        <v>194</v>
      </c>
      <c r="AG14" s="25">
        <f t="shared" si="0"/>
        <v>655</v>
      </c>
      <c r="AH14" s="25">
        <v>102</v>
      </c>
    </row>
    <row r="15" spans="2:34" ht="14.5" customHeight="1" x14ac:dyDescent="0.35"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G7:AG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Menu</vt:lpstr>
      <vt:lpstr>IS Assaí - Pre IFRS 16</vt:lpstr>
      <vt:lpstr>IS Assaí - Post IFRS 16</vt:lpstr>
      <vt:lpstr>BS - Consolidated</vt:lpstr>
      <vt:lpstr>Cash Flow</vt:lpstr>
      <vt:lpstr>Debt</vt:lpstr>
      <vt:lpstr>Stores</vt:lpstr>
      <vt:lpstr>Investments</vt:lpstr>
      <vt:lpstr>Menu!Area_de_impressao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DANIEL ESTEBANEZ NANNI TEIXEIRA MAGALHAES</cp:lastModifiedBy>
  <cp:lastPrinted>2021-05-06T15:53:39Z</cp:lastPrinted>
  <dcterms:created xsi:type="dcterms:W3CDTF">2019-05-21T22:33:56Z</dcterms:created>
  <dcterms:modified xsi:type="dcterms:W3CDTF">2026-04-27T22:32:25Z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