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ceiro\Controladoria\RI\Earnings Release\2025\3T25\"/>
    </mc:Choice>
  </mc:AlternateContent>
  <xr:revisionPtr revIDLastSave="0" documentId="13_ncr:1_{EB1307F3-20B6-4433-82D8-C068F659D4B4}" xr6:coauthVersionLast="47" xr6:coauthVersionMax="47" xr10:uidLastSave="{00000000-0000-0000-0000-000000000000}"/>
  <bookViews>
    <workbookView xWindow="20370" yWindow="-120" windowWidth="29040" windowHeight="15840" tabRatio="730" xr2:uid="{00000000-000D-0000-FFFF-FFFF00000000}"/>
  </bookViews>
  <sheets>
    <sheet name="Indicadores Operacionais" sheetId="1" r:id="rId1"/>
    <sheet name="DRE" sheetId="2" r:id="rId2"/>
    <sheet name="DRE (ajustado)" sheetId="11" r:id="rId3"/>
    <sheet name="BP" sheetId="3" r:id="rId4"/>
    <sheet name="DFC" sheetId="4" r:id="rId5"/>
    <sheet name="Dividendos" sheetId="10" r:id="rId6"/>
    <sheet name="CAPEX" sheetId="8" r:id="rId7"/>
    <sheet name="ROIC" sheetId="9" r:id="rId8"/>
  </sheets>
  <definedNames>
    <definedName name="_xlnm._FilterDatabase" localSheetId="6" hidden="1">CAPEX!$B$8:$BF$12</definedName>
    <definedName name="_xlnm._FilterDatabase" localSheetId="4" hidden="1">DFC!$B$8:$AV$75</definedName>
    <definedName name="_xlnm._FilterDatabase" localSheetId="5" hidden="1">Dividendos!$B$8:$BF$11</definedName>
    <definedName name="_xlnm._FilterDatabase" localSheetId="7" hidden="1">ROIC!$B$8:$AV$28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18" i="9" l="1"/>
  <c r="AO18" i="9"/>
  <c r="AN18" i="9"/>
  <c r="AP17" i="9"/>
  <c r="AO17" i="9"/>
  <c r="AN17" i="9"/>
  <c r="AP16" i="9"/>
  <c r="AO16" i="9"/>
  <c r="AN16" i="9"/>
  <c r="AP15" i="9"/>
  <c r="AO15" i="9"/>
  <c r="AN15" i="9"/>
  <c r="AP14" i="9"/>
  <c r="AO14" i="9"/>
  <c r="AO12" i="9" s="1"/>
  <c r="AO19" i="9" s="1"/>
  <c r="AN14" i="9"/>
  <c r="AP13" i="9"/>
  <c r="AO13" i="9"/>
  <c r="AN13" i="9"/>
  <c r="AP10" i="9"/>
  <c r="AO10" i="9"/>
  <c r="AN10" i="9"/>
  <c r="AP9" i="9"/>
  <c r="AP11" i="9" s="1"/>
  <c r="AO9" i="9"/>
  <c r="AO11" i="9" s="1"/>
  <c r="AN9" i="9"/>
  <c r="AP8" i="9"/>
  <c r="AO8" i="9"/>
  <c r="AN8" i="9"/>
  <c r="AP12" i="9" l="1"/>
  <c r="AP19" i="9" s="1"/>
  <c r="AN12" i="9"/>
  <c r="AN19" i="9" s="1"/>
  <c r="AN11" i="9"/>
  <c r="BA14" i="9" l="1"/>
  <c r="BA16" i="9" l="1"/>
  <c r="BA18" i="9"/>
  <c r="BA15" i="9"/>
  <c r="BA13" i="9"/>
  <c r="BA12" i="9" l="1"/>
  <c r="BA17" i="9" l="1"/>
  <c r="BA19" i="9" l="1"/>
  <c r="BA10" i="9" l="1"/>
  <c r="C9" i="9" l="1"/>
  <c r="AL18" i="9" l="1"/>
  <c r="AK18" i="9"/>
  <c r="AJ18" i="9"/>
  <c r="AG18" i="9"/>
  <c r="AF18" i="9"/>
  <c r="AE18" i="9"/>
  <c r="AD18" i="9"/>
  <c r="AC18" i="9"/>
  <c r="AB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AL17" i="9"/>
  <c r="AK17" i="9"/>
  <c r="AJ17" i="9"/>
  <c r="AG17" i="9"/>
  <c r="AF17" i="9"/>
  <c r="AE17" i="9"/>
  <c r="AD17" i="9"/>
  <c r="AC17" i="9"/>
  <c r="AB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AL16" i="9"/>
  <c r="AK16" i="9"/>
  <c r="AJ16" i="9"/>
  <c r="AG16" i="9"/>
  <c r="AF16" i="9"/>
  <c r="AE16" i="9"/>
  <c r="AD16" i="9"/>
  <c r="AC16" i="9"/>
  <c r="AB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AL15" i="9"/>
  <c r="AK15" i="9"/>
  <c r="AJ15" i="9"/>
  <c r="AG15" i="9"/>
  <c r="AF15" i="9"/>
  <c r="AE15" i="9"/>
  <c r="AD15" i="9"/>
  <c r="AC15" i="9"/>
  <c r="AB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AL14" i="9"/>
  <c r="AK14" i="9"/>
  <c r="AJ14" i="9"/>
  <c r="AG14" i="9"/>
  <c r="AF14" i="9"/>
  <c r="AE14" i="9"/>
  <c r="AD14" i="9"/>
  <c r="AC14" i="9"/>
  <c r="AB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AL13" i="9"/>
  <c r="AK13" i="9"/>
  <c r="AJ13" i="9"/>
  <c r="AG13" i="9"/>
  <c r="AF13" i="9"/>
  <c r="AE13" i="9"/>
  <c r="AD13" i="9"/>
  <c r="AC13" i="9"/>
  <c r="AB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G21" i="9"/>
  <c r="F21" i="9"/>
  <c r="E21" i="9"/>
  <c r="D21" i="9"/>
  <c r="D17" i="9"/>
  <c r="E17" i="9"/>
  <c r="F17" i="9"/>
  <c r="G17" i="9"/>
  <c r="G16" i="9"/>
  <c r="F16" i="9"/>
  <c r="E16" i="9"/>
  <c r="D16" i="9"/>
  <c r="G15" i="9"/>
  <c r="F15" i="9"/>
  <c r="E15" i="9"/>
  <c r="D15" i="9"/>
  <c r="D14" i="9"/>
  <c r="E14" i="9"/>
  <c r="F14" i="9"/>
  <c r="G14" i="9"/>
  <c r="F13" i="9"/>
  <c r="E13" i="9"/>
  <c r="D13" i="9"/>
  <c r="G13" i="9"/>
  <c r="H10" i="9"/>
  <c r="G10" i="9"/>
  <c r="F10" i="9"/>
  <c r="E10" i="9"/>
  <c r="D10" i="9"/>
  <c r="H9" i="9"/>
  <c r="G9" i="9"/>
  <c r="F9" i="9"/>
  <c r="E9" i="9"/>
  <c r="D9" i="9"/>
  <c r="AM8" i="9"/>
  <c r="AE12" i="9" l="1"/>
  <c r="AE19" i="9" s="1"/>
  <c r="U12" i="9"/>
  <c r="W11" i="9"/>
  <c r="AD12" i="9"/>
  <c r="AD19" i="9" s="1"/>
  <c r="P12" i="9"/>
  <c r="P19" i="9" s="1"/>
  <c r="AG12" i="9"/>
  <c r="AL12" i="9"/>
  <c r="AL19" i="9" s="1"/>
  <c r="AP20" i="9" s="1"/>
  <c r="AP21" i="9" s="1"/>
  <c r="X12" i="9"/>
  <c r="M11" i="9"/>
  <c r="U11" i="9"/>
  <c r="M12" i="9"/>
  <c r="M19" i="9" s="1"/>
  <c r="L11" i="9"/>
  <c r="T11" i="9"/>
  <c r="AB11" i="9"/>
  <c r="N11" i="9"/>
  <c r="V11" i="9"/>
  <c r="AD11" i="9"/>
  <c r="P11" i="9"/>
  <c r="X11" i="9"/>
  <c r="AF11" i="9"/>
  <c r="AC12" i="9"/>
  <c r="AC19" i="9" s="1"/>
  <c r="N12" i="9"/>
  <c r="N19" i="9" s="1"/>
  <c r="AK12" i="9"/>
  <c r="AK19" i="9" s="1"/>
  <c r="O12" i="9"/>
  <c r="O19" i="9" s="1"/>
  <c r="W12" i="9"/>
  <c r="W19" i="9" s="1"/>
  <c r="V12" i="9"/>
  <c r="V19" i="9" s="1"/>
  <c r="Q12" i="9"/>
  <c r="Q19" i="9" s="1"/>
  <c r="Y12" i="9"/>
  <c r="Y19" i="9" s="1"/>
  <c r="I12" i="9"/>
  <c r="I19" i="9" s="1"/>
  <c r="K12" i="9"/>
  <c r="K19" i="9" s="1"/>
  <c r="S12" i="9"/>
  <c r="S19" i="9" s="1"/>
  <c r="AJ12" i="9"/>
  <c r="AJ19" i="9" s="1"/>
  <c r="AN20" i="9" s="1"/>
  <c r="AN21" i="9" s="1"/>
  <c r="U19" i="9"/>
  <c r="AB12" i="9"/>
  <c r="AB19" i="9" s="1"/>
  <c r="J12" i="9"/>
  <c r="J19" i="9" s="1"/>
  <c r="R12" i="9"/>
  <c r="R19" i="9" s="1"/>
  <c r="Z12" i="9"/>
  <c r="Z19" i="9" s="1"/>
  <c r="L12" i="9"/>
  <c r="L19" i="9" s="1"/>
  <c r="T12" i="9"/>
  <c r="T19" i="9" s="1"/>
  <c r="AF12" i="9"/>
  <c r="AF19" i="9" s="1"/>
  <c r="AC11" i="9"/>
  <c r="Q11" i="9"/>
  <c r="Y11" i="9"/>
  <c r="AG11" i="9"/>
  <c r="I11" i="9"/>
  <c r="R11" i="9"/>
  <c r="Z11" i="9"/>
  <c r="AH11" i="9"/>
  <c r="O11" i="9"/>
  <c r="AE11" i="9"/>
  <c r="J11" i="9"/>
  <c r="K11" i="9"/>
  <c r="S11" i="9"/>
  <c r="AA11" i="9"/>
  <c r="AI11" i="9"/>
  <c r="X19" i="9"/>
  <c r="AG19" i="9"/>
  <c r="F12" i="9"/>
  <c r="F19" i="9" s="1"/>
  <c r="E12" i="9"/>
  <c r="E19" i="9" s="1"/>
  <c r="D12" i="9"/>
  <c r="D19" i="9" s="1"/>
  <c r="G12" i="9"/>
  <c r="G19" i="9" s="1"/>
  <c r="BA20" i="9" l="1"/>
  <c r="AO20" i="9"/>
  <c r="AO21" i="9" s="1"/>
  <c r="V20" i="9"/>
  <c r="BA9" i="9"/>
  <c r="V21" i="9"/>
  <c r="Z20" i="9"/>
  <c r="Z21" i="9" s="1"/>
  <c r="AG20" i="9"/>
  <c r="AG21" i="9" s="1"/>
  <c r="I20" i="9"/>
  <c r="I21" i="9" s="1"/>
  <c r="N20" i="9"/>
  <c r="N21" i="9" s="1"/>
  <c r="AF20" i="9"/>
  <c r="AF21" i="9" s="1"/>
  <c r="R20" i="9"/>
  <c r="R21" i="9" s="1"/>
  <c r="Q20" i="9"/>
  <c r="Q21" i="9" s="1"/>
  <c r="S20" i="9"/>
  <c r="S21" i="9" s="1"/>
  <c r="W20" i="9"/>
  <c r="W21" i="9" s="1"/>
  <c r="K20" i="9"/>
  <c r="K21" i="9" s="1"/>
  <c r="O20" i="9"/>
  <c r="O21" i="9" s="1"/>
  <c r="J20" i="9"/>
  <c r="J21" i="9" s="1"/>
  <c r="X20" i="9"/>
  <c r="X21" i="9" s="1"/>
  <c r="P20" i="9"/>
  <c r="P21" i="9" s="1"/>
  <c r="AD20" i="9"/>
  <c r="AD21" i="9" s="1"/>
  <c r="Y20" i="9"/>
  <c r="Y21" i="9" s="1"/>
  <c r="U20" i="9"/>
  <c r="U21" i="9" s="1"/>
  <c r="AJ20" i="9"/>
  <c r="M20" i="9"/>
  <c r="M21" i="9" s="1"/>
  <c r="AK20" i="9"/>
  <c r="AC20" i="9"/>
  <c r="AC21" i="9" s="1"/>
  <c r="T20" i="9"/>
  <c r="T21" i="9" s="1"/>
  <c r="AB20" i="9"/>
  <c r="AB21" i="9" s="1"/>
  <c r="BA21" i="9" l="1"/>
  <c r="BA11" i="9"/>
  <c r="AM16" i="9" l="1"/>
  <c r="AZ16" i="9" s="1"/>
  <c r="AM15" i="9"/>
  <c r="AZ15" i="9" s="1"/>
  <c r="AM17" i="9"/>
  <c r="AM18" i="9"/>
  <c r="AZ18" i="9" s="1"/>
  <c r="AM14" i="9"/>
  <c r="AZ14" i="9" s="1"/>
  <c r="AM13" i="9"/>
  <c r="AZ17" i="9" l="1"/>
  <c r="AM12" i="9"/>
  <c r="AZ12" i="9" s="1"/>
  <c r="AZ13" i="9"/>
  <c r="AM19" i="9" l="1"/>
  <c r="AZ19" i="9" s="1"/>
  <c r="AK9" i="9" l="1"/>
  <c r="AK11" i="9" s="1"/>
  <c r="AK21" i="9" s="1"/>
  <c r="AJ9" i="9"/>
  <c r="AJ11" i="9" s="1"/>
  <c r="AJ21" i="9" s="1"/>
  <c r="AL8" i="9"/>
  <c r="AX18" i="9" l="1"/>
  <c r="AV18" i="9"/>
  <c r="AU18" i="9"/>
  <c r="AT18" i="9"/>
  <c r="AS18" i="9"/>
  <c r="H18" i="9"/>
  <c r="AU17" i="9"/>
  <c r="H17" i="9"/>
  <c r="AX16" i="9"/>
  <c r="AV16" i="9"/>
  <c r="AU16" i="9"/>
  <c r="AT16" i="9"/>
  <c r="AS16" i="9"/>
  <c r="H16" i="9"/>
  <c r="AX15" i="9"/>
  <c r="AV15" i="9"/>
  <c r="AU15" i="9"/>
  <c r="AT15" i="9"/>
  <c r="AS15" i="9"/>
  <c r="H15" i="9"/>
  <c r="AX14" i="9"/>
  <c r="AV14" i="9"/>
  <c r="AU14" i="9"/>
  <c r="AT14" i="9"/>
  <c r="AS14" i="9"/>
  <c r="H14" i="9"/>
  <c r="AX13" i="9"/>
  <c r="AV13" i="9"/>
  <c r="AU13" i="9"/>
  <c r="AT13" i="9"/>
  <c r="AS13" i="9"/>
  <c r="H13" i="9"/>
  <c r="AY10" i="9"/>
  <c r="AX10" i="9"/>
  <c r="AW10" i="9"/>
  <c r="AV10" i="9"/>
  <c r="AU10" i="9"/>
  <c r="AT10" i="9"/>
  <c r="AS10" i="9"/>
  <c r="AU9" i="9"/>
  <c r="AS9" i="9"/>
  <c r="AK8" i="9"/>
  <c r="AJ8" i="9"/>
  <c r="AH16" i="9"/>
  <c r="AA16" i="9"/>
  <c r="AH15" i="9"/>
  <c r="AA15" i="9"/>
  <c r="AH18" i="9"/>
  <c r="AA18" i="9"/>
  <c r="AH14" i="9"/>
  <c r="AA14" i="9"/>
  <c r="AI13" i="9"/>
  <c r="AH13" i="9"/>
  <c r="AA13" i="9"/>
  <c r="AM10" i="9"/>
  <c r="AZ10" i="9" s="1"/>
  <c r="AA17" i="9" l="1"/>
  <c r="AW17" i="9" s="1"/>
  <c r="AH12" i="9"/>
  <c r="AI17" i="9"/>
  <c r="AI15" i="9"/>
  <c r="AY15" i="9" s="1"/>
  <c r="AI14" i="9"/>
  <c r="AY14" i="9" s="1"/>
  <c r="AL10" i="9"/>
  <c r="AH17" i="9"/>
  <c r="AA12" i="9"/>
  <c r="AI18" i="9"/>
  <c r="AI16" i="9"/>
  <c r="AY16" i="9" s="1"/>
  <c r="H12" i="9"/>
  <c r="H19" i="9" s="1"/>
  <c r="L20" i="9" s="1"/>
  <c r="L21" i="9" s="1"/>
  <c r="AW14" i="9"/>
  <c r="AW13" i="9"/>
  <c r="AS12" i="9"/>
  <c r="AX12" i="9"/>
  <c r="AY17" i="9"/>
  <c r="H11" i="9"/>
  <c r="AV9" i="9"/>
  <c r="AV11" i="9" s="1"/>
  <c r="AY13" i="9"/>
  <c r="AW18" i="9"/>
  <c r="AW15" i="9"/>
  <c r="AW16" i="9"/>
  <c r="AU12" i="9"/>
  <c r="AU19" i="9" s="1"/>
  <c r="AS11" i="9"/>
  <c r="AU11" i="9"/>
  <c r="AT12" i="9"/>
  <c r="AV12" i="9"/>
  <c r="AW9" i="9"/>
  <c r="AW11" i="9" s="1"/>
  <c r="AX9" i="9"/>
  <c r="AX11" i="9" s="1"/>
  <c r="AS17" i="9"/>
  <c r="AY9" i="9"/>
  <c r="AY11" i="9" s="1"/>
  <c r="AT17" i="9"/>
  <c r="AV17" i="9"/>
  <c r="AT9" i="9"/>
  <c r="AT11" i="9" s="1"/>
  <c r="AX17" i="9"/>
  <c r="AA19" i="9" l="1"/>
  <c r="AH19" i="9"/>
  <c r="AA20" i="9"/>
  <c r="AA21" i="9" s="1"/>
  <c r="AE20" i="9"/>
  <c r="AE21" i="9" s="1"/>
  <c r="AM9" i="9"/>
  <c r="AL9" i="9"/>
  <c r="AL11" i="9" s="1"/>
  <c r="AY18" i="9"/>
  <c r="AI12" i="9"/>
  <c r="AI19" i="9" s="1"/>
  <c r="AH20" i="9"/>
  <c r="AH21" i="9" s="1"/>
  <c r="AL20" i="9"/>
  <c r="AX19" i="9"/>
  <c r="AS19" i="9"/>
  <c r="AY12" i="9"/>
  <c r="AW12" i="9"/>
  <c r="AW19" i="9" s="1"/>
  <c r="H20" i="9"/>
  <c r="H21" i="9" s="1"/>
  <c r="AV19" i="9"/>
  <c r="AV20" i="9" s="1"/>
  <c r="AV21" i="9" s="1"/>
  <c r="AT19" i="9"/>
  <c r="AL21" i="9" l="1"/>
  <c r="AI20" i="9"/>
  <c r="AI21" i="9" s="1"/>
  <c r="AM20" i="9"/>
  <c r="AZ20" i="9" s="1"/>
  <c r="AZ9" i="9"/>
  <c r="AM11" i="9"/>
  <c r="AY19" i="9"/>
  <c r="AY20" i="9" s="1"/>
  <c r="AY21" i="9" s="1"/>
  <c r="AT20" i="9"/>
  <c r="AT21" i="9" s="1"/>
  <c r="AW20" i="9"/>
  <c r="AW21" i="9" s="1"/>
  <c r="AX20" i="9"/>
  <c r="AX21" i="9" s="1"/>
  <c r="AU20" i="9"/>
  <c r="AU21" i="9" s="1"/>
  <c r="AS20" i="9"/>
  <c r="AS21" i="9" s="1"/>
  <c r="AZ11" i="9" l="1"/>
  <c r="AM21" i="9"/>
  <c r="AZ21" i="9" s="1"/>
</calcChain>
</file>

<file path=xl/sharedStrings.xml><?xml version="1.0" encoding="utf-8"?>
<sst xmlns="http://schemas.openxmlformats.org/spreadsheetml/2006/main" count="1165" uniqueCount="359">
  <si>
    <t>Lojas Próprias</t>
  </si>
  <si>
    <t>1T19</t>
  </si>
  <si>
    <t>2T19</t>
  </si>
  <si>
    <t>John John</t>
  </si>
  <si>
    <t>Rosa Chá</t>
  </si>
  <si>
    <t>Dudalina</t>
  </si>
  <si>
    <t>Área Total</t>
  </si>
  <si>
    <t>Área Média</t>
  </si>
  <si>
    <t>Receita Líquida/m²</t>
  </si>
  <si>
    <t>SSS</t>
  </si>
  <si>
    <t>Canais</t>
  </si>
  <si>
    <t>Atacado</t>
  </si>
  <si>
    <t>Outros Canais</t>
  </si>
  <si>
    <t>Receita operacional líquida</t>
  </si>
  <si>
    <t>Custo dos produtos vendidos</t>
  </si>
  <si>
    <t>Depreciação CPV</t>
  </si>
  <si>
    <t>Lucro bruto</t>
  </si>
  <si>
    <t>Despesas gerais e administrativas</t>
  </si>
  <si>
    <t>Despesas com vendas</t>
  </si>
  <si>
    <t>Outras receitas e despesas</t>
  </si>
  <si>
    <t>Lucro antes do imposto de renda e contribuição social</t>
  </si>
  <si>
    <t>Imposto de renda e contribuição social</t>
  </si>
  <si>
    <t>Lucro líquido</t>
  </si>
  <si>
    <t>EBITDA</t>
  </si>
  <si>
    <t>EBITDA Ajustado</t>
  </si>
  <si>
    <t xml:space="preserve">Ativo circulante  </t>
  </si>
  <si>
    <t>Caixa e equivalentes de caixa</t>
  </si>
  <si>
    <t>Contas a receber</t>
  </si>
  <si>
    <t>Estoques</t>
  </si>
  <si>
    <t>Impostos a recuperar</t>
  </si>
  <si>
    <t>Instrumentos financeiros derivativos</t>
  </si>
  <si>
    <t>Despesas antecipadas</t>
  </si>
  <si>
    <t>Outros créditos a receber</t>
  </si>
  <si>
    <t>Total do ativo circulante</t>
  </si>
  <si>
    <t>Ativo não circulante</t>
  </si>
  <si>
    <t>Depósito judicial</t>
  </si>
  <si>
    <t>Depósito garantia</t>
  </si>
  <si>
    <t>Partes relacionadas</t>
  </si>
  <si>
    <t>Investimento</t>
  </si>
  <si>
    <t>Aplicações financeiras</t>
  </si>
  <si>
    <t>Imobilizado</t>
  </si>
  <si>
    <t>Intangível</t>
  </si>
  <si>
    <t>Total do ativo não circulante</t>
  </si>
  <si>
    <t xml:space="preserve">Total do ativo </t>
  </si>
  <si>
    <t>Passivo circulante</t>
  </si>
  <si>
    <t>Empréstimos e financiamentos</t>
  </si>
  <si>
    <t>Debêntures</t>
  </si>
  <si>
    <t>Fornecedores</t>
  </si>
  <si>
    <t>Obrigações tributárias</t>
  </si>
  <si>
    <t>Obrigações trabalhistas</t>
  </si>
  <si>
    <t>Outras contas a pagar</t>
  </si>
  <si>
    <t>Arrendamento mercantil financeiro</t>
  </si>
  <si>
    <t>Dividendos a pagar</t>
  </si>
  <si>
    <t>Total do passivo circulante</t>
  </si>
  <si>
    <t>Passivo não circulante</t>
  </si>
  <si>
    <t>Provisão para contigências</t>
  </si>
  <si>
    <t xml:space="preserve">Outras contas a pagar </t>
  </si>
  <si>
    <t>Total do passivo não circulante</t>
  </si>
  <si>
    <t>Patrimônio líquido</t>
  </si>
  <si>
    <t>Capital social</t>
  </si>
  <si>
    <t>Reserva de capital</t>
  </si>
  <si>
    <t>Outorga de ações</t>
  </si>
  <si>
    <t>Ações em tesouraria</t>
  </si>
  <si>
    <t>Reserva de lucro</t>
  </si>
  <si>
    <t>Resultado acumulado do período</t>
  </si>
  <si>
    <t>Ajustes acumulados de conversão</t>
  </si>
  <si>
    <t>Total patrimônio líquido</t>
  </si>
  <si>
    <t>Total do passivo e patrimônio líquido</t>
  </si>
  <si>
    <t>Ajustes para reconciliar o lucro antes dos impostos ao caixa líquido gerado nas atividades operacionais</t>
  </si>
  <si>
    <t>Depreciações e amortizações</t>
  </si>
  <si>
    <t xml:space="preserve">Resultado na venda/baixa do imobilizado </t>
  </si>
  <si>
    <t>Perdas não realizados com derivativos</t>
  </si>
  <si>
    <t>Provisão para contingências</t>
  </si>
  <si>
    <t>Despesa de juros</t>
  </si>
  <si>
    <t>Variação cambial</t>
  </si>
  <si>
    <t>Provisão (Reversão) para Devedores Duvidosos</t>
  </si>
  <si>
    <t>Provisão para participação nos lucros e resultados</t>
  </si>
  <si>
    <t>Plano de opções de compra de ações</t>
  </si>
  <si>
    <t>Ajuste a valor presente - PRODEC</t>
  </si>
  <si>
    <t>Provisão para perdas em estoques</t>
  </si>
  <si>
    <t>Variação de ativos e passivos operacionais</t>
  </si>
  <si>
    <t xml:space="preserve">Contas a receber </t>
  </si>
  <si>
    <t>Depósitos judiciais</t>
  </si>
  <si>
    <t>Imposto de renda e contribuição social pagos</t>
  </si>
  <si>
    <t xml:space="preserve">Pagamento de contingência </t>
  </si>
  <si>
    <t>Caixa líquido proveniente das atividades operacionais</t>
  </si>
  <si>
    <t>Acréscimo do imobilizado</t>
  </si>
  <si>
    <t>Recursos obtido na venda de imobilizado e intangível</t>
  </si>
  <si>
    <t>Acréscimo do intangível (líquido de adições a investimentos)</t>
  </si>
  <si>
    <t>Investimento em títulos de valores mobiliários</t>
  </si>
  <si>
    <t>Efeito de variação cambial pela conversão de investimentos no exterior</t>
  </si>
  <si>
    <t>Caixa líquido utilizado nas atividades de investimento</t>
  </si>
  <si>
    <t>Adição de empréstimos e debêntures</t>
  </si>
  <si>
    <t>Pagamento de principal de empréstimos e debêntures</t>
  </si>
  <si>
    <t>Pagamento de juros de empréstimos e debêntures</t>
  </si>
  <si>
    <t xml:space="preserve">Pagamento de principal de arrendamento mercantil </t>
  </si>
  <si>
    <t>Dividendos pagos</t>
  </si>
  <si>
    <t>Aumento de Capital</t>
  </si>
  <si>
    <t>Pagamento com NDF</t>
  </si>
  <si>
    <t>Caixa líquido proveniente das atividades de financiamento</t>
  </si>
  <si>
    <t>Aumento/diminuição das disponibilidades</t>
  </si>
  <si>
    <t>No início do exercício</t>
  </si>
  <si>
    <t>No fim do exercício</t>
  </si>
  <si>
    <t>-</t>
  </si>
  <si>
    <t>3T19</t>
  </si>
  <si>
    <t>Reversão de provisão obsolescência</t>
  </si>
  <si>
    <t>4T19</t>
  </si>
  <si>
    <t>1T20</t>
  </si>
  <si>
    <t>2T20</t>
  </si>
  <si>
    <t>3T20</t>
  </si>
  <si>
    <t>4T20</t>
  </si>
  <si>
    <t>Provisões diversas</t>
  </si>
  <si>
    <t>Redução ao valor recuperável (impairment) de imobilizado e intangível</t>
  </si>
  <si>
    <t>Provisões de devolução de venda</t>
  </si>
  <si>
    <t>Provisão para devoluções</t>
  </si>
  <si>
    <t>Captação de empréstimo: mútuo com partes relacionadas</t>
  </si>
  <si>
    <t>B2C</t>
  </si>
  <si>
    <t>B2B</t>
  </si>
  <si>
    <t>Outlets</t>
  </si>
  <si>
    <t>Outlet</t>
  </si>
  <si>
    <t>Site Estoque</t>
  </si>
  <si>
    <t>Lojas</t>
  </si>
  <si>
    <t>Site Marcas</t>
  </si>
  <si>
    <t>Ajustes</t>
  </si>
  <si>
    <t>1T21</t>
  </si>
  <si>
    <t>3T14</t>
  </si>
  <si>
    <t>1T14</t>
  </si>
  <si>
    <t>2T14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</si>
  <si>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</si>
  <si>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</si>
  <si>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</si>
  <si>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</si>
  <si>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</si>
  <si>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</si>
  <si>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</si>
  <si>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</si>
  <si>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</si>
  <si>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</si>
  <si>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</si>
  <si>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</si>
  <si>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</si>
  <si>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</si>
  <si>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</si>
  <si>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</si>
  <si>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</si>
  <si>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Marcas</t>
  </si>
  <si>
    <t>2T21</t>
  </si>
  <si>
    <t>Lojas - expansão e reforma</t>
  </si>
  <si>
    <t>Corporativo</t>
  </si>
  <si>
    <t>Total CAPEX</t>
  </si>
  <si>
    <t>EBIT (LTM)</t>
  </si>
  <si>
    <t>+ IR e CS (LTM)</t>
  </si>
  <si>
    <t>NOPAT</t>
  </si>
  <si>
    <t>Ativo permanente</t>
  </si>
  <si>
    <t>Outros ativos de longo prazo²</t>
  </si>
  <si>
    <t>Capital empregado</t>
  </si>
  <si>
    <t>ROIC</t>
  </si>
  <si>
    <t>Capital de giro</t>
  </si>
  <si>
    <t>Outros¹</t>
  </si>
  <si>
    <t>Média do capital empregado</t>
  </si>
  <si>
    <t>Outros ² - Outros créditos à receber</t>
  </si>
  <si>
    <t>Outros ¹ - Outras contas à pagar</t>
  </si>
  <si>
    <t>3T21</t>
  </si>
  <si>
    <t>4T21</t>
  </si>
  <si>
    <t>Fluxo de caixa das atividades operacionais</t>
  </si>
  <si>
    <t>Fluxo de caixa das atividades de investimento</t>
  </si>
  <si>
    <t>Fluxo de caixa das atividades de financiamento</t>
  </si>
  <si>
    <t>1T22</t>
  </si>
  <si>
    <t>Contas a receber LP</t>
  </si>
  <si>
    <t>Juros de arrendamento (AVP)</t>
  </si>
  <si>
    <t>Despesas de juros sobre cessão de recebíveis com direito de regresso</t>
  </si>
  <si>
    <t>Captação de cessão de recebíveis com direito de regresso</t>
  </si>
  <si>
    <t>2T22</t>
  </si>
  <si>
    <t>3T22</t>
  </si>
  <si>
    <t>Le Lis</t>
  </si>
  <si>
    <t>BO.BÔ</t>
  </si>
  <si>
    <t>Lojas Outlet</t>
  </si>
  <si>
    <t>4T22</t>
  </si>
  <si>
    <t>Individual</t>
  </si>
  <si>
    <t>Outras</t>
  </si>
  <si>
    <t>AFAC</t>
  </si>
  <si>
    <t>Valor justo por conversão de debêntures em aumento de capital</t>
  </si>
  <si>
    <t>Valor justo por remensuração das debêntures</t>
  </si>
  <si>
    <t>Adiantamento para Aumento de Capital</t>
  </si>
  <si>
    <t>Gastos com Aumento de Capital Social</t>
  </si>
  <si>
    <t>Faturamento bruto</t>
  </si>
  <si>
    <t>Estoque (Outlets)</t>
  </si>
  <si>
    <t>1T23</t>
  </si>
  <si>
    <t>2T23</t>
  </si>
  <si>
    <t>Obrigações tributárias_</t>
  </si>
  <si>
    <t>Adição de custo de transação de debêntures</t>
  </si>
  <si>
    <t>3T23</t>
  </si>
  <si>
    <t>4T23</t>
  </si>
  <si>
    <t>1T24</t>
  </si>
  <si>
    <t>Margem bruta %</t>
  </si>
  <si>
    <t>Receita bruta</t>
  </si>
  <si>
    <t>Receita líquida</t>
  </si>
  <si>
    <t>Deduções</t>
  </si>
  <si>
    <t>Lucro operacional</t>
  </si>
  <si>
    <t>Resultado financeiro, net</t>
  </si>
  <si>
    <t>Margem líquida %</t>
  </si>
  <si>
    <t>Margem EBITDA %</t>
  </si>
  <si>
    <t>2T24</t>
  </si>
  <si>
    <t>O detalhamento dos ajustes pode ser encontrado nos releases de resultados de cada trimestre.</t>
  </si>
  <si>
    <t xml:space="preserve"> </t>
  </si>
  <si>
    <t>3T24</t>
  </si>
  <si>
    <t>Owned stores</t>
  </si>
  <si>
    <t>Outlet stores</t>
  </si>
  <si>
    <t>Total Area</t>
  </si>
  <si>
    <t>Average Area</t>
  </si>
  <si>
    <t>Net Revenue per m²</t>
  </si>
  <si>
    <t>Same Store Sales</t>
  </si>
  <si>
    <t>Channels</t>
  </si>
  <si>
    <t>Gross revenue</t>
  </si>
  <si>
    <t>Wholesale</t>
  </si>
  <si>
    <t>Other channels</t>
  </si>
  <si>
    <t>Stores</t>
  </si>
  <si>
    <t>E-commerce</t>
  </si>
  <si>
    <t>Estoque website</t>
  </si>
  <si>
    <t>Brands</t>
  </si>
  <si>
    <t>Other</t>
  </si>
  <si>
    <t>Net revenue</t>
  </si>
  <si>
    <t>Cost of goods sold</t>
  </si>
  <si>
    <t>Gross Profit</t>
  </si>
  <si>
    <t>Selling expenses</t>
  </si>
  <si>
    <t>General and administrative expenses</t>
  </si>
  <si>
    <t>Depreciation and amortization</t>
  </si>
  <si>
    <t>Financial results, net</t>
  </si>
  <si>
    <t>Other revenues (expenses)</t>
  </si>
  <si>
    <t>Outras receitas e (despesas)</t>
  </si>
  <si>
    <t>EBIT</t>
  </si>
  <si>
    <t>Income tax and social contribution</t>
  </si>
  <si>
    <t>Net Income</t>
  </si>
  <si>
    <t>Adjustments</t>
  </si>
  <si>
    <t>Adjusted EBITDA</t>
  </si>
  <si>
    <t>Depreciação e amortização</t>
  </si>
  <si>
    <t>R$ mil</t>
  </si>
  <si>
    <t>R$ in thousands</t>
  </si>
  <si>
    <t>Gross margin %</t>
  </si>
  <si>
    <t>Sales deductions</t>
  </si>
  <si>
    <t>EBITDA margin %</t>
  </si>
  <si>
    <t>Net margin %</t>
  </si>
  <si>
    <t>Impostos diferidos</t>
  </si>
  <si>
    <t>Cessão de recebíveis com direito regresso</t>
  </si>
  <si>
    <t>Financiamentos de impostos e incentivos</t>
  </si>
  <si>
    <t>Current assets</t>
  </si>
  <si>
    <t>Cash and cash equivalents</t>
  </si>
  <si>
    <t>Accounts receivable</t>
  </si>
  <si>
    <t>Inventories</t>
  </si>
  <si>
    <t>Recoverable taxes</t>
  </si>
  <si>
    <t>Derivative financial instruments</t>
  </si>
  <si>
    <t>Total current assets</t>
  </si>
  <si>
    <t>Prepaid expenses</t>
  </si>
  <si>
    <t>Other receivables</t>
  </si>
  <si>
    <t>Non-current assets</t>
  </si>
  <si>
    <t>Judicial deposits</t>
  </si>
  <si>
    <t>Security deposit</t>
  </si>
  <si>
    <t>Investments</t>
  </si>
  <si>
    <t>Long-term financial investments</t>
  </si>
  <si>
    <t>Fixed assets</t>
  </si>
  <si>
    <t>Intangible assets</t>
  </si>
  <si>
    <t>Total non-current assets</t>
  </si>
  <si>
    <t>Total assets</t>
  </si>
  <si>
    <t>Current liabilities</t>
  </si>
  <si>
    <t>Loans and financing</t>
  </si>
  <si>
    <t>Debentures</t>
  </si>
  <si>
    <t>Assignment of receivables</t>
  </si>
  <si>
    <t>Suppliers</t>
  </si>
  <si>
    <t>Tax obligations</t>
  </si>
  <si>
    <t>Labor liabilities</t>
  </si>
  <si>
    <t>Other accounts payable</t>
  </si>
  <si>
    <t>Lease agreement</t>
  </si>
  <si>
    <t>Other provisions</t>
  </si>
  <si>
    <t>Dividends payable</t>
  </si>
  <si>
    <t>Tax financing</t>
  </si>
  <si>
    <t>Related parts</t>
  </si>
  <si>
    <t>Total current liabilities</t>
  </si>
  <si>
    <t>Non-current liabilities</t>
  </si>
  <si>
    <t>Deferred tax</t>
  </si>
  <si>
    <t>Provision for contingencies</t>
  </si>
  <si>
    <t>Total non-current liabilities</t>
  </si>
  <si>
    <t>Shareholder's Equity</t>
  </si>
  <si>
    <t>Capital</t>
  </si>
  <si>
    <t>Profit Reserve</t>
  </si>
  <si>
    <t>Capital reserve</t>
  </si>
  <si>
    <t>Total</t>
  </si>
  <si>
    <t>Total Shareholder's Equity</t>
  </si>
  <si>
    <t>Adjustments of Equity Evaluation</t>
  </si>
  <si>
    <t>Retained Earnings</t>
  </si>
  <si>
    <t>Total Liabilities and Shareholders' Equity</t>
  </si>
  <si>
    <t>Cash flow from operating activities</t>
  </si>
  <si>
    <t>Earnings before taxes</t>
  </si>
  <si>
    <t>Adjustments to reconcile earnings before tax to net cash generated from operating activities</t>
  </si>
  <si>
    <t>Impairment</t>
  </si>
  <si>
    <t>Fixed and intangible assets write-off</t>
  </si>
  <si>
    <t>Gain (losses) with derivatives</t>
  </si>
  <si>
    <t>Interest expenses</t>
  </si>
  <si>
    <t>Interest expenses on assignment of receivables</t>
  </si>
  <si>
    <t>Foreign exchange variation</t>
  </si>
  <si>
    <t>Bad debt provision (reversion)</t>
  </si>
  <si>
    <t>Provision for profit sharing plan</t>
  </si>
  <si>
    <t>Reversal of obsolescence provision</t>
  </si>
  <si>
    <t>Stock option plan</t>
  </si>
  <si>
    <t>Lease interest</t>
  </si>
  <si>
    <t>Present value adjustment - PRODEC</t>
  </si>
  <si>
    <t>Other provision</t>
  </si>
  <si>
    <t>Provision for inventory losses</t>
  </si>
  <si>
    <t>Sales return provision</t>
  </si>
  <si>
    <t>Fair value upon conversion of debentures into shareholders’ equity</t>
  </si>
  <si>
    <t>Fair value upon remeasurement of debentures</t>
  </si>
  <si>
    <t>Changes in operational assets and liabilities</t>
  </si>
  <si>
    <t>Pagamento de principal e juros de cessão de recebíveis</t>
  </si>
  <si>
    <t>Paid income tax and social contribution</t>
  </si>
  <si>
    <t>Contingencies payment</t>
  </si>
  <si>
    <t>Net cash from operational activities</t>
  </si>
  <si>
    <t>Net cash from investment activities</t>
  </si>
  <si>
    <t>Net cash from financing activities</t>
  </si>
  <si>
    <t>Increase (decrease) in cash and cash equivalents</t>
  </si>
  <si>
    <t>Begin of period</t>
  </si>
  <si>
    <t>End of period</t>
  </si>
  <si>
    <t>Increase in fixed assets</t>
  </si>
  <si>
    <t>Fixed assets sale</t>
  </si>
  <si>
    <t>Increase in intangible assets</t>
  </si>
  <si>
    <t>Financial investments</t>
  </si>
  <si>
    <t>Effect of exchange rate variation</t>
  </si>
  <si>
    <t>Increase in Loans, financing and debentures</t>
  </si>
  <si>
    <t>Increase in assignment of receivables</t>
  </si>
  <si>
    <t>Payment of principal on loans and debentures</t>
  </si>
  <si>
    <t>Payment of intererst on loans and debentures</t>
  </si>
  <si>
    <t>Payment of principal and intererst on assignment of receivables</t>
  </si>
  <si>
    <t>Payment of principal on lease agreement</t>
  </si>
  <si>
    <t>Addition of transaction costs on debentures</t>
  </si>
  <si>
    <t>Dividends paid</t>
  </si>
  <si>
    <t>NDF payment</t>
  </si>
  <si>
    <t>Advance for capital increase</t>
  </si>
  <si>
    <t>Capital increase expenses</t>
  </si>
  <si>
    <t>Capital increase</t>
  </si>
  <si>
    <t>Stores - expansion and renovations</t>
  </si>
  <si>
    <t>Corporate</t>
  </si>
  <si>
    <t>4T24</t>
  </si>
  <si>
    <t>Franquias</t>
  </si>
  <si>
    <t>Franchise</t>
  </si>
  <si>
    <t>Número de Lojas Próprias</t>
  </si>
  <si>
    <t>Number of owned stores</t>
  </si>
  <si>
    <t>Issuance of shares</t>
  </si>
  <si>
    <t>Treasury shares</t>
  </si>
  <si>
    <t>Income tax and social contribution (LTM)</t>
  </si>
  <si>
    <t>Working capital</t>
  </si>
  <si>
    <t>Inventory</t>
  </si>
  <si>
    <t>Fixed and intangible assets</t>
  </si>
  <si>
    <t>Invested Capital</t>
  </si>
  <si>
    <t>Average invested capital</t>
  </si>
  <si>
    <t>Other¹</t>
  </si>
  <si>
    <t>Other long term assets²</t>
  </si>
  <si>
    <t>Other ¹ - Other accounts payable</t>
  </si>
  <si>
    <t>Other ² - Other accounts receivable</t>
  </si>
  <si>
    <t>1T25</t>
  </si>
  <si>
    <t>2T25</t>
  </si>
  <si>
    <t>3T25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</si>
</sst>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#,##0;\(#,##0\);\-"/>
    <numFmt numFmtId="165" formatCode="0.0%"/>
    <numFmt numFmtId="166" formatCode="_(* #,##0_);_(* \(#,##0\);_(* &quot;-&quot;??_);_(@_)"/>
    <numFmt numFmtId="167" formatCode="_-* #,##0_-;\-* #,##0_-;_-* &quot;-&quot;??_-;_-@_-"/>
    <numFmt numFmtId="168" formatCode="#,##0.00000"/>
    <numFmt numFmtId="169" formatCode="#,##0.00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 tint="0.499984740745262"/>
      <name val="Arial"/>
      <family val="2"/>
    </font>
    <font>
      <sz val="11"/>
      <color theme="1" tint="0.499984740745262"/>
      <name val="Calibri"/>
      <family val="2"/>
      <scheme val="minor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i/>
      <sz val="8"/>
      <name val="Arial"/>
      <family val="2"/>
    </font>
    <font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sz val="8"/>
      <color rgb="FF0000FF"/>
      <name val="Arial"/>
      <family val="2"/>
    </font>
    <font>
      <sz val="8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1C75B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4" fillId="0" borderId="0"/>
    <xf numFmtId="0" fontId="1" fillId="0" borderId="0"/>
    <xf numFmtId="0" fontId="15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164" fontId="7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1" fillId="0" borderId="0" xfId="3" applyFont="1" applyAlignment="1">
      <alignment horizontal="left" vertical="center" wrapText="1"/>
    </xf>
    <xf numFmtId="166" fontId="7" fillId="0" borderId="0" xfId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64" fontId="6" fillId="0" borderId="0" xfId="0" applyNumberFormat="1" applyFont="1" applyAlignment="1">
      <alignment horizontal="center"/>
    </xf>
    <xf numFmtId="3" fontId="7" fillId="3" borderId="0" xfId="0" applyNumberFormat="1" applyFont="1" applyFill="1" applyAlignment="1">
      <alignment horizontal="center" vertical="center"/>
    </xf>
    <xf numFmtId="3" fontId="17" fillId="4" borderId="0" xfId="0" applyNumberFormat="1" applyFont="1" applyFill="1" applyAlignment="1">
      <alignment horizontal="center" vertical="center"/>
    </xf>
    <xf numFmtId="0" fontId="10" fillId="3" borderId="0" xfId="3" applyFont="1" applyFill="1" applyAlignment="1">
      <alignment vertical="center" wrapText="1"/>
    </xf>
    <xf numFmtId="166" fontId="7" fillId="3" borderId="0" xfId="1" applyNumberFormat="1" applyFont="1" applyFill="1" applyBorder="1" applyAlignment="1">
      <alignment horizontal="right" vertical="center"/>
    </xf>
    <xf numFmtId="166" fontId="6" fillId="3" borderId="0" xfId="1" applyNumberFormat="1" applyFont="1" applyFill="1" applyBorder="1" applyAlignment="1">
      <alignment horizontal="right" vertical="center"/>
    </xf>
    <xf numFmtId="3" fontId="6" fillId="3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3" applyFont="1" applyAlignment="1">
      <alignment vertical="center" wrapText="1"/>
    </xf>
    <xf numFmtId="166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165" fontId="7" fillId="0" borderId="0" xfId="2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66" fontId="6" fillId="0" borderId="0" xfId="1" applyNumberFormat="1" applyFont="1" applyFill="1" applyBorder="1" applyAlignment="1">
      <alignment horizontal="right" vertical="center"/>
    </xf>
    <xf numFmtId="0" fontId="13" fillId="2" borderId="0" xfId="3" applyFont="1" applyFill="1" applyAlignment="1">
      <alignment horizontal="left" vertical="center" wrapText="1"/>
    </xf>
    <xf numFmtId="0" fontId="13" fillId="0" borderId="0" xfId="3" applyFont="1" applyAlignment="1">
      <alignment horizontal="left" vertical="center" wrapText="1"/>
    </xf>
    <xf numFmtId="0" fontId="12" fillId="0" borderId="0" xfId="3" applyFont="1" applyAlignment="1">
      <alignment vertical="center" wrapText="1"/>
    </xf>
    <xf numFmtId="0" fontId="12" fillId="2" borderId="0" xfId="3" applyFont="1" applyFill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3" fontId="7" fillId="3" borderId="0" xfId="0" applyNumberFormat="1" applyFont="1" applyFill="1" applyAlignment="1">
      <alignment horizontal="right" vertical="center"/>
    </xf>
    <xf numFmtId="0" fontId="12" fillId="3" borderId="0" xfId="3" applyFont="1" applyFill="1" applyAlignment="1">
      <alignment vertical="center" wrapText="1"/>
    </xf>
    <xf numFmtId="0" fontId="12" fillId="3" borderId="0" xfId="3" applyFont="1" applyFill="1" applyAlignment="1">
      <alignment horizontal="left" vertical="center" wrapText="1"/>
    </xf>
    <xf numFmtId="3" fontId="17" fillId="4" borderId="0" xfId="0" applyNumberFormat="1" applyFont="1" applyFill="1" applyAlignment="1">
      <alignment horizontal="left"/>
    </xf>
    <xf numFmtId="3" fontId="17" fillId="4" borderId="0" xfId="0" applyNumberFormat="1" applyFont="1" applyFill="1" applyAlignment="1">
      <alignment horizontal="center"/>
    </xf>
    <xf numFmtId="0" fontId="16" fillId="0" borderId="0" xfId="0" applyFont="1"/>
    <xf numFmtId="0" fontId="6" fillId="3" borderId="0" xfId="0" applyFont="1" applyFill="1" applyAlignment="1">
      <alignment horizontal="left"/>
    </xf>
    <xf numFmtId="3" fontId="6" fillId="3" borderId="0" xfId="0" applyNumberFormat="1" applyFont="1" applyFill="1" applyAlignment="1">
      <alignment horizontal="center"/>
    </xf>
    <xf numFmtId="3" fontId="18" fillId="0" borderId="0" xfId="0" applyNumberFormat="1" applyFont="1"/>
    <xf numFmtId="0" fontId="18" fillId="0" borderId="0" xfId="0" applyFont="1"/>
    <xf numFmtId="0" fontId="6" fillId="0" borderId="0" xfId="0" applyFont="1" applyAlignment="1">
      <alignment horizontal="left"/>
    </xf>
    <xf numFmtId="3" fontId="0" fillId="0" borderId="0" xfId="0" applyNumberFormat="1"/>
    <xf numFmtId="0" fontId="2" fillId="0" borderId="0" xfId="0" applyFont="1"/>
    <xf numFmtId="165" fontId="6" fillId="3" borderId="0" xfId="2" applyNumberFormat="1" applyFont="1" applyFill="1" applyBorder="1" applyAlignment="1">
      <alignment horizontal="center"/>
    </xf>
    <xf numFmtId="165" fontId="7" fillId="0" borderId="0" xfId="2" applyNumberFormat="1" applyFont="1" applyBorder="1" applyAlignment="1">
      <alignment horizontal="center"/>
    </xf>
    <xf numFmtId="4" fontId="0" fillId="0" borderId="0" xfId="0" applyNumberFormat="1" applyAlignment="1">
      <alignment vertical="center"/>
    </xf>
    <xf numFmtId="168" fontId="18" fillId="0" borderId="0" xfId="0" applyNumberFormat="1" applyFont="1"/>
    <xf numFmtId="165" fontId="0" fillId="0" borderId="0" xfId="0" applyNumberFormat="1"/>
    <xf numFmtId="0" fontId="21" fillId="0" borderId="0" xfId="0" applyFont="1" applyAlignment="1">
      <alignment horizontal="left" indent="1"/>
    </xf>
    <xf numFmtId="164" fontId="21" fillId="0" borderId="0" xfId="0" applyNumberFormat="1" applyFont="1" applyAlignment="1">
      <alignment horizontal="center"/>
    </xf>
    <xf numFmtId="0" fontId="22" fillId="0" borderId="0" xfId="0" applyFont="1"/>
    <xf numFmtId="169" fontId="0" fillId="0" borderId="0" xfId="0" applyNumberFormat="1"/>
    <xf numFmtId="0" fontId="23" fillId="0" borderId="0" xfId="0" applyFont="1"/>
    <xf numFmtId="0" fontId="23" fillId="0" borderId="0" xfId="0" applyFont="1" applyAlignment="1">
      <alignment vertical="center"/>
    </xf>
    <xf numFmtId="0" fontId="17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0" fillId="0" borderId="0" xfId="3" applyFont="1" applyAlignment="1">
      <alignment horizontal="left" vertical="center" wrapText="1"/>
    </xf>
    <xf numFmtId="166" fontId="20" fillId="0" borderId="0" xfId="1" applyNumberFormat="1" applyFont="1" applyFill="1" applyBorder="1" applyAlignment="1">
      <alignment horizontal="right" vertical="center"/>
    </xf>
    <xf numFmtId="3" fontId="24" fillId="0" borderId="0" xfId="0" applyNumberFormat="1" applyFont="1"/>
    <xf numFmtId="3" fontId="24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 wrapText="1"/>
    </xf>
    <xf numFmtId="4" fontId="7" fillId="0" borderId="0" xfId="0" quotePrefix="1" applyNumberFormat="1" applyFont="1" applyAlignment="1">
      <alignment vertical="center"/>
    </xf>
    <xf numFmtId="4" fontId="7" fillId="0" borderId="0" xfId="0" applyNumberFormat="1" applyFont="1" applyAlignment="1">
      <alignment horizontal="left" vertical="center" wrapText="1"/>
    </xf>
    <xf numFmtId="4" fontId="7" fillId="0" borderId="0" xfId="0" applyNumberFormat="1" applyFont="1" applyAlignment="1">
      <alignment horizontal="left" vertical="center" wrapText="1" indent="2"/>
    </xf>
    <xf numFmtId="165" fontId="6" fillId="3" borderId="0" xfId="2" applyNumberFormat="1" applyFont="1" applyFill="1" applyBorder="1" applyAlignment="1">
      <alignment horizontal="right" vertical="center"/>
    </xf>
    <xf numFmtId="165" fontId="0" fillId="0" borderId="0" xfId="2" applyNumberFormat="1" applyFont="1" applyBorder="1" applyAlignment="1"/>
    <xf numFmtId="0" fontId="25" fillId="0" borderId="0" xfId="3" applyFont="1" applyAlignment="1">
      <alignment vertical="center" wrapText="1"/>
    </xf>
    <xf numFmtId="1" fontId="17" fillId="4" borderId="0" xfId="0" applyNumberFormat="1" applyFont="1" applyFill="1" applyAlignment="1">
      <alignment horizontal="center" vertical="center"/>
    </xf>
    <xf numFmtId="1" fontId="17" fillId="4" borderId="0" xfId="0" applyNumberFormat="1" applyFont="1" applyFill="1" applyAlignment="1">
      <alignment horizontal="center"/>
    </xf>
    <xf numFmtId="166" fontId="2" fillId="0" borderId="0" xfId="0" applyNumberFormat="1" applyFont="1"/>
    <xf numFmtId="3" fontId="17" fillId="4" borderId="0" xfId="0" applyNumberFormat="1" applyFont="1" applyFill="1" applyAlignment="1">
      <alignment horizontal="right" vertical="center"/>
    </xf>
    <xf numFmtId="0" fontId="23" fillId="0" borderId="0" xfId="0" applyFont="1" applyAlignment="1">
      <alignment horizontal="right"/>
    </xf>
    <xf numFmtId="1" fontId="17" fillId="4" borderId="0" xfId="0" applyNumberFormat="1" applyFont="1" applyFill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3" fillId="0" borderId="0" xfId="0" applyFont="1" applyAlignment="1">
      <alignment horizontal="right" vertical="center"/>
    </xf>
    <xf numFmtId="0" fontId="27" fillId="0" borderId="0" xfId="0" applyFont="1" applyAlignment="1">
      <alignment horizontal="center"/>
    </xf>
    <xf numFmtId="166" fontId="0" fillId="0" borderId="0" xfId="0" applyNumberFormat="1"/>
    <xf numFmtId="166" fontId="10" fillId="3" borderId="0" xfId="3" applyNumberFormat="1" applyFont="1" applyFill="1" applyAlignment="1">
      <alignment vertical="center" wrapText="1"/>
    </xf>
    <xf numFmtId="166" fontId="6" fillId="3" borderId="0" xfId="0" applyNumberFormat="1" applyFont="1" applyFill="1" applyAlignment="1">
      <alignment horizontal="right" vertical="center"/>
    </xf>
    <xf numFmtId="0" fontId="0" fillId="5" borderId="0" xfId="0" applyFill="1"/>
    <xf numFmtId="0" fontId="0" fillId="5" borderId="0" xfId="0" applyFill="1" applyAlignment="1">
      <alignment vertical="center"/>
    </xf>
    <xf numFmtId="166" fontId="4" fillId="5" borderId="0" xfId="0" applyNumberFormat="1" applyFont="1" applyFill="1" applyAlignment="1">
      <alignment vertical="center"/>
    </xf>
    <xf numFmtId="167" fontId="0" fillId="0" borderId="0" xfId="1" applyNumberFormat="1" applyFont="1"/>
    <xf numFmtId="0" fontId="28" fillId="0" borderId="0" xfId="0" applyFont="1" applyAlignment="1">
      <alignment vertical="center"/>
    </xf>
    <xf numFmtId="0" fontId="23" fillId="5" borderId="0" xfId="0" applyFont="1" applyFill="1" applyAlignment="1">
      <alignment vertical="center"/>
    </xf>
    <xf numFmtId="0" fontId="23" fillId="5" borderId="0" xfId="0" applyFont="1" applyFill="1"/>
    <xf numFmtId="166" fontId="26" fillId="0" borderId="0" xfId="0" applyNumberFormat="1" applyFont="1" applyAlignment="1">
      <alignment vertical="center"/>
    </xf>
    <xf numFmtId="3" fontId="23" fillId="0" borderId="0" xfId="0" applyNumberFormat="1" applyFont="1"/>
    <xf numFmtId="164" fontId="0" fillId="0" borderId="0" xfId="0" applyNumberFormat="1"/>
    <xf numFmtId="0" fontId="11" fillId="0" borderId="0" xfId="3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3" applyFont="1" applyAlignment="1">
      <alignment vertical="center" wrapText="1"/>
    </xf>
    <xf numFmtId="0" fontId="7" fillId="0" borderId="0" xfId="0" applyFont="1"/>
    <xf numFmtId="166" fontId="7" fillId="0" borderId="0" xfId="1" applyNumberFormat="1" applyFont="1" applyFill="1" applyBorder="1" applyAlignment="1">
      <alignment horizontal="left" vertical="center"/>
    </xf>
    <xf numFmtId="166" fontId="7" fillId="0" borderId="0" xfId="0" applyNumberFormat="1" applyFont="1" applyAlignment="1">
      <alignment vertical="center"/>
    </xf>
    <xf numFmtId="166" fontId="7" fillId="0" borderId="0" xfId="0" applyNumberFormat="1" applyFont="1"/>
    <xf numFmtId="0" fontId="6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165" fontId="6" fillId="3" borderId="0" xfId="1" applyNumberFormat="1" applyFont="1" applyFill="1" applyBorder="1" applyAlignment="1">
      <alignment horizontal="right" vertical="center"/>
    </xf>
    <xf numFmtId="166" fontId="30" fillId="0" borderId="0" xfId="1" applyNumberFormat="1" applyFont="1" applyFill="1" applyBorder="1" applyAlignment="1">
      <alignment horizontal="right" vertical="center"/>
    </xf>
    <xf numFmtId="0" fontId="31" fillId="0" borderId="0" xfId="3" applyFont="1" applyAlignment="1">
      <alignment horizontal="left" vertical="center"/>
    </xf>
    <xf numFmtId="3" fontId="29" fillId="4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43" fontId="7" fillId="0" borderId="0" xfId="1" applyFont="1" applyAlignment="1">
      <alignment horizontal="center"/>
    </xf>
  </cellXfs>
  <cellStyles count="8">
    <cellStyle name="Comma" xfId="1" builtinId="3"/>
    <cellStyle name="Normal" xfId="0" builtinId="0"/>
    <cellStyle name="Normal 2 2 2 3" xfId="6" xr:uid="{00000000-0005-0000-0000-000001000000}"/>
    <cellStyle name="Normal 4" xfId="3" xr:uid="{00000000-0005-0000-0000-000002000000}"/>
    <cellStyle name="Normal 5 3 2 2 2" xfId="5" xr:uid="{00000000-0005-0000-0000-000003000000}"/>
    <cellStyle name="Normal 5_Fluxo de Caixa - Efeios liquido de incoporação" xfId="4" xr:uid="{00000000-0005-0000-0000-000004000000}"/>
    <cellStyle name="Percent" xfId="2" builtinId="5"/>
    <cellStyle name="Vírgula 3" xfId="7" xr:uid="{D0BD0D32-9B49-4E54-823B-3ABFD3D26C98}"/>
  </cellStyles>
  <dxfs count="0"/>
  <tableStyles count="1" defaultTableStyle="TableStyleMedium2" defaultPivotStyle="PivotStyleLight16">
    <tableStyle name="Invisible" pivot="0" table="0" count="0" xr9:uid="{5B5BF385-12C0-4154-B844-09C86C2C4680}"/>
  </tableStyles>
  <colors>
    <mruColors>
      <color rgb="FF0000FF"/>
      <color rgb="FF1C75BC"/>
      <color rgb="FFCD933E"/>
      <color rgb="FFFB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28575</xdr:rowOff>
    </xdr:from>
    <xdr:to>
      <xdr:col>2</xdr:col>
      <xdr:colOff>1087349</xdr:colOff>
      <xdr:row>6</xdr:row>
      <xdr:rowOff>123825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55B26F27-7F18-47DE-BD9F-7ADDEBD6E152}"/>
            </a:ext>
          </a:extLst>
        </xdr:cNvPr>
        <xdr:cNvSpPr/>
      </xdr:nvSpPr>
      <xdr:spPr>
        <a:xfrm>
          <a:off x="209549" y="409575"/>
          <a:ext cx="3240000" cy="857250"/>
        </a:xfrm>
        <a:prstGeom prst="rect">
          <a:avLst/>
        </a:prstGeom>
        <a:solidFill>
          <a:schemeClr val="tx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Indicadores</a:t>
          </a:r>
          <a:r>
            <a:rPr lang="pt-BR" sz="14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Operacionais</a:t>
          </a:r>
          <a:endParaRPr lang="pt-BR" sz="14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209547</xdr:colOff>
      <xdr:row>2</xdr:row>
      <xdr:rowOff>28575</xdr:rowOff>
    </xdr:from>
    <xdr:to>
      <xdr:col>2</xdr:col>
      <xdr:colOff>1087347</xdr:colOff>
      <xdr:row>6</xdr:row>
      <xdr:rowOff>123825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1B757BD4-6F4D-4486-8D69-E98A6AAB7B28}"/>
            </a:ext>
          </a:extLst>
        </xdr:cNvPr>
        <xdr:cNvSpPr/>
      </xdr:nvSpPr>
      <xdr:spPr>
        <a:xfrm>
          <a:off x="209547" y="409575"/>
          <a:ext cx="3240000" cy="857250"/>
        </a:xfrm>
        <a:prstGeom prst="rect">
          <a:avLst/>
        </a:prstGeom>
        <a:solidFill>
          <a:schemeClr val="tx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Demonstrativo de Resultado</a:t>
          </a:r>
          <a:endParaRPr lang="pt-BR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28575</xdr:rowOff>
    </xdr:from>
    <xdr:to>
      <xdr:col>2</xdr:col>
      <xdr:colOff>1087349</xdr:colOff>
      <xdr:row>6</xdr:row>
      <xdr:rowOff>123825</xdr:rowOff>
    </xdr:to>
    <xdr:sp macro="" textlink="">
      <xdr:nvSpPr>
        <xdr:cNvPr id="2" name="Retângulo 6">
          <a:extLst>
            <a:ext uri="{FF2B5EF4-FFF2-40B4-BE49-F238E27FC236}">
              <a16:creationId xmlns:a16="http://schemas.microsoft.com/office/drawing/2014/main" id="{7D70026A-DA46-4ABA-8309-835AD1F6BF0A}"/>
            </a:ext>
          </a:extLst>
        </xdr:cNvPr>
        <xdr:cNvSpPr/>
      </xdr:nvSpPr>
      <xdr:spPr>
        <a:xfrm>
          <a:off x="209549" y="409575"/>
          <a:ext cx="3240000" cy="857250"/>
        </a:xfrm>
        <a:prstGeom prst="rect">
          <a:avLst/>
        </a:prstGeom>
        <a:solidFill>
          <a:schemeClr val="tx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4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Demonstrativo do Resultado (Ajustado)</a:t>
          </a:r>
          <a:endParaRPr lang="pt-BR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28575</xdr:rowOff>
    </xdr:from>
    <xdr:to>
      <xdr:col>2</xdr:col>
      <xdr:colOff>1087349</xdr:colOff>
      <xdr:row>6</xdr:row>
      <xdr:rowOff>123825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DF68287-192B-459E-9380-247413954161}"/>
            </a:ext>
          </a:extLst>
        </xdr:cNvPr>
        <xdr:cNvSpPr/>
      </xdr:nvSpPr>
      <xdr:spPr>
        <a:xfrm>
          <a:off x="209549" y="409575"/>
          <a:ext cx="3240000" cy="857250"/>
        </a:xfrm>
        <a:prstGeom prst="rect">
          <a:avLst/>
        </a:prstGeom>
        <a:solidFill>
          <a:schemeClr val="tx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Balanço Patrimonial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28575</xdr:rowOff>
    </xdr:from>
    <xdr:to>
      <xdr:col>1</xdr:col>
      <xdr:colOff>2868524</xdr:colOff>
      <xdr:row>6</xdr:row>
      <xdr:rowOff>123825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C34CA88-2FC9-403C-B5D9-EE05DE9EED0D}"/>
            </a:ext>
          </a:extLst>
        </xdr:cNvPr>
        <xdr:cNvSpPr/>
      </xdr:nvSpPr>
      <xdr:spPr>
        <a:xfrm>
          <a:off x="209549" y="409575"/>
          <a:ext cx="3240000" cy="857250"/>
        </a:xfrm>
        <a:prstGeom prst="rect">
          <a:avLst/>
        </a:prstGeom>
        <a:solidFill>
          <a:schemeClr val="tx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Fluxo de Caixa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28575</xdr:rowOff>
    </xdr:from>
    <xdr:to>
      <xdr:col>2</xdr:col>
      <xdr:colOff>1087349</xdr:colOff>
      <xdr:row>6</xdr:row>
      <xdr:rowOff>123825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325EF4B-0800-4FB0-846A-8B5B6D65970E}"/>
            </a:ext>
          </a:extLst>
        </xdr:cNvPr>
        <xdr:cNvSpPr/>
      </xdr:nvSpPr>
      <xdr:spPr>
        <a:xfrm>
          <a:off x="209549" y="409575"/>
          <a:ext cx="3240000" cy="857250"/>
        </a:xfrm>
        <a:prstGeom prst="rect">
          <a:avLst/>
        </a:prstGeom>
        <a:solidFill>
          <a:schemeClr val="tx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Dividendos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28575</xdr:rowOff>
    </xdr:from>
    <xdr:to>
      <xdr:col>2</xdr:col>
      <xdr:colOff>1087349</xdr:colOff>
      <xdr:row>6</xdr:row>
      <xdr:rowOff>123825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37A8406-F55B-44B7-9A0C-51AA5E701A10}"/>
            </a:ext>
          </a:extLst>
        </xdr:cNvPr>
        <xdr:cNvSpPr/>
      </xdr:nvSpPr>
      <xdr:spPr>
        <a:xfrm>
          <a:off x="209549" y="409575"/>
          <a:ext cx="3240000" cy="857250"/>
        </a:xfrm>
        <a:prstGeom prst="rect">
          <a:avLst/>
        </a:prstGeom>
        <a:solidFill>
          <a:schemeClr val="tx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CAPEX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28575</xdr:rowOff>
    </xdr:from>
    <xdr:to>
      <xdr:col>2</xdr:col>
      <xdr:colOff>1087349</xdr:colOff>
      <xdr:row>6</xdr:row>
      <xdr:rowOff>123825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D84FD8BB-DEA0-4F34-AFA0-5550665B7EC1}"/>
            </a:ext>
          </a:extLst>
        </xdr:cNvPr>
        <xdr:cNvSpPr/>
      </xdr:nvSpPr>
      <xdr:spPr>
        <a:xfrm>
          <a:off x="209549" y="409575"/>
          <a:ext cx="3240000" cy="857250"/>
        </a:xfrm>
        <a:prstGeom prst="rect">
          <a:avLst/>
        </a:prstGeom>
        <a:solidFill>
          <a:schemeClr val="tx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ROIC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0"/>
  <dimension ref="A2:BK106"/>
  <sheetViews>
    <sheetView showGridLines="0" tabSelected="1" zoomScaleNormal="100" workbookViewId="0">
      <pane xSplit="3" ySplit="8" topLeftCell="AR9" activePane="bottomRight" state="frozen"/>
      <selection pane="topRight" activeCell="D1" sqref="D1"/>
      <selection pane="bottomLeft" activeCell="A9" sqref="A9"/>
      <selection pane="bottomRight" activeCell="AY8" sqref="AY8"/>
    </sheetView>
  </sheetViews>
  <sheetFormatPr defaultColWidth="8.7109375" defaultRowHeight="15" customHeight="1" outlineLevelCol="1" x14ac:dyDescent="0.25"/>
  <cols>
    <col min="1" max="1" width="4.7109375" customWidth="1"/>
    <col min="2" max="3" width="30.7109375" customWidth="1"/>
    <col min="4" max="43" width="10.7109375" hidden="1" customWidth="1" outlineLevel="1"/>
    <col min="44" max="44" width="10.7109375" customWidth="1" collapsed="1"/>
    <col min="45" max="50" width="10.7109375" customWidth="1"/>
    <col min="52" max="61" width="10.7109375" hidden="1" customWidth="1" outlineLevel="1"/>
    <col min="62" max="62" width="10.7109375" customWidth="1" collapsed="1"/>
    <col min="63" max="63" width="10.7109375" customWidth="1"/>
  </cols>
  <sheetData>
    <row r="2" spans="1:63" ht="15" customHeight="1" x14ac:dyDescent="0.25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</row>
    <row r="3" spans="1:63" ht="15" customHeight="1" x14ac:dyDescent="0.2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</row>
    <row r="4" spans="1:63" ht="15" customHeight="1" x14ac:dyDescent="0.25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</row>
    <row r="5" spans="1:63" ht="15" customHeight="1" x14ac:dyDescent="0.25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</row>
    <row r="6" spans="1:63" ht="15" customHeight="1" x14ac:dyDescent="0.25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</row>
    <row r="7" spans="1:63" s="46" customFormat="1" ht="15" customHeight="1" x14ac:dyDescent="0.25">
      <c r="A7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</row>
    <row r="8" spans="1:63" s="56" customFormat="1" ht="15" customHeight="1" x14ac:dyDescent="0.25">
      <c r="A8"/>
      <c r="B8" s="37" t="s">
        <v>0</v>
      </c>
      <c r="C8" s="37" t="s">
        <v>206</v>
      </c>
      <c r="D8" s="9" t="s">
        <v>126</v>
      </c>
      <c r="E8" s="9" t="s">
        <v>127</v>
      </c>
      <c r="F8" s="9" t="s">
        <v>125</v>
      </c>
      <c r="G8" s="9" t="s">
        <v>128</v>
      </c>
      <c r="H8" s="9" t="s">
        <v>129</v>
      </c>
      <c r="I8" s="9" t="s">
        <v>130</v>
      </c>
      <c r="J8" s="9" t="s">
        <v>131</v>
      </c>
      <c r="K8" s="9" t="s">
        <v>132</v>
      </c>
      <c r="L8" s="9" t="s">
        <v>133</v>
      </c>
      <c r="M8" s="9" t="s">
        <v>134</v>
      </c>
      <c r="N8" s="9" t="s">
        <v>135</v>
      </c>
      <c r="O8" s="9" t="s">
        <v>136</v>
      </c>
      <c r="P8" s="9" t="s">
        <v>137</v>
      </c>
      <c r="Q8" s="9" t="s">
        <v>138</v>
      </c>
      <c r="R8" s="9" t="s">
        <v>139</v>
      </c>
      <c r="S8" s="9" t="s">
        <v>140</v>
      </c>
      <c r="T8" s="9" t="s">
        <v>141</v>
      </c>
      <c r="U8" s="9" t="s">
        <v>142</v>
      </c>
      <c r="V8" s="9" t="s">
        <v>143</v>
      </c>
      <c r="W8" s="9" t="s">
        <v>144</v>
      </c>
      <c r="X8" s="9" t="s">
        <v>1</v>
      </c>
      <c r="Y8" s="9" t="s">
        <v>2</v>
      </c>
      <c r="Z8" s="9" t="s">
        <v>104</v>
      </c>
      <c r="AA8" s="9" t="s">
        <v>106</v>
      </c>
      <c r="AB8" s="9" t="s">
        <v>107</v>
      </c>
      <c r="AC8" s="9" t="s">
        <v>108</v>
      </c>
      <c r="AD8" s="9" t="s">
        <v>109</v>
      </c>
      <c r="AE8" s="9" t="s">
        <v>110</v>
      </c>
      <c r="AF8" s="9" t="s">
        <v>124</v>
      </c>
      <c r="AG8" s="9" t="s">
        <v>146</v>
      </c>
      <c r="AH8" s="9" t="s">
        <v>162</v>
      </c>
      <c r="AI8" s="9" t="s">
        <v>163</v>
      </c>
      <c r="AJ8" s="9" t="s">
        <v>167</v>
      </c>
      <c r="AK8" s="9" t="s">
        <v>172</v>
      </c>
      <c r="AL8" s="9" t="s">
        <v>173</v>
      </c>
      <c r="AM8" s="9" t="s">
        <v>177</v>
      </c>
      <c r="AN8" s="9" t="s">
        <v>187</v>
      </c>
      <c r="AO8" s="9" t="s">
        <v>188</v>
      </c>
      <c r="AP8" s="9" t="s">
        <v>191</v>
      </c>
      <c r="AQ8" s="9" t="s">
        <v>192</v>
      </c>
      <c r="AR8" s="9" t="s">
        <v>193</v>
      </c>
      <c r="AS8" s="9" t="s">
        <v>202</v>
      </c>
      <c r="AT8" s="9" t="s">
        <v>205</v>
      </c>
      <c r="AU8" s="9" t="s">
        <v>339</v>
      </c>
      <c r="AV8" s="9" t="s">
        <v>356</v>
      </c>
      <c r="AW8" s="9" t="s">
        <v>357</v>
      </c>
      <c r="AX8" s="9" t="s">
        <v>358</v>
      </c>
      <c r="AZ8" s="71">
        <v>2014</v>
      </c>
      <c r="BA8" s="71">
        <v>2015</v>
      </c>
      <c r="BB8" s="71">
        <v>2016</v>
      </c>
      <c r="BC8" s="71">
        <v>2017</v>
      </c>
      <c r="BD8" s="71">
        <v>2018</v>
      </c>
      <c r="BE8" s="71">
        <v>2019</v>
      </c>
      <c r="BF8" s="71">
        <v>2020</v>
      </c>
      <c r="BG8" s="71">
        <v>2021</v>
      </c>
      <c r="BH8" s="71">
        <v>2022</v>
      </c>
      <c r="BI8" s="71">
        <v>2023</v>
      </c>
      <c r="BJ8" s="71">
        <v>2024</v>
      </c>
      <c r="BK8" s="71">
        <v>2025</v>
      </c>
    </row>
    <row r="9" spans="1:63" s="43" customFormat="1" ht="15" customHeight="1" x14ac:dyDescent="0.25">
      <c r="A9"/>
      <c r="B9" s="40" t="s">
        <v>342</v>
      </c>
      <c r="C9" s="40" t="s">
        <v>343</v>
      </c>
      <c r="D9" s="41">
        <v>268</v>
      </c>
      <c r="E9" s="41">
        <v>272</v>
      </c>
      <c r="F9" s="41">
        <v>289</v>
      </c>
      <c r="G9" s="41">
        <v>304</v>
      </c>
      <c r="H9" s="41">
        <v>303</v>
      </c>
      <c r="I9" s="41">
        <v>317</v>
      </c>
      <c r="J9" s="41">
        <v>325</v>
      </c>
      <c r="K9" s="41">
        <v>328</v>
      </c>
      <c r="L9" s="41">
        <v>330</v>
      </c>
      <c r="M9" s="41">
        <v>328</v>
      </c>
      <c r="N9" s="41">
        <v>327</v>
      </c>
      <c r="O9" s="41">
        <v>327</v>
      </c>
      <c r="P9" s="41">
        <v>307</v>
      </c>
      <c r="Q9" s="41">
        <v>301</v>
      </c>
      <c r="R9" s="41">
        <v>293</v>
      </c>
      <c r="S9" s="41">
        <v>286</v>
      </c>
      <c r="T9" s="41">
        <v>322</v>
      </c>
      <c r="U9" s="41">
        <v>302</v>
      </c>
      <c r="V9" s="41">
        <v>285</v>
      </c>
      <c r="W9" s="41">
        <v>288</v>
      </c>
      <c r="X9" s="41">
        <v>288</v>
      </c>
      <c r="Y9" s="41">
        <v>285</v>
      </c>
      <c r="Z9" s="41">
        <v>286</v>
      </c>
      <c r="AA9" s="41">
        <v>286</v>
      </c>
      <c r="AB9" s="41">
        <v>279</v>
      </c>
      <c r="AC9" s="41">
        <v>271</v>
      </c>
      <c r="AD9" s="41">
        <v>265</v>
      </c>
      <c r="AE9" s="41">
        <v>263</v>
      </c>
      <c r="AF9" s="41">
        <v>241</v>
      </c>
      <c r="AG9" s="41">
        <v>236</v>
      </c>
      <c r="AH9" s="41">
        <v>227</v>
      </c>
      <c r="AI9" s="41">
        <v>225</v>
      </c>
      <c r="AJ9" s="41">
        <v>207</v>
      </c>
      <c r="AK9" s="41">
        <v>203</v>
      </c>
      <c r="AL9" s="41">
        <v>186</v>
      </c>
      <c r="AM9" s="41">
        <v>188</v>
      </c>
      <c r="AN9" s="41">
        <v>182</v>
      </c>
      <c r="AO9" s="41">
        <v>182</v>
      </c>
      <c r="AP9" s="41">
        <v>181</v>
      </c>
      <c r="AQ9" s="41">
        <v>179</v>
      </c>
      <c r="AR9" s="41">
        <v>175</v>
      </c>
      <c r="AS9" s="41">
        <v>175</v>
      </c>
      <c r="AT9" s="41">
        <v>172</v>
      </c>
      <c r="AU9" s="41">
        <v>176</v>
      </c>
      <c r="AV9" s="41">
        <v>174</v>
      </c>
      <c r="AW9" s="41">
        <v>172</v>
      </c>
      <c r="AX9" s="41">
        <v>169</v>
      </c>
      <c r="AY9" s="56"/>
      <c r="AZ9" s="41">
        <v>304</v>
      </c>
      <c r="BA9" s="41">
        <v>328</v>
      </c>
      <c r="BB9" s="41">
        <v>327</v>
      </c>
      <c r="BC9" s="41">
        <v>286</v>
      </c>
      <c r="BD9" s="41">
        <v>288</v>
      </c>
      <c r="BE9" s="41">
        <v>286</v>
      </c>
      <c r="BF9" s="41">
        <v>263</v>
      </c>
      <c r="BG9" s="41">
        <v>225</v>
      </c>
      <c r="BH9" s="41">
        <v>188</v>
      </c>
      <c r="BI9" s="41">
        <v>179</v>
      </c>
      <c r="BJ9" s="41">
        <v>176</v>
      </c>
      <c r="BK9" s="41">
        <v>169</v>
      </c>
    </row>
    <row r="10" spans="1:63" ht="15" customHeight="1" x14ac:dyDescent="0.25">
      <c r="B10" s="110" t="s">
        <v>174</v>
      </c>
      <c r="C10" s="110" t="s">
        <v>174</v>
      </c>
      <c r="D10" s="1">
        <v>111</v>
      </c>
      <c r="E10" s="1">
        <v>108</v>
      </c>
      <c r="F10" s="1">
        <v>108</v>
      </c>
      <c r="G10" s="1">
        <v>111</v>
      </c>
      <c r="H10" s="1">
        <v>111</v>
      </c>
      <c r="I10" s="1">
        <v>113</v>
      </c>
      <c r="J10" s="1">
        <v>113</v>
      </c>
      <c r="K10" s="1">
        <v>114</v>
      </c>
      <c r="L10" s="1">
        <v>113</v>
      </c>
      <c r="M10" s="1">
        <v>112</v>
      </c>
      <c r="N10" s="1">
        <v>112</v>
      </c>
      <c r="O10" s="1">
        <v>111</v>
      </c>
      <c r="P10" s="1">
        <v>105</v>
      </c>
      <c r="Q10" s="1">
        <v>103</v>
      </c>
      <c r="R10" s="1">
        <v>99</v>
      </c>
      <c r="S10" s="1">
        <v>99</v>
      </c>
      <c r="T10" s="1">
        <v>97</v>
      </c>
      <c r="U10" s="1">
        <v>96</v>
      </c>
      <c r="V10" s="1">
        <v>92</v>
      </c>
      <c r="W10" s="1">
        <v>92</v>
      </c>
      <c r="X10" s="1">
        <v>92</v>
      </c>
      <c r="Y10" s="1">
        <v>93</v>
      </c>
      <c r="Z10" s="1">
        <v>93</v>
      </c>
      <c r="AA10" s="1">
        <v>93</v>
      </c>
      <c r="AB10" s="1">
        <v>93</v>
      </c>
      <c r="AC10" s="1">
        <v>92</v>
      </c>
      <c r="AD10" s="1">
        <v>92</v>
      </c>
      <c r="AE10" s="1">
        <v>91</v>
      </c>
      <c r="AF10" s="1">
        <v>86</v>
      </c>
      <c r="AG10" s="1">
        <v>83</v>
      </c>
      <c r="AH10" s="1">
        <v>80</v>
      </c>
      <c r="AI10" s="1">
        <v>80</v>
      </c>
      <c r="AJ10" s="1">
        <v>78</v>
      </c>
      <c r="AK10" s="1">
        <v>78</v>
      </c>
      <c r="AL10" s="1">
        <v>75</v>
      </c>
      <c r="AM10" s="1">
        <v>74</v>
      </c>
      <c r="AN10" s="1">
        <v>73</v>
      </c>
      <c r="AO10" s="1">
        <v>73</v>
      </c>
      <c r="AP10" s="1">
        <v>73</v>
      </c>
      <c r="AQ10" s="1">
        <v>72</v>
      </c>
      <c r="AR10" s="1">
        <v>72</v>
      </c>
      <c r="AS10" s="1">
        <v>72</v>
      </c>
      <c r="AT10" s="1">
        <v>73</v>
      </c>
      <c r="AU10" s="1">
        <v>75</v>
      </c>
      <c r="AV10" s="1">
        <v>73</v>
      </c>
      <c r="AW10" s="1">
        <v>73</v>
      </c>
      <c r="AX10" s="1">
        <v>73</v>
      </c>
      <c r="AY10" s="56"/>
      <c r="AZ10" s="1">
        <v>111</v>
      </c>
      <c r="BA10" s="1">
        <v>114</v>
      </c>
      <c r="BB10" s="1">
        <v>111</v>
      </c>
      <c r="BC10" s="1">
        <v>99</v>
      </c>
      <c r="BD10" s="1">
        <v>92</v>
      </c>
      <c r="BE10" s="1">
        <v>93</v>
      </c>
      <c r="BF10" s="1">
        <v>91</v>
      </c>
      <c r="BG10" s="1">
        <v>80</v>
      </c>
      <c r="BH10" s="1">
        <v>74</v>
      </c>
      <c r="BI10" s="1">
        <v>72</v>
      </c>
      <c r="BJ10" s="1">
        <v>75</v>
      </c>
      <c r="BK10" s="1">
        <v>73</v>
      </c>
    </row>
    <row r="11" spans="1:63" ht="15" customHeight="1" x14ac:dyDescent="0.25">
      <c r="B11" s="110" t="s">
        <v>5</v>
      </c>
      <c r="C11" s="110" t="s">
        <v>5</v>
      </c>
      <c r="D11" s="1">
        <v>61</v>
      </c>
      <c r="E11" s="1">
        <v>66</v>
      </c>
      <c r="F11" s="1">
        <v>72</v>
      </c>
      <c r="G11" s="1">
        <v>74</v>
      </c>
      <c r="H11" s="1">
        <v>73</v>
      </c>
      <c r="I11" s="1">
        <v>74</v>
      </c>
      <c r="J11" s="1">
        <v>78</v>
      </c>
      <c r="K11" s="1">
        <v>79</v>
      </c>
      <c r="L11" s="1">
        <v>82</v>
      </c>
      <c r="M11" s="1">
        <v>82</v>
      </c>
      <c r="N11" s="1">
        <v>82</v>
      </c>
      <c r="O11" s="1">
        <v>81</v>
      </c>
      <c r="P11" s="1">
        <v>79</v>
      </c>
      <c r="Q11" s="1">
        <v>77</v>
      </c>
      <c r="R11" s="1">
        <v>81</v>
      </c>
      <c r="S11" s="1">
        <v>78</v>
      </c>
      <c r="T11" s="1">
        <v>76</v>
      </c>
      <c r="U11" s="1">
        <v>74</v>
      </c>
      <c r="V11" s="1">
        <v>68</v>
      </c>
      <c r="W11" s="1">
        <v>68</v>
      </c>
      <c r="X11" s="1">
        <v>68</v>
      </c>
      <c r="Y11" s="1">
        <v>66</v>
      </c>
      <c r="Z11" s="1">
        <v>67</v>
      </c>
      <c r="AA11" s="1">
        <v>67</v>
      </c>
      <c r="AB11" s="1">
        <v>64</v>
      </c>
      <c r="AC11" s="1">
        <v>63</v>
      </c>
      <c r="AD11" s="1">
        <v>63</v>
      </c>
      <c r="AE11" s="1">
        <v>63</v>
      </c>
      <c r="AF11" s="1">
        <v>60</v>
      </c>
      <c r="AG11" s="1">
        <v>59</v>
      </c>
      <c r="AH11" s="1">
        <v>57</v>
      </c>
      <c r="AI11" s="1">
        <v>55</v>
      </c>
      <c r="AJ11" s="1">
        <v>47</v>
      </c>
      <c r="AK11" s="1">
        <v>46</v>
      </c>
      <c r="AL11" s="1">
        <v>39</v>
      </c>
      <c r="AM11" s="1">
        <v>39</v>
      </c>
      <c r="AN11" s="1">
        <v>38</v>
      </c>
      <c r="AO11" s="1">
        <v>38</v>
      </c>
      <c r="AP11" s="1">
        <v>38</v>
      </c>
      <c r="AQ11" s="1">
        <v>39</v>
      </c>
      <c r="AR11" s="1">
        <v>39</v>
      </c>
      <c r="AS11" s="1">
        <v>40</v>
      </c>
      <c r="AT11" s="1">
        <v>40</v>
      </c>
      <c r="AU11" s="1">
        <v>40</v>
      </c>
      <c r="AV11" s="1">
        <v>39</v>
      </c>
      <c r="AW11" s="1">
        <v>38</v>
      </c>
      <c r="AX11" s="1">
        <v>37</v>
      </c>
      <c r="AY11" s="56"/>
      <c r="AZ11" s="1">
        <v>74</v>
      </c>
      <c r="BA11" s="1">
        <v>79</v>
      </c>
      <c r="BB11" s="1">
        <v>81</v>
      </c>
      <c r="BC11" s="1">
        <v>78</v>
      </c>
      <c r="BD11" s="1">
        <v>68</v>
      </c>
      <c r="BE11" s="1">
        <v>67</v>
      </c>
      <c r="BF11" s="1">
        <v>63</v>
      </c>
      <c r="BG11" s="1">
        <v>55</v>
      </c>
      <c r="BH11" s="1">
        <v>39</v>
      </c>
      <c r="BI11" s="1">
        <v>39</v>
      </c>
      <c r="BJ11" s="1">
        <v>40</v>
      </c>
      <c r="BK11" s="1">
        <v>37</v>
      </c>
    </row>
    <row r="12" spans="1:63" ht="15" customHeight="1" x14ac:dyDescent="0.25">
      <c r="B12" s="110" t="s">
        <v>3</v>
      </c>
      <c r="C12" s="110" t="s">
        <v>3</v>
      </c>
      <c r="D12" s="1">
        <v>53</v>
      </c>
      <c r="E12" s="1">
        <v>55</v>
      </c>
      <c r="F12" s="1">
        <v>56</v>
      </c>
      <c r="G12" s="1">
        <v>60</v>
      </c>
      <c r="H12" s="1">
        <v>59</v>
      </c>
      <c r="I12" s="1">
        <v>62</v>
      </c>
      <c r="J12" s="1">
        <v>63</v>
      </c>
      <c r="K12" s="1">
        <v>63</v>
      </c>
      <c r="L12" s="1">
        <v>63</v>
      </c>
      <c r="M12" s="1">
        <v>62</v>
      </c>
      <c r="N12" s="1">
        <v>61</v>
      </c>
      <c r="O12" s="1">
        <v>62</v>
      </c>
      <c r="P12" s="1">
        <v>55</v>
      </c>
      <c r="Q12" s="1">
        <v>55</v>
      </c>
      <c r="R12" s="1">
        <v>54</v>
      </c>
      <c r="S12" s="1">
        <v>55</v>
      </c>
      <c r="T12" s="1">
        <v>56</v>
      </c>
      <c r="U12" s="1">
        <v>52</v>
      </c>
      <c r="V12" s="1">
        <v>49</v>
      </c>
      <c r="W12" s="1">
        <v>50</v>
      </c>
      <c r="X12" s="1">
        <v>50</v>
      </c>
      <c r="Y12" s="1">
        <v>50</v>
      </c>
      <c r="Z12" s="1">
        <v>50</v>
      </c>
      <c r="AA12" s="1">
        <v>50</v>
      </c>
      <c r="AB12" s="1">
        <v>50</v>
      </c>
      <c r="AC12" s="1">
        <v>49</v>
      </c>
      <c r="AD12" s="1">
        <v>49</v>
      </c>
      <c r="AE12" s="1">
        <v>49</v>
      </c>
      <c r="AF12" s="1">
        <v>49</v>
      </c>
      <c r="AG12" s="1">
        <v>49</v>
      </c>
      <c r="AH12" s="1">
        <v>48</v>
      </c>
      <c r="AI12" s="1">
        <v>48</v>
      </c>
      <c r="AJ12" s="1">
        <v>47</v>
      </c>
      <c r="AK12" s="1">
        <v>46</v>
      </c>
      <c r="AL12" s="1">
        <v>46</v>
      </c>
      <c r="AM12" s="1">
        <v>46</v>
      </c>
      <c r="AN12" s="1">
        <v>44</v>
      </c>
      <c r="AO12" s="1">
        <v>44</v>
      </c>
      <c r="AP12" s="1">
        <v>44</v>
      </c>
      <c r="AQ12" s="1">
        <v>42</v>
      </c>
      <c r="AR12" s="1">
        <v>40</v>
      </c>
      <c r="AS12" s="1">
        <v>38</v>
      </c>
      <c r="AT12" s="1">
        <v>34</v>
      </c>
      <c r="AU12" s="1">
        <v>34</v>
      </c>
      <c r="AV12" s="1">
        <v>34</v>
      </c>
      <c r="AW12" s="1">
        <v>33</v>
      </c>
      <c r="AX12" s="1">
        <v>33</v>
      </c>
      <c r="AY12" s="56"/>
      <c r="AZ12" s="1">
        <v>60</v>
      </c>
      <c r="BA12" s="1">
        <v>63</v>
      </c>
      <c r="BB12" s="1">
        <v>62</v>
      </c>
      <c r="BC12" s="1">
        <v>55</v>
      </c>
      <c r="BD12" s="1">
        <v>50</v>
      </c>
      <c r="BE12" s="1">
        <v>50</v>
      </c>
      <c r="BF12" s="1">
        <v>49</v>
      </c>
      <c r="BG12" s="1">
        <v>48</v>
      </c>
      <c r="BH12" s="1">
        <v>46</v>
      </c>
      <c r="BI12" s="1">
        <v>42</v>
      </c>
      <c r="BJ12" s="1">
        <v>34</v>
      </c>
      <c r="BK12" s="1">
        <v>33</v>
      </c>
    </row>
    <row r="13" spans="1:63" ht="15" customHeight="1" x14ac:dyDescent="0.25">
      <c r="B13" s="110" t="s">
        <v>175</v>
      </c>
      <c r="C13" s="110" t="s">
        <v>175</v>
      </c>
      <c r="D13" s="1">
        <v>43</v>
      </c>
      <c r="E13" s="1">
        <v>43</v>
      </c>
      <c r="F13" s="1">
        <v>42</v>
      </c>
      <c r="G13" s="1">
        <v>42</v>
      </c>
      <c r="H13" s="1">
        <v>42</v>
      </c>
      <c r="I13" s="1">
        <v>42</v>
      </c>
      <c r="J13" s="1">
        <v>42</v>
      </c>
      <c r="K13" s="1">
        <v>42</v>
      </c>
      <c r="L13" s="1">
        <v>42</v>
      </c>
      <c r="M13" s="1">
        <v>42</v>
      </c>
      <c r="N13" s="1">
        <v>42</v>
      </c>
      <c r="O13" s="1">
        <v>42</v>
      </c>
      <c r="P13" s="1">
        <v>40</v>
      </c>
      <c r="Q13" s="1">
        <v>38</v>
      </c>
      <c r="R13" s="1">
        <v>37</v>
      </c>
      <c r="S13" s="1">
        <v>35</v>
      </c>
      <c r="T13" s="1">
        <v>34</v>
      </c>
      <c r="U13" s="1">
        <v>31</v>
      </c>
      <c r="V13" s="1">
        <v>27</v>
      </c>
      <c r="W13" s="1">
        <v>27</v>
      </c>
      <c r="X13" s="1">
        <v>27</v>
      </c>
      <c r="Y13" s="1">
        <v>25</v>
      </c>
      <c r="Z13" s="1">
        <v>25</v>
      </c>
      <c r="AA13" s="1">
        <v>25</v>
      </c>
      <c r="AB13" s="1">
        <v>25</v>
      </c>
      <c r="AC13" s="1">
        <v>21</v>
      </c>
      <c r="AD13" s="1">
        <v>21</v>
      </c>
      <c r="AE13" s="1">
        <v>21</v>
      </c>
      <c r="AF13" s="1">
        <v>20</v>
      </c>
      <c r="AG13" s="1">
        <v>19</v>
      </c>
      <c r="AH13" s="1">
        <v>17</v>
      </c>
      <c r="AI13" s="1">
        <v>17</v>
      </c>
      <c r="AJ13" s="1">
        <v>17</v>
      </c>
      <c r="AK13" s="1">
        <v>17</v>
      </c>
      <c r="AL13" s="1">
        <v>17</v>
      </c>
      <c r="AM13" s="1">
        <v>18</v>
      </c>
      <c r="AN13" s="1">
        <v>17</v>
      </c>
      <c r="AO13" s="1">
        <v>17</v>
      </c>
      <c r="AP13" s="1">
        <v>16</v>
      </c>
      <c r="AQ13" s="1">
        <v>16</v>
      </c>
      <c r="AR13" s="1">
        <v>16</v>
      </c>
      <c r="AS13" s="1">
        <v>16</v>
      </c>
      <c r="AT13" s="1">
        <v>16</v>
      </c>
      <c r="AU13" s="1">
        <v>16</v>
      </c>
      <c r="AV13" s="1">
        <v>16</v>
      </c>
      <c r="AW13" s="1">
        <v>16</v>
      </c>
      <c r="AX13" s="1">
        <v>16</v>
      </c>
      <c r="AY13" s="56"/>
      <c r="AZ13" s="1">
        <v>42</v>
      </c>
      <c r="BA13" s="1">
        <v>42</v>
      </c>
      <c r="BB13" s="1">
        <v>42</v>
      </c>
      <c r="BC13" s="1">
        <v>35</v>
      </c>
      <c r="BD13" s="1">
        <v>27</v>
      </c>
      <c r="BE13" s="1">
        <v>25</v>
      </c>
      <c r="BF13" s="1">
        <v>21</v>
      </c>
      <c r="BG13" s="1">
        <v>17</v>
      </c>
      <c r="BH13" s="1">
        <v>18</v>
      </c>
      <c r="BI13" s="1">
        <v>16</v>
      </c>
      <c r="BJ13" s="1">
        <v>16</v>
      </c>
      <c r="BK13" s="1">
        <v>16</v>
      </c>
    </row>
    <row r="14" spans="1:63" ht="15" customHeight="1" x14ac:dyDescent="0.25">
      <c r="B14" s="110" t="s">
        <v>178</v>
      </c>
      <c r="C14" s="110" t="s">
        <v>178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1</v>
      </c>
      <c r="AN14" s="1">
        <v>1</v>
      </c>
      <c r="AO14" s="1">
        <v>1</v>
      </c>
      <c r="AP14" s="1">
        <v>1</v>
      </c>
      <c r="AQ14" s="1">
        <v>1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56"/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1</v>
      </c>
      <c r="BI14" s="1">
        <v>1</v>
      </c>
      <c r="BJ14" s="1">
        <v>0</v>
      </c>
      <c r="BK14" s="1">
        <v>0</v>
      </c>
    </row>
    <row r="15" spans="1:63" ht="15" customHeight="1" x14ac:dyDescent="0.25">
      <c r="B15" s="110" t="s">
        <v>4</v>
      </c>
      <c r="C15" s="110" t="s">
        <v>4</v>
      </c>
      <c r="D15" s="1">
        <v>0</v>
      </c>
      <c r="E15" s="1">
        <v>0</v>
      </c>
      <c r="F15" s="1">
        <v>11</v>
      </c>
      <c r="G15" s="1">
        <v>17</v>
      </c>
      <c r="H15" s="1">
        <v>18</v>
      </c>
      <c r="I15" s="1">
        <v>26</v>
      </c>
      <c r="J15" s="1">
        <v>29</v>
      </c>
      <c r="K15" s="1">
        <v>30</v>
      </c>
      <c r="L15" s="1">
        <v>30</v>
      </c>
      <c r="M15" s="1">
        <v>30</v>
      </c>
      <c r="N15" s="1">
        <v>30</v>
      </c>
      <c r="O15" s="1">
        <v>31</v>
      </c>
      <c r="P15" s="1">
        <v>28</v>
      </c>
      <c r="Q15" s="1">
        <v>28</v>
      </c>
      <c r="R15" s="1">
        <v>22</v>
      </c>
      <c r="S15" s="1">
        <v>19</v>
      </c>
      <c r="T15" s="1">
        <v>20</v>
      </c>
      <c r="U15" s="1">
        <v>19</v>
      </c>
      <c r="V15" s="1">
        <v>19</v>
      </c>
      <c r="W15" s="1">
        <v>20</v>
      </c>
      <c r="X15" s="1">
        <v>20</v>
      </c>
      <c r="Y15" s="1">
        <v>20</v>
      </c>
      <c r="Z15" s="1">
        <v>20</v>
      </c>
      <c r="AA15" s="1">
        <v>20</v>
      </c>
      <c r="AB15" s="1">
        <v>20</v>
      </c>
      <c r="AC15" s="1">
        <v>19</v>
      </c>
      <c r="AD15" s="1">
        <v>16</v>
      </c>
      <c r="AE15" s="1">
        <v>15</v>
      </c>
      <c r="AF15" s="1">
        <v>9</v>
      </c>
      <c r="AG15" s="1">
        <v>9</v>
      </c>
      <c r="AH15" s="1">
        <v>8</v>
      </c>
      <c r="AI15" s="1">
        <v>8</v>
      </c>
      <c r="AJ15" s="1">
        <v>8</v>
      </c>
      <c r="AK15" s="1">
        <v>6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56"/>
      <c r="AZ15" s="1">
        <v>17</v>
      </c>
      <c r="BA15" s="1">
        <v>30</v>
      </c>
      <c r="BB15" s="1">
        <v>31</v>
      </c>
      <c r="BC15" s="1">
        <v>19</v>
      </c>
      <c r="BD15" s="1">
        <v>20</v>
      </c>
      <c r="BE15" s="1">
        <v>20</v>
      </c>
      <c r="BF15" s="1">
        <v>15</v>
      </c>
      <c r="BG15" s="1">
        <v>8</v>
      </c>
      <c r="BH15" s="1">
        <v>0</v>
      </c>
      <c r="BI15" s="1">
        <v>0</v>
      </c>
      <c r="BJ15" s="1">
        <v>0</v>
      </c>
      <c r="BK15" s="1">
        <v>0</v>
      </c>
    </row>
    <row r="16" spans="1:63" ht="15" customHeight="1" x14ac:dyDescent="0.25">
      <c r="B16" s="111" t="s">
        <v>176</v>
      </c>
      <c r="C16" s="111" t="s">
        <v>207</v>
      </c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>
        <v>39</v>
      </c>
      <c r="U16" s="112">
        <v>30</v>
      </c>
      <c r="V16" s="112">
        <v>30</v>
      </c>
      <c r="W16" s="112">
        <v>31</v>
      </c>
      <c r="X16" s="112">
        <v>31</v>
      </c>
      <c r="Y16" s="112">
        <v>31</v>
      </c>
      <c r="Z16" s="112">
        <v>31</v>
      </c>
      <c r="AA16" s="112">
        <v>31</v>
      </c>
      <c r="AB16" s="112">
        <v>27</v>
      </c>
      <c r="AC16" s="112">
        <v>27</v>
      </c>
      <c r="AD16" s="112">
        <v>24</v>
      </c>
      <c r="AE16" s="112">
        <v>24</v>
      </c>
      <c r="AF16" s="112">
        <v>17</v>
      </c>
      <c r="AG16" s="112">
        <v>17</v>
      </c>
      <c r="AH16" s="112">
        <v>17</v>
      </c>
      <c r="AI16" s="112">
        <v>17</v>
      </c>
      <c r="AJ16" s="112">
        <v>10</v>
      </c>
      <c r="AK16" s="112">
        <v>10</v>
      </c>
      <c r="AL16" s="112">
        <v>9</v>
      </c>
      <c r="AM16" s="112">
        <v>10</v>
      </c>
      <c r="AN16" s="112">
        <v>9</v>
      </c>
      <c r="AO16" s="112">
        <v>9</v>
      </c>
      <c r="AP16" s="112">
        <v>9</v>
      </c>
      <c r="AQ16" s="112">
        <v>9</v>
      </c>
      <c r="AR16" s="112">
        <v>8</v>
      </c>
      <c r="AS16" s="112">
        <v>9</v>
      </c>
      <c r="AT16" s="112">
        <v>9</v>
      </c>
      <c r="AU16" s="112">
        <v>11</v>
      </c>
      <c r="AV16" s="112">
        <v>12</v>
      </c>
      <c r="AW16" s="112">
        <v>12</v>
      </c>
      <c r="AX16" s="112">
        <v>10</v>
      </c>
      <c r="AY16" s="56"/>
      <c r="AZ16" s="112"/>
      <c r="BA16" s="112"/>
      <c r="BB16" s="112"/>
      <c r="BC16" s="112"/>
      <c r="BD16" s="112">
        <v>31</v>
      </c>
      <c r="BE16" s="112">
        <v>31</v>
      </c>
      <c r="BF16" s="112">
        <v>24</v>
      </c>
      <c r="BG16" s="112">
        <v>17</v>
      </c>
      <c r="BH16" s="112">
        <v>10</v>
      </c>
      <c r="BI16" s="112">
        <v>9</v>
      </c>
      <c r="BJ16" s="112">
        <v>11</v>
      </c>
      <c r="BK16" s="112">
        <v>10</v>
      </c>
    </row>
    <row r="17" spans="1:63" ht="15" customHeight="1" x14ac:dyDescent="0.25">
      <c r="B17" s="111" t="s">
        <v>340</v>
      </c>
      <c r="C17" s="111" t="s">
        <v>341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>
        <v>7</v>
      </c>
      <c r="AV17" s="112">
        <v>10</v>
      </c>
      <c r="AW17" s="112">
        <v>14</v>
      </c>
      <c r="AX17" s="112">
        <v>18</v>
      </c>
      <c r="AY17" s="56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>
        <v>7</v>
      </c>
      <c r="BK17" s="112">
        <v>18</v>
      </c>
    </row>
    <row r="18" spans="1:63" ht="15" customHeight="1" x14ac:dyDescent="0.25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56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s="39" customFormat="1" ht="15" customHeight="1" x14ac:dyDescent="0.25">
      <c r="A19"/>
      <c r="B19" s="37" t="s">
        <v>0</v>
      </c>
      <c r="C19" s="37" t="s">
        <v>206</v>
      </c>
      <c r="D19" s="38" t="s">
        <v>126</v>
      </c>
      <c r="E19" s="38" t="s">
        <v>127</v>
      </c>
      <c r="F19" s="38" t="s">
        <v>125</v>
      </c>
      <c r="G19" s="38" t="s">
        <v>128</v>
      </c>
      <c r="H19" s="38" t="s">
        <v>129</v>
      </c>
      <c r="I19" s="38" t="s">
        <v>130</v>
      </c>
      <c r="J19" s="38" t="s">
        <v>131</v>
      </c>
      <c r="K19" s="38" t="s">
        <v>132</v>
      </c>
      <c r="L19" s="38" t="s">
        <v>133</v>
      </c>
      <c r="M19" s="38" t="s">
        <v>134</v>
      </c>
      <c r="N19" s="38" t="s">
        <v>135</v>
      </c>
      <c r="O19" s="38" t="s">
        <v>136</v>
      </c>
      <c r="P19" s="38" t="s">
        <v>137</v>
      </c>
      <c r="Q19" s="38" t="s">
        <v>138</v>
      </c>
      <c r="R19" s="38" t="s">
        <v>139</v>
      </c>
      <c r="S19" s="38" t="s">
        <v>140</v>
      </c>
      <c r="T19" s="38" t="s">
        <v>141</v>
      </c>
      <c r="U19" s="38" t="s">
        <v>142</v>
      </c>
      <c r="V19" s="38" t="s">
        <v>143</v>
      </c>
      <c r="W19" s="38" t="s">
        <v>144</v>
      </c>
      <c r="X19" s="38" t="s">
        <v>1</v>
      </c>
      <c r="Y19" s="38" t="s">
        <v>2</v>
      </c>
      <c r="Z19" s="38" t="s">
        <v>104</v>
      </c>
      <c r="AA19" s="38" t="s">
        <v>106</v>
      </c>
      <c r="AB19" s="38" t="s">
        <v>107</v>
      </c>
      <c r="AC19" s="38" t="s">
        <v>108</v>
      </c>
      <c r="AD19" s="38" t="s">
        <v>109</v>
      </c>
      <c r="AE19" s="38" t="s">
        <v>110</v>
      </c>
      <c r="AF19" s="38" t="s">
        <v>124</v>
      </c>
      <c r="AG19" s="38" t="s">
        <v>146</v>
      </c>
      <c r="AH19" s="38" t="s">
        <v>162</v>
      </c>
      <c r="AI19" s="38" t="s">
        <v>163</v>
      </c>
      <c r="AJ19" s="38" t="s">
        <v>167</v>
      </c>
      <c r="AK19" s="38" t="s">
        <v>172</v>
      </c>
      <c r="AL19" s="38" t="s">
        <v>173</v>
      </c>
      <c r="AM19" s="38" t="s">
        <v>177</v>
      </c>
      <c r="AN19" s="38" t="s">
        <v>187</v>
      </c>
      <c r="AO19" s="38" t="s">
        <v>188</v>
      </c>
      <c r="AP19" s="38" t="s">
        <v>191</v>
      </c>
      <c r="AQ19" s="38" t="s">
        <v>192</v>
      </c>
      <c r="AR19" s="38" t="s">
        <v>193</v>
      </c>
      <c r="AS19" s="38" t="s">
        <v>202</v>
      </c>
      <c r="AT19" s="38" t="s">
        <v>205</v>
      </c>
      <c r="AU19" s="38" t="s">
        <v>339</v>
      </c>
      <c r="AV19" s="38" t="s">
        <v>356</v>
      </c>
      <c r="AW19" s="38" t="s">
        <v>357</v>
      </c>
      <c r="AX19" s="38" t="s">
        <v>358</v>
      </c>
      <c r="AY19" s="56"/>
      <c r="AZ19" s="72">
        <v>2014</v>
      </c>
      <c r="BA19" s="72">
        <v>2015</v>
      </c>
      <c r="BB19" s="72">
        <v>2016</v>
      </c>
      <c r="BC19" s="72">
        <v>2017</v>
      </c>
      <c r="BD19" s="72">
        <v>2018</v>
      </c>
      <c r="BE19" s="72">
        <v>2019</v>
      </c>
      <c r="BF19" s="72">
        <v>2020</v>
      </c>
      <c r="BG19" s="72">
        <v>2021</v>
      </c>
      <c r="BH19" s="72">
        <v>2022</v>
      </c>
      <c r="BI19" s="72">
        <v>2023</v>
      </c>
      <c r="BJ19" s="72">
        <v>2024</v>
      </c>
      <c r="BK19" s="72">
        <v>2025</v>
      </c>
    </row>
    <row r="20" spans="1:63" s="43" customFormat="1" ht="15" customHeight="1" x14ac:dyDescent="0.25">
      <c r="A20"/>
      <c r="B20" s="40" t="s">
        <v>6</v>
      </c>
      <c r="C20" s="40" t="s">
        <v>208</v>
      </c>
      <c r="D20" s="41">
        <v>55396.05</v>
      </c>
      <c r="E20" s="41">
        <v>55109.52</v>
      </c>
      <c r="F20" s="41">
        <v>55520.47</v>
      </c>
      <c r="G20" s="41">
        <v>57928.18</v>
      </c>
      <c r="H20" s="41">
        <v>57861.760000000002</v>
      </c>
      <c r="I20" s="41">
        <v>59686.32</v>
      </c>
      <c r="J20" s="41">
        <v>59998.93</v>
      </c>
      <c r="K20" s="41">
        <v>60297.45</v>
      </c>
      <c r="L20" s="41">
        <v>60212.46</v>
      </c>
      <c r="M20" s="41">
        <v>59649.639999999992</v>
      </c>
      <c r="N20" s="41">
        <v>59605.029999999992</v>
      </c>
      <c r="O20" s="41">
        <v>59219.13</v>
      </c>
      <c r="P20" s="41">
        <v>55775.299999999996</v>
      </c>
      <c r="Q20" s="41">
        <v>55092.089999999989</v>
      </c>
      <c r="R20" s="41">
        <v>53393.82</v>
      </c>
      <c r="S20" s="41">
        <v>53253.87000000001</v>
      </c>
      <c r="T20" s="41">
        <v>51882.79</v>
      </c>
      <c r="U20" s="41">
        <v>50588.760000000009</v>
      </c>
      <c r="V20" s="41">
        <v>48163.469999999994</v>
      </c>
      <c r="W20" s="41">
        <v>48118.23</v>
      </c>
      <c r="X20" s="41">
        <v>48118.23</v>
      </c>
      <c r="Y20" s="41">
        <v>47852.27</v>
      </c>
      <c r="Z20" s="41">
        <v>47931.929999999993</v>
      </c>
      <c r="AA20" s="41">
        <v>47931.929999999993</v>
      </c>
      <c r="AB20" s="41">
        <v>47504.929999999993</v>
      </c>
      <c r="AC20" s="41">
        <v>46735.369999999995</v>
      </c>
      <c r="AD20" s="41">
        <v>46441.44999999999</v>
      </c>
      <c r="AE20" s="41">
        <v>46228.729999999996</v>
      </c>
      <c r="AF20" s="41">
        <v>43258.17</v>
      </c>
      <c r="AG20" s="41">
        <v>42110.64</v>
      </c>
      <c r="AH20" s="41">
        <v>40163.169999999991</v>
      </c>
      <c r="AI20" s="41">
        <v>40060.269999999997</v>
      </c>
      <c r="AJ20" s="41">
        <v>38613.339999999989</v>
      </c>
      <c r="AK20" s="41">
        <v>38202.46</v>
      </c>
      <c r="AL20" s="41">
        <v>36011.569999999992</v>
      </c>
      <c r="AM20" s="41">
        <v>35835.049999999996</v>
      </c>
      <c r="AN20" s="41">
        <v>35057.93</v>
      </c>
      <c r="AO20" s="41">
        <v>33983.839999999997</v>
      </c>
      <c r="AP20" s="41">
        <v>33789.340000000004</v>
      </c>
      <c r="AQ20" s="41">
        <v>33439.020000000004</v>
      </c>
      <c r="AR20" s="41">
        <v>33020.97</v>
      </c>
      <c r="AS20" s="41">
        <v>32625.32</v>
      </c>
      <c r="AT20" s="41">
        <v>32307.269999999997</v>
      </c>
      <c r="AU20" s="41">
        <v>32733.969999999998</v>
      </c>
      <c r="AV20" s="41">
        <v>32199.469999999998</v>
      </c>
      <c r="AW20" s="41">
        <v>30248.46</v>
      </c>
      <c r="AX20" s="41">
        <v>30189.46</v>
      </c>
      <c r="AY20" s="42"/>
      <c r="AZ20" s="41">
        <v>57928.18</v>
      </c>
      <c r="BA20" s="41">
        <v>60297.45</v>
      </c>
      <c r="BB20" s="41">
        <v>59219.13</v>
      </c>
      <c r="BC20" s="41">
        <v>53253.87000000001</v>
      </c>
      <c r="BD20" s="41">
        <v>48118.23</v>
      </c>
      <c r="BE20" s="41">
        <v>47931.929999999993</v>
      </c>
      <c r="BF20" s="41">
        <v>46228.729999999996</v>
      </c>
      <c r="BG20" s="41">
        <v>40060.269999999997</v>
      </c>
      <c r="BH20" s="41">
        <v>35835.049999999996</v>
      </c>
      <c r="BI20" s="41">
        <v>33439.020000000004</v>
      </c>
      <c r="BJ20" s="41">
        <v>32733.969999999998</v>
      </c>
      <c r="BK20" s="41">
        <v>30189.46</v>
      </c>
    </row>
    <row r="21" spans="1:63" ht="15" customHeight="1" x14ac:dyDescent="0.25">
      <c r="B21" s="110" t="s">
        <v>174</v>
      </c>
      <c r="C21" s="110" t="s">
        <v>174</v>
      </c>
      <c r="D21" s="1">
        <v>37855.950000000004</v>
      </c>
      <c r="E21" s="1">
        <v>36954.26</v>
      </c>
      <c r="F21" s="1">
        <v>36164.629999999997</v>
      </c>
      <c r="G21" s="1">
        <v>37054.43</v>
      </c>
      <c r="H21" s="1">
        <v>37054.43</v>
      </c>
      <c r="I21" s="1">
        <v>37411.230000000003</v>
      </c>
      <c r="J21" s="1">
        <v>37100.33</v>
      </c>
      <c r="K21" s="1">
        <v>37287.33</v>
      </c>
      <c r="L21" s="1">
        <v>37008.730000000003</v>
      </c>
      <c r="M21" s="1">
        <v>36741.1</v>
      </c>
      <c r="N21" s="1">
        <v>36741.1</v>
      </c>
      <c r="O21" s="1">
        <v>36202.200000000004</v>
      </c>
      <c r="P21" s="1">
        <v>34676.54</v>
      </c>
      <c r="Q21" s="1">
        <v>34228.239999999998</v>
      </c>
      <c r="R21" s="1">
        <v>32909.35</v>
      </c>
      <c r="S21" s="1">
        <v>33091.550000000003</v>
      </c>
      <c r="T21" s="1">
        <v>31950.36</v>
      </c>
      <c r="U21" s="1">
        <v>31583.710000000003</v>
      </c>
      <c r="V21" s="1">
        <v>30351.019999999997</v>
      </c>
      <c r="W21" s="1">
        <v>30176.299999999996</v>
      </c>
      <c r="X21" s="1">
        <v>30176.299999999996</v>
      </c>
      <c r="Y21" s="1">
        <v>30409.299999999996</v>
      </c>
      <c r="Z21" s="1">
        <v>30409.299999999996</v>
      </c>
      <c r="AA21" s="1">
        <v>30409.299999999996</v>
      </c>
      <c r="AB21" s="1">
        <v>30409.299999999996</v>
      </c>
      <c r="AC21" s="1">
        <v>30067.069999999996</v>
      </c>
      <c r="AD21" s="1">
        <v>30067.069999999996</v>
      </c>
      <c r="AE21" s="1">
        <v>29907.069999999996</v>
      </c>
      <c r="AF21" s="1">
        <v>28106.129999999994</v>
      </c>
      <c r="AG21" s="1">
        <v>27182.1</v>
      </c>
      <c r="AH21" s="1">
        <v>25930.26</v>
      </c>
      <c r="AI21" s="1">
        <v>25930.26</v>
      </c>
      <c r="AJ21" s="1">
        <v>25213.839999999997</v>
      </c>
      <c r="AK21" s="1">
        <v>25213.839999999997</v>
      </c>
      <c r="AL21" s="1">
        <v>24175.769999999993</v>
      </c>
      <c r="AM21" s="1">
        <v>23960.769999999993</v>
      </c>
      <c r="AN21" s="1">
        <v>23702.769999999993</v>
      </c>
      <c r="AO21" s="1">
        <v>22777.379999999994</v>
      </c>
      <c r="AP21" s="1">
        <v>22722.879999999997</v>
      </c>
      <c r="AQ21" s="1">
        <v>22508.429999999997</v>
      </c>
      <c r="AR21" s="1">
        <v>22508.429999999997</v>
      </c>
      <c r="AS21" s="1">
        <v>22508.429999999997</v>
      </c>
      <c r="AT21" s="1">
        <v>22710.659999999996</v>
      </c>
      <c r="AU21" s="1">
        <v>23137.359999999997</v>
      </c>
      <c r="AV21" s="1">
        <v>22722.359999999997</v>
      </c>
      <c r="AW21" s="1">
        <v>21306.519999999997</v>
      </c>
      <c r="AX21" s="1">
        <v>21306.519999999997</v>
      </c>
      <c r="AY21" s="45"/>
      <c r="AZ21" s="1">
        <v>37054.43</v>
      </c>
      <c r="BA21" s="1">
        <v>37287.33</v>
      </c>
      <c r="BB21" s="1">
        <v>36202.200000000004</v>
      </c>
      <c r="BC21" s="1">
        <v>33091.550000000003</v>
      </c>
      <c r="BD21" s="1">
        <v>30176.299999999996</v>
      </c>
      <c r="BE21" s="1">
        <v>30409.299999999996</v>
      </c>
      <c r="BF21" s="1">
        <v>29907.069999999996</v>
      </c>
      <c r="BG21" s="1">
        <v>25930.26</v>
      </c>
      <c r="BH21" s="1">
        <v>23960.769999999993</v>
      </c>
      <c r="BI21" s="1">
        <v>22508.429999999997</v>
      </c>
      <c r="BJ21" s="1">
        <v>23137.359999999997</v>
      </c>
      <c r="BK21" s="1">
        <v>21306.519999999997</v>
      </c>
    </row>
    <row r="22" spans="1:63" ht="15" customHeight="1" x14ac:dyDescent="0.25">
      <c r="B22" s="110" t="s">
        <v>175</v>
      </c>
      <c r="C22" s="110" t="s">
        <v>175</v>
      </c>
      <c r="D22" s="1">
        <v>3431.9300000000003</v>
      </c>
      <c r="E22" s="1">
        <v>3419.71</v>
      </c>
      <c r="F22" s="1">
        <v>3262.9799999999996</v>
      </c>
      <c r="G22" s="1">
        <v>3262.9799999999996</v>
      </c>
      <c r="H22" s="1">
        <v>3251.97</v>
      </c>
      <c r="I22" s="1">
        <v>3251.97</v>
      </c>
      <c r="J22" s="1">
        <v>3243.29</v>
      </c>
      <c r="K22" s="1">
        <v>3243.29</v>
      </c>
      <c r="L22" s="1">
        <v>3243.29</v>
      </c>
      <c r="M22" s="1">
        <v>3210.5</v>
      </c>
      <c r="N22" s="1">
        <v>3210.5</v>
      </c>
      <c r="O22" s="1">
        <v>3210.5</v>
      </c>
      <c r="P22" s="1">
        <v>3106.9100000000003</v>
      </c>
      <c r="Q22" s="1">
        <v>2965.1099999999997</v>
      </c>
      <c r="R22" s="1">
        <v>2875.8099999999995</v>
      </c>
      <c r="S22" s="1">
        <v>2779.91</v>
      </c>
      <c r="T22" s="1">
        <v>2717.5299999999997</v>
      </c>
      <c r="U22" s="1">
        <v>2526.1100000000006</v>
      </c>
      <c r="V22" s="1">
        <v>2209.75</v>
      </c>
      <c r="W22" s="1">
        <v>2209.75</v>
      </c>
      <c r="X22" s="1">
        <v>2209.75</v>
      </c>
      <c r="Y22" s="1">
        <v>2065.5699999999997</v>
      </c>
      <c r="Z22" s="1">
        <v>2065.5699999999997</v>
      </c>
      <c r="AA22" s="1">
        <v>2065.5699999999997</v>
      </c>
      <c r="AB22" s="1">
        <v>2065.5699999999997</v>
      </c>
      <c r="AC22" s="1">
        <v>1836.9400000000003</v>
      </c>
      <c r="AD22" s="1">
        <v>1932.79</v>
      </c>
      <c r="AE22" s="1">
        <v>1932.79</v>
      </c>
      <c r="AF22" s="1">
        <v>1850.61</v>
      </c>
      <c r="AG22" s="1">
        <v>1806.1100000000001</v>
      </c>
      <c r="AH22" s="1">
        <v>1600.27</v>
      </c>
      <c r="AI22" s="1">
        <v>1600.27</v>
      </c>
      <c r="AJ22" s="1">
        <v>1600.27</v>
      </c>
      <c r="AK22" s="1">
        <v>1600.27</v>
      </c>
      <c r="AL22" s="1">
        <v>1600.27</v>
      </c>
      <c r="AM22" s="1">
        <v>1710.27</v>
      </c>
      <c r="AN22" s="1">
        <v>1600.27</v>
      </c>
      <c r="AO22" s="1">
        <v>1600.27</v>
      </c>
      <c r="AP22" s="1">
        <v>1460.27</v>
      </c>
      <c r="AQ22" s="1">
        <v>1465.97</v>
      </c>
      <c r="AR22" s="1">
        <v>1465.97</v>
      </c>
      <c r="AS22" s="1">
        <v>1465.97</v>
      </c>
      <c r="AT22" s="1">
        <v>1465.97</v>
      </c>
      <c r="AU22" s="1">
        <v>1465.97</v>
      </c>
      <c r="AV22" s="1">
        <v>1465.97</v>
      </c>
      <c r="AW22" s="1">
        <v>1473.98</v>
      </c>
      <c r="AX22" s="1">
        <v>1473.98</v>
      </c>
      <c r="AY22" s="45"/>
      <c r="AZ22" s="1">
        <v>3262.9799999999996</v>
      </c>
      <c r="BA22" s="1">
        <v>3243.29</v>
      </c>
      <c r="BB22" s="1">
        <v>3210.5</v>
      </c>
      <c r="BC22" s="1">
        <v>2779.91</v>
      </c>
      <c r="BD22" s="1">
        <v>2209.75</v>
      </c>
      <c r="BE22" s="1">
        <v>2065.5699999999997</v>
      </c>
      <c r="BF22" s="1">
        <v>1932.79</v>
      </c>
      <c r="BG22" s="1">
        <v>1600.27</v>
      </c>
      <c r="BH22" s="1">
        <v>1710.27</v>
      </c>
      <c r="BI22" s="1">
        <v>1465.97</v>
      </c>
      <c r="BJ22" s="1">
        <v>1465.97</v>
      </c>
      <c r="BK22" s="1">
        <v>1473.98</v>
      </c>
    </row>
    <row r="23" spans="1:63" ht="15" customHeight="1" x14ac:dyDescent="0.25">
      <c r="B23" s="110" t="s">
        <v>3</v>
      </c>
      <c r="C23" s="110" t="s">
        <v>3</v>
      </c>
      <c r="D23" s="1">
        <v>10580.129999999997</v>
      </c>
      <c r="E23" s="1">
        <v>10820.24</v>
      </c>
      <c r="F23" s="1">
        <v>10457.31</v>
      </c>
      <c r="G23" s="1">
        <v>10877.06</v>
      </c>
      <c r="H23" s="1">
        <v>10688.7</v>
      </c>
      <c r="I23" s="1">
        <v>11207.49</v>
      </c>
      <c r="J23" s="1">
        <v>11199.949999999999</v>
      </c>
      <c r="K23" s="1">
        <v>11199.949999999999</v>
      </c>
      <c r="L23" s="1">
        <v>11199.949999999999</v>
      </c>
      <c r="M23" s="1">
        <v>10937.55</v>
      </c>
      <c r="N23" s="1">
        <v>10814.55</v>
      </c>
      <c r="O23" s="1">
        <v>10924.55</v>
      </c>
      <c r="P23" s="1">
        <v>9594.92</v>
      </c>
      <c r="Q23" s="1">
        <v>9594.92</v>
      </c>
      <c r="R23" s="1">
        <v>9303.7199999999993</v>
      </c>
      <c r="S23" s="1">
        <v>9455.7199999999993</v>
      </c>
      <c r="T23" s="1">
        <v>9541.7199999999993</v>
      </c>
      <c r="U23" s="1">
        <v>9022.4800000000014</v>
      </c>
      <c r="V23" s="1">
        <v>8380.8799999999992</v>
      </c>
      <c r="W23" s="1">
        <v>8454.6200000000008</v>
      </c>
      <c r="X23" s="1">
        <v>8454.6200000000008</v>
      </c>
      <c r="Y23" s="1">
        <v>8285.9200000000019</v>
      </c>
      <c r="Z23" s="1">
        <v>8285.9200000000019</v>
      </c>
      <c r="AA23" s="1">
        <v>8285.9200000000019</v>
      </c>
      <c r="AB23" s="1">
        <v>8285.9200000000019</v>
      </c>
      <c r="AC23" s="1">
        <v>8205.6200000000008</v>
      </c>
      <c r="AD23" s="1">
        <v>8205.6200000000008</v>
      </c>
      <c r="AE23" s="1">
        <v>8205.6200000000008</v>
      </c>
      <c r="AF23" s="1">
        <v>8205.6200000000008</v>
      </c>
      <c r="AG23" s="1">
        <v>8205.6200000000008</v>
      </c>
      <c r="AH23" s="1">
        <v>7944.8200000000006</v>
      </c>
      <c r="AI23" s="1">
        <v>7944.8200000000006</v>
      </c>
      <c r="AJ23" s="1">
        <v>7791.3000000000011</v>
      </c>
      <c r="AK23" s="1">
        <v>7641.9700000000012</v>
      </c>
      <c r="AL23" s="1">
        <v>7641.9700000000012</v>
      </c>
      <c r="AM23" s="1">
        <v>7641.9700000000012</v>
      </c>
      <c r="AN23" s="1">
        <v>7221.9700000000012</v>
      </c>
      <c r="AO23" s="1">
        <v>6920.35</v>
      </c>
      <c r="AP23" s="1">
        <v>6920.35</v>
      </c>
      <c r="AQ23" s="1">
        <v>6681.5</v>
      </c>
      <c r="AR23" s="1">
        <v>6337.86</v>
      </c>
      <c r="AS23" s="1">
        <v>5860.06</v>
      </c>
      <c r="AT23" s="1">
        <v>5339.78</v>
      </c>
      <c r="AU23" s="1">
        <v>5339.78</v>
      </c>
      <c r="AV23" s="1">
        <v>5339.78</v>
      </c>
      <c r="AW23" s="1">
        <v>4865.8599999999997</v>
      </c>
      <c r="AX23" s="1">
        <v>4865.8599999999997</v>
      </c>
      <c r="AY23" s="45"/>
      <c r="AZ23" s="1">
        <v>10877.06</v>
      </c>
      <c r="BA23" s="1">
        <v>11199.949999999999</v>
      </c>
      <c r="BB23" s="1">
        <v>10924.55</v>
      </c>
      <c r="BC23" s="1">
        <v>9455.7199999999993</v>
      </c>
      <c r="BD23" s="1">
        <v>8454.6200000000008</v>
      </c>
      <c r="BE23" s="1">
        <v>8285.9200000000019</v>
      </c>
      <c r="BF23" s="1">
        <v>8205.6200000000008</v>
      </c>
      <c r="BG23" s="1">
        <v>7944.8200000000006</v>
      </c>
      <c r="BH23" s="1">
        <v>7641.9700000000012</v>
      </c>
      <c r="BI23" s="1">
        <v>6681.5</v>
      </c>
      <c r="BJ23" s="1">
        <v>5339.78</v>
      </c>
      <c r="BK23" s="1">
        <v>4865.8599999999997</v>
      </c>
    </row>
    <row r="24" spans="1:63" ht="15" customHeight="1" x14ac:dyDescent="0.25">
      <c r="B24" s="110" t="s">
        <v>4</v>
      </c>
      <c r="C24" s="110" t="s">
        <v>4</v>
      </c>
      <c r="D24" s="1">
        <v>0</v>
      </c>
      <c r="E24" s="1">
        <v>0</v>
      </c>
      <c r="F24" s="1">
        <v>1253.3699999999999</v>
      </c>
      <c r="G24" s="1">
        <v>2200.8000000000002</v>
      </c>
      <c r="H24" s="1">
        <v>2300.0300000000002</v>
      </c>
      <c r="I24" s="1">
        <v>3181.14</v>
      </c>
      <c r="J24" s="1">
        <v>3473.08</v>
      </c>
      <c r="K24" s="1">
        <v>3529.28</v>
      </c>
      <c r="L24" s="1">
        <v>3529.28</v>
      </c>
      <c r="M24" s="1">
        <v>3529.28</v>
      </c>
      <c r="N24" s="1">
        <v>3529.28</v>
      </c>
      <c r="O24" s="1">
        <v>3592.28</v>
      </c>
      <c r="P24" s="1">
        <v>3191.38</v>
      </c>
      <c r="Q24" s="1">
        <v>3191.38</v>
      </c>
      <c r="R24" s="1">
        <v>2711.8</v>
      </c>
      <c r="S24" s="1">
        <v>2333.5499999999997</v>
      </c>
      <c r="T24" s="1">
        <v>2382.9199999999996</v>
      </c>
      <c r="U24" s="1">
        <v>2251.77</v>
      </c>
      <c r="V24" s="1">
        <v>2206.17</v>
      </c>
      <c r="W24" s="1">
        <v>2261.91</v>
      </c>
      <c r="X24" s="1">
        <v>2261.91</v>
      </c>
      <c r="Y24" s="1">
        <v>2193.5100000000002</v>
      </c>
      <c r="Z24" s="1">
        <v>2193.5100000000002</v>
      </c>
      <c r="AA24" s="1">
        <v>2193.5100000000002</v>
      </c>
      <c r="AB24" s="1">
        <v>2193.5100000000002</v>
      </c>
      <c r="AC24" s="1">
        <v>2138.11</v>
      </c>
      <c r="AD24" s="1">
        <v>1748.34</v>
      </c>
      <c r="AE24" s="1">
        <v>1695.6199999999997</v>
      </c>
      <c r="AF24" s="1">
        <v>904.32999999999993</v>
      </c>
      <c r="AG24" s="1">
        <v>904.32999999999993</v>
      </c>
      <c r="AH24" s="1">
        <v>848.58999999999992</v>
      </c>
      <c r="AI24" s="1">
        <v>848.58999999999992</v>
      </c>
      <c r="AJ24" s="1">
        <v>848.58999999999992</v>
      </c>
      <c r="AK24" s="1">
        <v>620.04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45"/>
      <c r="AZ24" s="1">
        <v>2200.8000000000002</v>
      </c>
      <c r="BA24" s="1">
        <v>3529.28</v>
      </c>
      <c r="BB24" s="1">
        <v>3592.28</v>
      </c>
      <c r="BC24" s="1">
        <v>2333.5499999999997</v>
      </c>
      <c r="BD24" s="1">
        <v>2261.91</v>
      </c>
      <c r="BE24" s="1">
        <v>2193.5100000000002</v>
      </c>
      <c r="BF24" s="1">
        <v>1695.6199999999997</v>
      </c>
      <c r="BG24" s="1">
        <v>848.58999999999992</v>
      </c>
      <c r="BH24" s="1">
        <v>0</v>
      </c>
      <c r="BI24" s="1">
        <v>0</v>
      </c>
      <c r="BJ24" s="1">
        <v>0</v>
      </c>
      <c r="BK24" s="1">
        <v>0</v>
      </c>
    </row>
    <row r="25" spans="1:63" ht="15" customHeight="1" x14ac:dyDescent="0.25">
      <c r="B25" s="110" t="s">
        <v>5</v>
      </c>
      <c r="C25" s="110" t="s">
        <v>5</v>
      </c>
      <c r="D25" s="1">
        <v>3528.0399999999995</v>
      </c>
      <c r="E25" s="1">
        <v>3915.31</v>
      </c>
      <c r="F25" s="1">
        <v>4382.1799999999994</v>
      </c>
      <c r="G25" s="1">
        <v>4532.9099999999989</v>
      </c>
      <c r="H25" s="1">
        <v>4566.6299999999992</v>
      </c>
      <c r="I25" s="1">
        <v>4634.49</v>
      </c>
      <c r="J25" s="1">
        <v>4982.2799999999979</v>
      </c>
      <c r="K25" s="1">
        <v>5037.5999999999976</v>
      </c>
      <c r="L25" s="1">
        <v>5231.2099999999982</v>
      </c>
      <c r="M25" s="1">
        <v>5231.2099999999982</v>
      </c>
      <c r="N25" s="1">
        <v>5309.5999999999985</v>
      </c>
      <c r="O25" s="1">
        <v>5289.5999999999985</v>
      </c>
      <c r="P25" s="1">
        <v>5205.5499999999975</v>
      </c>
      <c r="Q25" s="1">
        <v>5112.4399999999978</v>
      </c>
      <c r="R25" s="1">
        <v>5593.1399999999976</v>
      </c>
      <c r="S25" s="1">
        <v>5593.1399999999976</v>
      </c>
      <c r="T25" s="1">
        <v>5290.2599999999993</v>
      </c>
      <c r="U25" s="1">
        <v>5204.6899999999996</v>
      </c>
      <c r="V25" s="1">
        <v>5015.6500000000005</v>
      </c>
      <c r="W25" s="1">
        <v>5015.6500000000005</v>
      </c>
      <c r="X25" s="1">
        <v>5015.6500000000005</v>
      </c>
      <c r="Y25" s="1">
        <v>4897.9700000000012</v>
      </c>
      <c r="Z25" s="1">
        <v>4977.63</v>
      </c>
      <c r="AA25" s="1">
        <v>4977.63</v>
      </c>
      <c r="AB25" s="1">
        <v>4550.63</v>
      </c>
      <c r="AC25" s="1">
        <v>4487.63</v>
      </c>
      <c r="AD25" s="1">
        <v>4487.63</v>
      </c>
      <c r="AE25" s="1">
        <v>4487.63</v>
      </c>
      <c r="AF25" s="1">
        <v>4191.4799999999996</v>
      </c>
      <c r="AG25" s="1">
        <v>4012.4799999999991</v>
      </c>
      <c r="AH25" s="1">
        <v>3839.2299999999991</v>
      </c>
      <c r="AI25" s="1">
        <v>3736.329999999999</v>
      </c>
      <c r="AJ25" s="1">
        <v>3159.3399999999997</v>
      </c>
      <c r="AK25" s="1">
        <v>3126.3399999999997</v>
      </c>
      <c r="AL25" s="1">
        <v>2593.5600000000004</v>
      </c>
      <c r="AM25" s="1">
        <v>2447.6300000000006</v>
      </c>
      <c r="AN25" s="1">
        <v>2458.5100000000002</v>
      </c>
      <c r="AO25" s="1">
        <v>2611.4300000000003</v>
      </c>
      <c r="AP25" s="1">
        <v>2611.4300000000003</v>
      </c>
      <c r="AQ25" s="1">
        <v>2708.7100000000005</v>
      </c>
      <c r="AR25" s="1">
        <v>2708.7100000000005</v>
      </c>
      <c r="AS25" s="1">
        <v>2790.8600000000006</v>
      </c>
      <c r="AT25" s="1">
        <v>2790.8600000000006</v>
      </c>
      <c r="AU25" s="1">
        <v>2790.8600000000006</v>
      </c>
      <c r="AV25" s="1">
        <v>2671.3600000000006</v>
      </c>
      <c r="AW25" s="1">
        <v>2602.1000000000004</v>
      </c>
      <c r="AX25" s="1">
        <v>2543.1000000000004</v>
      </c>
      <c r="AY25" s="45"/>
      <c r="AZ25" s="1">
        <v>4532.9099999999989</v>
      </c>
      <c r="BA25" s="1">
        <v>5037.5999999999976</v>
      </c>
      <c r="BB25" s="1">
        <v>5289.5999999999985</v>
      </c>
      <c r="BC25" s="1">
        <v>5593.1399999999976</v>
      </c>
      <c r="BD25" s="1">
        <v>5015.6500000000005</v>
      </c>
      <c r="BE25" s="1">
        <v>4977.63</v>
      </c>
      <c r="BF25" s="1">
        <v>4487.63</v>
      </c>
      <c r="BG25" s="1">
        <v>3736.329999999999</v>
      </c>
      <c r="BH25" s="1">
        <v>2447.6300000000006</v>
      </c>
      <c r="BI25" s="1">
        <v>2708.7100000000005</v>
      </c>
      <c r="BJ25" s="1">
        <v>2790.8600000000006</v>
      </c>
      <c r="BK25" s="1">
        <v>2543.1000000000004</v>
      </c>
    </row>
    <row r="26" spans="1:63" ht="15" customHeight="1" x14ac:dyDescent="0.25">
      <c r="B26" s="110" t="s">
        <v>178</v>
      </c>
      <c r="C26" s="110" t="s">
        <v>178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>
        <v>74.41</v>
      </c>
      <c r="AN26" s="1">
        <v>74.41</v>
      </c>
      <c r="AO26" s="1">
        <v>74.41</v>
      </c>
      <c r="AP26" s="1">
        <v>74.41</v>
      </c>
      <c r="AQ26" s="1">
        <v>74.41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45"/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74.41</v>
      </c>
      <c r="BI26" s="1">
        <v>74.41</v>
      </c>
      <c r="BJ26" s="1">
        <v>0</v>
      </c>
      <c r="BK26" s="1">
        <v>0</v>
      </c>
    </row>
    <row r="27" spans="1:63" ht="15" customHeight="1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46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</row>
    <row r="28" spans="1:63" s="39" customFormat="1" ht="15" customHeight="1" x14ac:dyDescent="0.25">
      <c r="A28"/>
      <c r="B28" s="37" t="s">
        <v>0</v>
      </c>
      <c r="C28" s="37" t="s">
        <v>206</v>
      </c>
      <c r="D28" s="38" t="s">
        <v>126</v>
      </c>
      <c r="E28" s="38" t="s">
        <v>127</v>
      </c>
      <c r="F28" s="38" t="s">
        <v>125</v>
      </c>
      <c r="G28" s="38" t="s">
        <v>128</v>
      </c>
      <c r="H28" s="38" t="s">
        <v>129</v>
      </c>
      <c r="I28" s="38" t="s">
        <v>130</v>
      </c>
      <c r="J28" s="38" t="s">
        <v>131</v>
      </c>
      <c r="K28" s="38" t="s">
        <v>132</v>
      </c>
      <c r="L28" s="38" t="s">
        <v>133</v>
      </c>
      <c r="M28" s="38" t="s">
        <v>134</v>
      </c>
      <c r="N28" s="38" t="s">
        <v>135</v>
      </c>
      <c r="O28" s="38" t="s">
        <v>136</v>
      </c>
      <c r="P28" s="38" t="s">
        <v>137</v>
      </c>
      <c r="Q28" s="38" t="s">
        <v>138</v>
      </c>
      <c r="R28" s="38" t="s">
        <v>139</v>
      </c>
      <c r="S28" s="38" t="s">
        <v>140</v>
      </c>
      <c r="T28" s="38" t="s">
        <v>141</v>
      </c>
      <c r="U28" s="38" t="s">
        <v>142</v>
      </c>
      <c r="V28" s="38" t="s">
        <v>143</v>
      </c>
      <c r="W28" s="38" t="s">
        <v>144</v>
      </c>
      <c r="X28" s="38" t="s">
        <v>1</v>
      </c>
      <c r="Y28" s="38" t="s">
        <v>2</v>
      </c>
      <c r="Z28" s="38" t="s">
        <v>104</v>
      </c>
      <c r="AA28" s="38" t="s">
        <v>106</v>
      </c>
      <c r="AB28" s="38" t="s">
        <v>107</v>
      </c>
      <c r="AC28" s="38" t="s">
        <v>108</v>
      </c>
      <c r="AD28" s="38" t="s">
        <v>109</v>
      </c>
      <c r="AE28" s="38" t="s">
        <v>110</v>
      </c>
      <c r="AF28" s="38" t="s">
        <v>124</v>
      </c>
      <c r="AG28" s="38" t="s">
        <v>146</v>
      </c>
      <c r="AH28" s="38" t="s">
        <v>162</v>
      </c>
      <c r="AI28" s="38" t="s">
        <v>163</v>
      </c>
      <c r="AJ28" s="38" t="s">
        <v>167</v>
      </c>
      <c r="AK28" s="38" t="s">
        <v>172</v>
      </c>
      <c r="AL28" s="38" t="s">
        <v>173</v>
      </c>
      <c r="AM28" s="38" t="s">
        <v>177</v>
      </c>
      <c r="AN28" s="38" t="s">
        <v>187</v>
      </c>
      <c r="AO28" s="38" t="s">
        <v>188</v>
      </c>
      <c r="AP28" s="38" t="s">
        <v>191</v>
      </c>
      <c r="AQ28" s="38" t="s">
        <v>192</v>
      </c>
      <c r="AR28" s="38" t="s">
        <v>193</v>
      </c>
      <c r="AS28" s="38" t="s">
        <v>202</v>
      </c>
      <c r="AT28" s="38" t="s">
        <v>205</v>
      </c>
      <c r="AU28" s="38" t="s">
        <v>339</v>
      </c>
      <c r="AV28" s="38" t="s">
        <v>356</v>
      </c>
      <c r="AW28" s="38" t="s">
        <v>357</v>
      </c>
      <c r="AX28" s="38" t="s">
        <v>358</v>
      </c>
      <c r="AZ28" s="72">
        <v>2014</v>
      </c>
      <c r="BA28" s="72">
        <v>2015</v>
      </c>
      <c r="BB28" s="72">
        <v>2016</v>
      </c>
      <c r="BC28" s="72">
        <v>2017</v>
      </c>
      <c r="BD28" s="72">
        <v>2018</v>
      </c>
      <c r="BE28" s="72">
        <v>2019</v>
      </c>
      <c r="BF28" s="72">
        <v>2020</v>
      </c>
      <c r="BG28" s="72">
        <v>2021</v>
      </c>
      <c r="BH28" s="72">
        <v>2022</v>
      </c>
      <c r="BI28" s="72">
        <v>2023</v>
      </c>
      <c r="BJ28" s="72">
        <v>2024</v>
      </c>
      <c r="BK28" s="72">
        <v>2025</v>
      </c>
    </row>
    <row r="29" spans="1:63" s="43" customFormat="1" ht="15" customHeight="1" x14ac:dyDescent="0.25">
      <c r="A29"/>
      <c r="B29" s="40" t="s">
        <v>7</v>
      </c>
      <c r="C29" s="40" t="s">
        <v>209</v>
      </c>
      <c r="D29" s="41">
        <v>55375.376666666663</v>
      </c>
      <c r="E29" s="41">
        <v>55275.26666666667</v>
      </c>
      <c r="F29" s="41">
        <v>55363.223333333328</v>
      </c>
      <c r="G29" s="41">
        <v>57314.52</v>
      </c>
      <c r="H29" s="41">
        <v>57760.273333333324</v>
      </c>
      <c r="I29" s="41">
        <v>59363.78</v>
      </c>
      <c r="J29" s="41">
        <v>59618.400000000001</v>
      </c>
      <c r="K29" s="41">
        <v>60216.676666666659</v>
      </c>
      <c r="L29" s="41">
        <v>60212.46</v>
      </c>
      <c r="M29" s="41">
        <v>59558.066666666658</v>
      </c>
      <c r="N29" s="41">
        <v>59610.859999999993</v>
      </c>
      <c r="O29" s="41">
        <v>59469.729999999996</v>
      </c>
      <c r="P29" s="41">
        <v>56797.033333333326</v>
      </c>
      <c r="Q29" s="41">
        <v>55257.659999999974</v>
      </c>
      <c r="R29" s="41">
        <v>54945.679999999978</v>
      </c>
      <c r="S29" s="41">
        <v>53203.236666666649</v>
      </c>
      <c r="T29" s="41">
        <v>52067.333333333314</v>
      </c>
      <c r="U29" s="41">
        <v>50635.486666666671</v>
      </c>
      <c r="V29" s="41">
        <v>48196.313333333324</v>
      </c>
      <c r="W29" s="41">
        <v>48180.153333333328</v>
      </c>
      <c r="X29" s="41">
        <v>48118.23</v>
      </c>
      <c r="Y29" s="41">
        <v>47852.270000000004</v>
      </c>
      <c r="Z29" s="41">
        <v>47931.93</v>
      </c>
      <c r="AA29" s="41">
        <v>47931.93</v>
      </c>
      <c r="AB29" s="41">
        <v>47789.596666666672</v>
      </c>
      <c r="AC29" s="41">
        <v>46842.689999999995</v>
      </c>
      <c r="AD29" s="41">
        <v>46438.039999999994</v>
      </c>
      <c r="AE29" s="41">
        <v>46335.396666666667</v>
      </c>
      <c r="AF29" s="41">
        <v>43712.676666666659</v>
      </c>
      <c r="AG29" s="41">
        <v>42684.404999999999</v>
      </c>
      <c r="AH29" s="41">
        <v>41843.993333333332</v>
      </c>
      <c r="AI29" s="41">
        <v>41398.062499999993</v>
      </c>
      <c r="AJ29" s="41">
        <v>38613.339999999989</v>
      </c>
      <c r="AK29" s="41">
        <v>38252.236666666664</v>
      </c>
      <c r="AL29" s="41">
        <v>36218.32666666666</v>
      </c>
      <c r="AM29" s="41">
        <v>35817.336666666662</v>
      </c>
      <c r="AN29" s="41">
        <v>34942.596666666665</v>
      </c>
      <c r="AO29" s="41">
        <v>33983.839999999997</v>
      </c>
      <c r="AP29" s="41">
        <v>33825.263333333336</v>
      </c>
      <c r="AQ29" s="41">
        <v>33406.593333333338</v>
      </c>
      <c r="AR29" s="41">
        <v>33097.636666666665</v>
      </c>
      <c r="AS29" s="41">
        <v>32809.32</v>
      </c>
      <c r="AT29" s="41">
        <v>32482.386666666665</v>
      </c>
      <c r="AU29" s="41">
        <v>32519.403333333332</v>
      </c>
      <c r="AV29" s="41">
        <v>32199.469999999998</v>
      </c>
      <c r="AW29" s="41">
        <v>30270.746666666666</v>
      </c>
      <c r="AX29" s="41">
        <v>30189.46</v>
      </c>
      <c r="AY29" s="42"/>
      <c r="AZ29" s="41">
        <v>55832.096666666665</v>
      </c>
      <c r="BA29" s="41">
        <v>59239.782500000001</v>
      </c>
      <c r="BB29" s="41">
        <v>59712.779166666667</v>
      </c>
      <c r="BC29" s="41">
        <v>55050.902499999997</v>
      </c>
      <c r="BD29" s="41">
        <v>49769.821666666663</v>
      </c>
      <c r="BE29" s="41">
        <v>47958.590000000004</v>
      </c>
      <c r="BF29" s="41">
        <v>46851.430833333332</v>
      </c>
      <c r="BG29" s="41">
        <v>42409.784374999996</v>
      </c>
      <c r="BH29" s="41">
        <v>37281.1175</v>
      </c>
      <c r="BI29" s="41">
        <v>34039.573333333334</v>
      </c>
      <c r="BJ29" s="41">
        <v>32727.186666666665</v>
      </c>
      <c r="BK29" s="41">
        <v>30886.558888888885</v>
      </c>
    </row>
    <row r="30" spans="1:63" ht="15" customHeight="1" x14ac:dyDescent="0.25">
      <c r="B30" s="110" t="s">
        <v>174</v>
      </c>
      <c r="C30" s="110" t="s">
        <v>174</v>
      </c>
      <c r="D30" s="1">
        <v>37855.949999999997</v>
      </c>
      <c r="E30" s="1">
        <v>37501.636666666665</v>
      </c>
      <c r="F30" s="1">
        <v>36311.656666666662</v>
      </c>
      <c r="G30" s="1">
        <v>36833.726666666669</v>
      </c>
      <c r="H30" s="1">
        <v>37054.43</v>
      </c>
      <c r="I30" s="1">
        <v>37443.816666666666</v>
      </c>
      <c r="J30" s="1">
        <v>36979.626666666671</v>
      </c>
      <c r="K30" s="1">
        <v>37224.996666666666</v>
      </c>
      <c r="L30" s="1">
        <v>37008.730000000003</v>
      </c>
      <c r="M30" s="1">
        <v>36741.1</v>
      </c>
      <c r="N30" s="1">
        <v>36741.1</v>
      </c>
      <c r="O30" s="1">
        <v>36561.466666666667</v>
      </c>
      <c r="P30" s="1">
        <v>34676.54</v>
      </c>
      <c r="Q30" s="1">
        <v>34362.773333333316</v>
      </c>
      <c r="R30" s="1">
        <v>34347.873333333315</v>
      </c>
      <c r="S30" s="1">
        <v>33139.149999999987</v>
      </c>
      <c r="T30" s="1">
        <v>32098.95333333332</v>
      </c>
      <c r="U30" s="1">
        <v>31505.043333333335</v>
      </c>
      <c r="V30" s="1">
        <v>30448.459999999995</v>
      </c>
      <c r="W30" s="1">
        <v>30275.616666666658</v>
      </c>
      <c r="X30" s="1">
        <v>30176.3</v>
      </c>
      <c r="Y30" s="1">
        <v>30409.3</v>
      </c>
      <c r="Z30" s="1">
        <v>30409.3</v>
      </c>
      <c r="AA30" s="1">
        <v>30409.3</v>
      </c>
      <c r="AB30" s="1">
        <v>30409.3</v>
      </c>
      <c r="AC30" s="1">
        <v>30067.069999999996</v>
      </c>
      <c r="AD30" s="1">
        <v>30067.069999999996</v>
      </c>
      <c r="AE30" s="1">
        <v>30013.736666666664</v>
      </c>
      <c r="AF30" s="1">
        <v>28106.129999999994</v>
      </c>
      <c r="AG30" s="1">
        <v>27644.114999999998</v>
      </c>
      <c r="AH30" s="1">
        <v>27072.829999999998</v>
      </c>
      <c r="AI30" s="1">
        <v>26787.187499999996</v>
      </c>
      <c r="AJ30" s="1">
        <v>25213.839999999997</v>
      </c>
      <c r="AK30" s="1">
        <v>25213.839999999997</v>
      </c>
      <c r="AL30" s="1">
        <v>24175.769999999993</v>
      </c>
      <c r="AM30" s="1">
        <v>24032.436666666661</v>
      </c>
      <c r="AN30" s="1">
        <v>23702.769999999993</v>
      </c>
      <c r="AO30" s="1">
        <v>22777.379999999994</v>
      </c>
      <c r="AP30" s="1">
        <v>22759.21333333333</v>
      </c>
      <c r="AQ30" s="1">
        <v>22508.429999999997</v>
      </c>
      <c r="AR30" s="1">
        <v>22508.429999999997</v>
      </c>
      <c r="AS30" s="1">
        <v>22508.429999999997</v>
      </c>
      <c r="AT30" s="1">
        <v>22575.839999999997</v>
      </c>
      <c r="AU30" s="1">
        <v>22922.793333333331</v>
      </c>
      <c r="AV30" s="1">
        <v>22722.359999999997</v>
      </c>
      <c r="AW30" s="1">
        <v>21306.519999999997</v>
      </c>
      <c r="AX30" s="1">
        <v>21306.519999999997</v>
      </c>
      <c r="AY30" s="45"/>
      <c r="AZ30" s="1">
        <v>37125.7425</v>
      </c>
      <c r="BA30" s="1">
        <v>37175.717500000006</v>
      </c>
      <c r="BB30" s="1">
        <v>36763.099166666667</v>
      </c>
      <c r="BC30" s="1">
        <v>34131.58416666666</v>
      </c>
      <c r="BD30" s="1">
        <v>31082.018333333326</v>
      </c>
      <c r="BE30" s="1">
        <v>30351.05</v>
      </c>
      <c r="BF30" s="1">
        <v>30139.294166666663</v>
      </c>
      <c r="BG30" s="1">
        <v>27402.565624999999</v>
      </c>
      <c r="BH30" s="1">
        <v>24658.971666666661</v>
      </c>
      <c r="BI30" s="1">
        <v>22936.948333333326</v>
      </c>
      <c r="BJ30" s="1">
        <v>22628.873333333329</v>
      </c>
      <c r="BK30" s="1">
        <v>21778.466666666664</v>
      </c>
    </row>
    <row r="31" spans="1:63" ht="15" customHeight="1" x14ac:dyDescent="0.25">
      <c r="B31" s="110" t="s">
        <v>175</v>
      </c>
      <c r="C31" s="110" t="s">
        <v>175</v>
      </c>
      <c r="D31" s="1">
        <v>3459.0166666666669</v>
      </c>
      <c r="E31" s="1">
        <v>3459.8366666666666</v>
      </c>
      <c r="F31" s="1">
        <v>3367.4666666666667</v>
      </c>
      <c r="G31" s="1">
        <v>3262.9799999999996</v>
      </c>
      <c r="H31" s="1">
        <v>3216.6366666666668</v>
      </c>
      <c r="I31" s="1">
        <v>3251.97</v>
      </c>
      <c r="J31" s="1">
        <v>3246.1833333333329</v>
      </c>
      <c r="K31" s="1">
        <v>3243.2899999999995</v>
      </c>
      <c r="L31" s="1">
        <v>3243.2899999999995</v>
      </c>
      <c r="M31" s="1">
        <v>3192.9266666666663</v>
      </c>
      <c r="N31" s="1">
        <v>3210.5</v>
      </c>
      <c r="O31" s="1">
        <v>3210.5</v>
      </c>
      <c r="P31" s="1">
        <v>3175.97</v>
      </c>
      <c r="Q31" s="1">
        <v>2965.1099999999992</v>
      </c>
      <c r="R31" s="1">
        <v>2905.5766666666664</v>
      </c>
      <c r="S31" s="1">
        <v>2808.6966666666667</v>
      </c>
      <c r="T31" s="1">
        <v>2738.3233333333333</v>
      </c>
      <c r="U31" s="1">
        <v>2526.1100000000006</v>
      </c>
      <c r="V31" s="1">
        <v>2288.33</v>
      </c>
      <c r="W31" s="1">
        <v>2209.75</v>
      </c>
      <c r="X31" s="1">
        <v>2209.75</v>
      </c>
      <c r="Y31" s="1">
        <v>2065.5699999999997</v>
      </c>
      <c r="Z31" s="1">
        <v>2065.5699999999997</v>
      </c>
      <c r="AA31" s="1">
        <v>2065.5699999999997</v>
      </c>
      <c r="AB31" s="1">
        <v>2065.5699999999997</v>
      </c>
      <c r="AC31" s="1">
        <v>1961.4600000000003</v>
      </c>
      <c r="AD31" s="1">
        <v>1839.4566666666667</v>
      </c>
      <c r="AE31" s="1">
        <v>1932.79</v>
      </c>
      <c r="AF31" s="1">
        <v>1850.61</v>
      </c>
      <c r="AG31" s="1">
        <v>1828.3600000000001</v>
      </c>
      <c r="AH31" s="1">
        <v>1752.33</v>
      </c>
      <c r="AI31" s="1">
        <v>1714.3150000000001</v>
      </c>
      <c r="AJ31" s="1">
        <v>1600.2699999999998</v>
      </c>
      <c r="AK31" s="1">
        <v>1600.2699999999998</v>
      </c>
      <c r="AL31" s="1">
        <v>1600.2699999999998</v>
      </c>
      <c r="AM31" s="1">
        <v>1673.6033333333332</v>
      </c>
      <c r="AN31" s="1">
        <v>1600.2699999999998</v>
      </c>
      <c r="AO31" s="1">
        <v>1600.2699999999998</v>
      </c>
      <c r="AP31" s="1">
        <v>1460.2699999999998</v>
      </c>
      <c r="AQ31" s="1">
        <v>1465.97</v>
      </c>
      <c r="AR31" s="1">
        <v>1465.97</v>
      </c>
      <c r="AS31" s="1">
        <v>1465.97</v>
      </c>
      <c r="AT31" s="1">
        <v>1465.97</v>
      </c>
      <c r="AU31" s="1">
        <v>1465.97</v>
      </c>
      <c r="AV31" s="1">
        <v>1465.97</v>
      </c>
      <c r="AW31" s="1">
        <v>1473.9800000000002</v>
      </c>
      <c r="AX31" s="1">
        <v>1473.9800000000002</v>
      </c>
      <c r="AY31" s="45"/>
      <c r="AZ31" s="1">
        <v>3387.3249999999998</v>
      </c>
      <c r="BA31" s="1">
        <v>3239.5199999999995</v>
      </c>
      <c r="BB31" s="1">
        <v>3214.3041666666663</v>
      </c>
      <c r="BC31" s="1">
        <v>2963.8383333333331</v>
      </c>
      <c r="BD31" s="1">
        <v>2440.6283333333336</v>
      </c>
      <c r="BE31" s="1">
        <v>2101.6149999999998</v>
      </c>
      <c r="BF31" s="1">
        <v>1949.8191666666667</v>
      </c>
      <c r="BG31" s="1">
        <v>1786.4037499999999</v>
      </c>
      <c r="BH31" s="1">
        <v>1618.6033333333332</v>
      </c>
      <c r="BI31" s="1">
        <v>1531.6949999999999</v>
      </c>
      <c r="BJ31" s="1">
        <v>1465.97</v>
      </c>
      <c r="BK31" s="1">
        <v>1471.3100000000002</v>
      </c>
    </row>
    <row r="32" spans="1:63" ht="15" customHeight="1" x14ac:dyDescent="0.25">
      <c r="B32" s="110" t="s">
        <v>3</v>
      </c>
      <c r="C32" s="110" t="s">
        <v>3</v>
      </c>
      <c r="D32" s="1">
        <v>10580.129999999997</v>
      </c>
      <c r="E32" s="1">
        <v>10580.130000000003</v>
      </c>
      <c r="F32" s="1">
        <v>10638.636666666665</v>
      </c>
      <c r="G32" s="1">
        <v>10817.643333333333</v>
      </c>
      <c r="H32" s="1">
        <v>10688.7</v>
      </c>
      <c r="I32" s="1">
        <v>11045.103333333333</v>
      </c>
      <c r="J32" s="1">
        <v>11102.943333333331</v>
      </c>
      <c r="K32" s="1">
        <v>11199.949999999999</v>
      </c>
      <c r="L32" s="1">
        <v>11199.949999999999</v>
      </c>
      <c r="M32" s="1">
        <v>10863.55</v>
      </c>
      <c r="N32" s="1">
        <v>10814.55</v>
      </c>
      <c r="O32" s="1">
        <v>10851.216666666665</v>
      </c>
      <c r="P32" s="1">
        <v>10299.413333333332</v>
      </c>
      <c r="Q32" s="1">
        <v>9594.92</v>
      </c>
      <c r="R32" s="1">
        <v>9437.7033333333329</v>
      </c>
      <c r="S32" s="1">
        <v>9455.7199999999993</v>
      </c>
      <c r="T32" s="1">
        <v>9513.0533333333315</v>
      </c>
      <c r="U32" s="1">
        <v>9165.3733333333348</v>
      </c>
      <c r="V32" s="1">
        <v>8415.7033333333329</v>
      </c>
      <c r="W32" s="1">
        <v>8435.8066666666655</v>
      </c>
      <c r="X32" s="1">
        <v>8454.6200000000008</v>
      </c>
      <c r="Y32" s="1">
        <v>8285.9200000000019</v>
      </c>
      <c r="Z32" s="1">
        <v>8285.9200000000019</v>
      </c>
      <c r="AA32" s="1">
        <v>8285.9200000000019</v>
      </c>
      <c r="AB32" s="1">
        <v>8285.9200000000019</v>
      </c>
      <c r="AC32" s="1">
        <v>8285.9200000000019</v>
      </c>
      <c r="AD32" s="1">
        <v>8205.6200000000008</v>
      </c>
      <c r="AE32" s="1">
        <v>8205.6200000000008</v>
      </c>
      <c r="AF32" s="1">
        <v>8205.6200000000008</v>
      </c>
      <c r="AG32" s="1">
        <v>8205.6200000000008</v>
      </c>
      <c r="AH32" s="1">
        <v>8118.6866666666674</v>
      </c>
      <c r="AI32" s="1">
        <v>8075.22</v>
      </c>
      <c r="AJ32" s="1">
        <v>7791.3</v>
      </c>
      <c r="AK32" s="1">
        <v>7691.7466666666687</v>
      </c>
      <c r="AL32" s="1">
        <v>7641.9700000000012</v>
      </c>
      <c r="AM32" s="1">
        <v>7641.9700000000012</v>
      </c>
      <c r="AN32" s="1">
        <v>7185.3033333333342</v>
      </c>
      <c r="AO32" s="1">
        <v>6920.3500000000013</v>
      </c>
      <c r="AP32" s="1">
        <v>6920.3500000000013</v>
      </c>
      <c r="AQ32" s="1">
        <v>6681.5</v>
      </c>
      <c r="AR32" s="1">
        <v>6414.5266666666657</v>
      </c>
      <c r="AS32" s="1">
        <v>6044.06</v>
      </c>
      <c r="AT32" s="1">
        <v>5649.7166666666672</v>
      </c>
      <c r="AU32" s="1">
        <v>5339.78</v>
      </c>
      <c r="AV32" s="1">
        <v>5339.78</v>
      </c>
      <c r="AW32" s="1">
        <v>4865.8599999999997</v>
      </c>
      <c r="AX32" s="1">
        <v>4865.8599999999997</v>
      </c>
      <c r="AY32" s="45"/>
      <c r="AZ32" s="1">
        <v>10654.135</v>
      </c>
      <c r="BA32" s="1">
        <v>11009.174166666666</v>
      </c>
      <c r="BB32" s="1">
        <v>10932.316666666668</v>
      </c>
      <c r="BC32" s="1">
        <v>9696.939166666667</v>
      </c>
      <c r="BD32" s="1">
        <v>8882.4841666666653</v>
      </c>
      <c r="BE32" s="1">
        <v>8328.0950000000012</v>
      </c>
      <c r="BF32" s="1">
        <v>8245.7700000000023</v>
      </c>
      <c r="BG32" s="1">
        <v>8151.2866666666678</v>
      </c>
      <c r="BH32" s="1">
        <v>7691.7466666666678</v>
      </c>
      <c r="BI32" s="1">
        <v>6926.8758333333344</v>
      </c>
      <c r="BJ32" s="1">
        <v>5862.020833333333</v>
      </c>
      <c r="BK32" s="1">
        <v>5023.833333333333</v>
      </c>
    </row>
    <row r="33" spans="1:63" ht="15" customHeight="1" x14ac:dyDescent="0.25">
      <c r="B33" s="110" t="s">
        <v>4</v>
      </c>
      <c r="C33" s="110" t="s">
        <v>4</v>
      </c>
      <c r="D33" s="1">
        <v>0</v>
      </c>
      <c r="E33" s="1">
        <v>0</v>
      </c>
      <c r="F33" s="1">
        <v>709.32999999999993</v>
      </c>
      <c r="G33" s="1">
        <v>1874.0766666666668</v>
      </c>
      <c r="H33" s="1">
        <v>2233.876666666667</v>
      </c>
      <c r="I33" s="1">
        <v>3008.44</v>
      </c>
      <c r="J33" s="1">
        <v>3312.7866666666669</v>
      </c>
      <c r="K33" s="1">
        <v>3529.28</v>
      </c>
      <c r="L33" s="1">
        <v>3529.28</v>
      </c>
      <c r="M33" s="1">
        <v>3529.28</v>
      </c>
      <c r="N33" s="1">
        <v>3529.28</v>
      </c>
      <c r="O33" s="1">
        <v>3550.28</v>
      </c>
      <c r="P33" s="1">
        <v>3383.5266666666671</v>
      </c>
      <c r="Q33" s="1">
        <v>3191.3799999999997</v>
      </c>
      <c r="R33" s="1">
        <v>2952.0533333333333</v>
      </c>
      <c r="S33" s="1">
        <v>2373.27</v>
      </c>
      <c r="T33" s="1">
        <v>2366.4633333333331</v>
      </c>
      <c r="U33" s="1">
        <v>2295.4866666666662</v>
      </c>
      <c r="V33" s="1">
        <v>2141.17</v>
      </c>
      <c r="W33" s="1">
        <v>2243.33</v>
      </c>
      <c r="X33" s="1">
        <v>2261.91</v>
      </c>
      <c r="Y33" s="1">
        <v>2193.5100000000002</v>
      </c>
      <c r="Z33" s="1">
        <v>2193.5100000000002</v>
      </c>
      <c r="AA33" s="1">
        <v>2193.5100000000002</v>
      </c>
      <c r="AB33" s="1">
        <v>2193.5100000000002</v>
      </c>
      <c r="AC33" s="1">
        <v>2040.61</v>
      </c>
      <c r="AD33" s="1">
        <v>1838.2633333333333</v>
      </c>
      <c r="AE33" s="1">
        <v>1695.6199999999997</v>
      </c>
      <c r="AF33" s="1">
        <v>1212.7866666666666</v>
      </c>
      <c r="AG33" s="1">
        <v>904.32999999999993</v>
      </c>
      <c r="AH33" s="1">
        <v>885.75</v>
      </c>
      <c r="AI33" s="1">
        <v>876.46</v>
      </c>
      <c r="AJ33" s="1">
        <v>848.5899999999998</v>
      </c>
      <c r="AK33" s="1">
        <v>620.04</v>
      </c>
      <c r="AL33" s="1">
        <v>160.75666666666666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45"/>
      <c r="AZ33" s="1">
        <v>645.85166666666669</v>
      </c>
      <c r="BA33" s="1">
        <v>3021.0958333333338</v>
      </c>
      <c r="BB33" s="1">
        <v>3534.53</v>
      </c>
      <c r="BC33" s="1">
        <v>2975.0574999999999</v>
      </c>
      <c r="BD33" s="1">
        <v>2261.6124999999997</v>
      </c>
      <c r="BE33" s="1">
        <v>2210.61</v>
      </c>
      <c r="BF33" s="1">
        <v>1942.0008333333333</v>
      </c>
      <c r="BG33" s="1">
        <v>969.83166666666671</v>
      </c>
      <c r="BH33" s="1">
        <v>407.34666666666658</v>
      </c>
      <c r="BI33" s="1">
        <v>0</v>
      </c>
      <c r="BJ33" s="1">
        <v>0</v>
      </c>
      <c r="BK33" s="1">
        <v>0</v>
      </c>
    </row>
    <row r="34" spans="1:63" ht="15" customHeight="1" x14ac:dyDescent="0.25">
      <c r="B34" s="110" t="s">
        <v>5</v>
      </c>
      <c r="C34" s="110" t="s">
        <v>5</v>
      </c>
      <c r="D34" s="1">
        <v>3480.2799999999993</v>
      </c>
      <c r="E34" s="1">
        <v>3733.6633333333325</v>
      </c>
      <c r="F34" s="1">
        <v>4336.1333333333341</v>
      </c>
      <c r="G34" s="1">
        <v>4526.0933333333332</v>
      </c>
      <c r="H34" s="1">
        <v>4566.6299999999992</v>
      </c>
      <c r="I34" s="1">
        <v>4614.4499999999989</v>
      </c>
      <c r="J34" s="1">
        <v>4976.8599999999997</v>
      </c>
      <c r="K34" s="1">
        <v>5019.1599999999971</v>
      </c>
      <c r="L34" s="1">
        <v>5231.2099999999982</v>
      </c>
      <c r="M34" s="1">
        <v>5231.2099999999982</v>
      </c>
      <c r="N34" s="1">
        <v>5315.4299999999985</v>
      </c>
      <c r="O34" s="1">
        <v>5296.2666666666655</v>
      </c>
      <c r="P34" s="1">
        <v>5261.5833333333312</v>
      </c>
      <c r="Q34" s="1">
        <v>5143.4766666666646</v>
      </c>
      <c r="R34" s="1">
        <v>5302.4733333333315</v>
      </c>
      <c r="S34" s="1">
        <v>5426.3999999999978</v>
      </c>
      <c r="T34" s="1">
        <v>5350.54</v>
      </c>
      <c r="U34" s="1">
        <v>5143.4733333333324</v>
      </c>
      <c r="V34" s="1">
        <v>4902.6500000000015</v>
      </c>
      <c r="W34" s="1">
        <v>5015.6500000000005</v>
      </c>
      <c r="X34" s="1">
        <v>5015.6500000000005</v>
      </c>
      <c r="Y34" s="1">
        <v>4897.9700000000012</v>
      </c>
      <c r="Z34" s="1">
        <v>4977.63</v>
      </c>
      <c r="AA34" s="1">
        <v>4977.63</v>
      </c>
      <c r="AB34" s="1">
        <v>4835.2966666666662</v>
      </c>
      <c r="AC34" s="1">
        <v>4487.63</v>
      </c>
      <c r="AD34" s="1">
        <v>4487.63</v>
      </c>
      <c r="AE34" s="1">
        <v>4487.63</v>
      </c>
      <c r="AF34" s="1">
        <v>4337.53</v>
      </c>
      <c r="AG34" s="1">
        <v>4101.9799999999996</v>
      </c>
      <c r="AH34" s="1">
        <v>4014.3966666666661</v>
      </c>
      <c r="AI34" s="1">
        <v>3944.8799999999992</v>
      </c>
      <c r="AJ34" s="1">
        <v>3159.3399999999997</v>
      </c>
      <c r="AK34" s="1">
        <v>3126.3399999999997</v>
      </c>
      <c r="AL34" s="1">
        <v>2639.5600000000004</v>
      </c>
      <c r="AM34" s="1">
        <v>2394.9166666666674</v>
      </c>
      <c r="AN34" s="1">
        <v>2379.8433333333337</v>
      </c>
      <c r="AO34" s="1">
        <v>2611.4300000000003</v>
      </c>
      <c r="AP34" s="1">
        <v>2611.4300000000003</v>
      </c>
      <c r="AQ34" s="1">
        <v>2676.2833333333342</v>
      </c>
      <c r="AR34" s="1">
        <v>2708.7100000000005</v>
      </c>
      <c r="AS34" s="1">
        <v>2790.8600000000006</v>
      </c>
      <c r="AT34" s="1">
        <v>2790.8600000000006</v>
      </c>
      <c r="AU34" s="1">
        <v>2790.8600000000006</v>
      </c>
      <c r="AV34" s="1">
        <v>2671.3600000000006</v>
      </c>
      <c r="AW34" s="1">
        <v>2624.3866666666672</v>
      </c>
      <c r="AX34" s="1">
        <v>2543.1000000000004</v>
      </c>
      <c r="AY34" s="45"/>
      <c r="AZ34" s="1">
        <v>4019.0424999999996</v>
      </c>
      <c r="BA34" s="1">
        <v>4794.2749999999987</v>
      </c>
      <c r="BB34" s="1">
        <v>5268.5291666666653</v>
      </c>
      <c r="BC34" s="1">
        <v>5283.4833333333318</v>
      </c>
      <c r="BD34" s="1">
        <v>5103.0783333333338</v>
      </c>
      <c r="BE34" s="1">
        <v>4967.2200000000012</v>
      </c>
      <c r="BF34" s="1">
        <v>4574.5466666666671</v>
      </c>
      <c r="BG34" s="1">
        <v>4099.6966666666658</v>
      </c>
      <c r="BH34" s="1">
        <v>2830.0391666666669</v>
      </c>
      <c r="BI34" s="1">
        <v>2569.7466666666674</v>
      </c>
      <c r="BJ34" s="1">
        <v>2770.3225000000007</v>
      </c>
      <c r="BK34" s="1">
        <v>2612.9488888888895</v>
      </c>
    </row>
    <row r="35" spans="1:63" ht="15" customHeight="1" x14ac:dyDescent="0.25">
      <c r="B35" s="110" t="s">
        <v>178</v>
      </c>
      <c r="C35" s="110" t="s">
        <v>178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>
        <v>74.41</v>
      </c>
      <c r="AN35" s="1">
        <v>74.41</v>
      </c>
      <c r="AO35" s="1">
        <v>74.41</v>
      </c>
      <c r="AP35" s="1">
        <v>74</v>
      </c>
      <c r="AQ35" s="1">
        <v>74.41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45"/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74.41</v>
      </c>
      <c r="BI35" s="1">
        <v>74.307500000000005</v>
      </c>
      <c r="BJ35" s="1">
        <v>0</v>
      </c>
      <c r="BK35" s="1">
        <v>0</v>
      </c>
    </row>
    <row r="36" spans="1:63" ht="15" customHeight="1" x14ac:dyDescent="0.2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46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</row>
    <row r="37" spans="1:63" s="39" customFormat="1" ht="15" customHeight="1" x14ac:dyDescent="0.25">
      <c r="A37"/>
      <c r="B37" s="37" t="s">
        <v>0</v>
      </c>
      <c r="C37" s="37" t="s">
        <v>206</v>
      </c>
      <c r="D37" s="38" t="s">
        <v>126</v>
      </c>
      <c r="E37" s="38" t="s">
        <v>127</v>
      </c>
      <c r="F37" s="38" t="s">
        <v>125</v>
      </c>
      <c r="G37" s="38" t="s">
        <v>128</v>
      </c>
      <c r="H37" s="38" t="s">
        <v>129</v>
      </c>
      <c r="I37" s="38" t="s">
        <v>130</v>
      </c>
      <c r="J37" s="38" t="s">
        <v>131</v>
      </c>
      <c r="K37" s="38" t="s">
        <v>132</v>
      </c>
      <c r="L37" s="38" t="s">
        <v>133</v>
      </c>
      <c r="M37" s="38" t="s">
        <v>134</v>
      </c>
      <c r="N37" s="38" t="s">
        <v>135</v>
      </c>
      <c r="O37" s="38" t="s">
        <v>136</v>
      </c>
      <c r="P37" s="38" t="s">
        <v>137</v>
      </c>
      <c r="Q37" s="38" t="s">
        <v>138</v>
      </c>
      <c r="R37" s="38" t="s">
        <v>139</v>
      </c>
      <c r="S37" s="38" t="s">
        <v>140</v>
      </c>
      <c r="T37" s="38" t="s">
        <v>141</v>
      </c>
      <c r="U37" s="38" t="s">
        <v>142</v>
      </c>
      <c r="V37" s="38" t="s">
        <v>143</v>
      </c>
      <c r="W37" s="38" t="s">
        <v>144</v>
      </c>
      <c r="X37" s="38" t="s">
        <v>1</v>
      </c>
      <c r="Y37" s="38" t="s">
        <v>2</v>
      </c>
      <c r="Z37" s="38" t="s">
        <v>104</v>
      </c>
      <c r="AA37" s="38" t="s">
        <v>106</v>
      </c>
      <c r="AB37" s="38" t="s">
        <v>107</v>
      </c>
      <c r="AC37" s="38" t="s">
        <v>108</v>
      </c>
      <c r="AD37" s="38" t="s">
        <v>109</v>
      </c>
      <c r="AE37" s="38" t="s">
        <v>110</v>
      </c>
      <c r="AF37" s="38" t="s">
        <v>124</v>
      </c>
      <c r="AG37" s="38" t="s">
        <v>146</v>
      </c>
      <c r="AH37" s="38" t="s">
        <v>162</v>
      </c>
      <c r="AI37" s="38" t="s">
        <v>163</v>
      </c>
      <c r="AJ37" s="38" t="s">
        <v>167</v>
      </c>
      <c r="AK37" s="38" t="s">
        <v>172</v>
      </c>
      <c r="AL37" s="38" t="s">
        <v>173</v>
      </c>
      <c r="AM37" s="38" t="s">
        <v>177</v>
      </c>
      <c r="AN37" s="38" t="s">
        <v>187</v>
      </c>
      <c r="AO37" s="38" t="s">
        <v>188</v>
      </c>
      <c r="AP37" s="38" t="s">
        <v>191</v>
      </c>
      <c r="AQ37" s="38" t="s">
        <v>192</v>
      </c>
      <c r="AR37" s="38" t="s">
        <v>193</v>
      </c>
      <c r="AS37" s="38" t="s">
        <v>202</v>
      </c>
      <c r="AT37" s="38" t="s">
        <v>205</v>
      </c>
      <c r="AU37" s="38" t="s">
        <v>339</v>
      </c>
      <c r="AV37" s="38" t="s">
        <v>356</v>
      </c>
      <c r="AW37" s="38" t="s">
        <v>357</v>
      </c>
      <c r="AX37" s="38" t="s">
        <v>358</v>
      </c>
      <c r="AZ37" s="72">
        <v>2014</v>
      </c>
      <c r="BA37" s="72">
        <v>2015</v>
      </c>
      <c r="BB37" s="72">
        <v>2016</v>
      </c>
      <c r="BC37" s="72">
        <v>2017</v>
      </c>
      <c r="BD37" s="72">
        <v>2018</v>
      </c>
      <c r="BE37" s="72">
        <v>2019</v>
      </c>
      <c r="BF37" s="72">
        <v>2020</v>
      </c>
      <c r="BG37" s="72">
        <v>2021</v>
      </c>
      <c r="BH37" s="72">
        <v>2022</v>
      </c>
      <c r="BI37" s="72">
        <v>2023</v>
      </c>
      <c r="BJ37" s="72">
        <v>2024</v>
      </c>
      <c r="BK37" s="72">
        <v>2025</v>
      </c>
    </row>
    <row r="38" spans="1:63" s="43" customFormat="1" ht="15" customHeight="1" x14ac:dyDescent="0.25">
      <c r="A38"/>
      <c r="B38" s="40" t="s">
        <v>8</v>
      </c>
      <c r="C38" s="40" t="s">
        <v>210</v>
      </c>
      <c r="D38" s="41">
        <v>2665.6732514778441</v>
      </c>
      <c r="E38" s="41">
        <v>2765.5366351471685</v>
      </c>
      <c r="F38" s="41">
        <v>2527.3380920548875</v>
      </c>
      <c r="G38" s="41">
        <v>3065.726640106177</v>
      </c>
      <c r="H38" s="41">
        <v>2715.5421432023591</v>
      </c>
      <c r="I38" s="41">
        <v>2766.6232158947773</v>
      </c>
      <c r="J38" s="41">
        <v>2092.9572333240967</v>
      </c>
      <c r="K38" s="41">
        <v>2781.7423117610947</v>
      </c>
      <c r="L38" s="41">
        <v>2236.7338609668432</v>
      </c>
      <c r="M38" s="41">
        <v>2510.8155343581275</v>
      </c>
      <c r="N38" s="41">
        <v>2044.5887202526769</v>
      </c>
      <c r="O38" s="41">
        <v>2822.3036434718961</v>
      </c>
      <c r="P38" s="41">
        <v>2714.1222533905043</v>
      </c>
      <c r="Q38" s="41">
        <v>3299.5007771529758</v>
      </c>
      <c r="R38" s="41">
        <v>2547.9239897201342</v>
      </c>
      <c r="S38" s="41">
        <v>3480.7316577268684</v>
      </c>
      <c r="T38" s="41">
        <v>3306.5635761972835</v>
      </c>
      <c r="U38" s="41">
        <v>3959.7980874681321</v>
      </c>
      <c r="V38" s="41">
        <v>3456.2546625022351</v>
      </c>
      <c r="W38" s="41">
        <v>3600.0143231886359</v>
      </c>
      <c r="X38" s="41">
        <v>3109.8691738421867</v>
      </c>
      <c r="Y38" s="41">
        <v>3534.0533498453751</v>
      </c>
      <c r="Z38" s="41">
        <v>2872.5413259809934</v>
      </c>
      <c r="AA38" s="41">
        <v>3348.0136414002127</v>
      </c>
      <c r="AB38" s="41">
        <v>2776.6789717948513</v>
      </c>
      <c r="AC38" s="41">
        <v>465.46268322485588</v>
      </c>
      <c r="AD38" s="41">
        <v>1799.9985417930563</v>
      </c>
      <c r="AE38" s="41">
        <v>2750.2832822969826</v>
      </c>
      <c r="AF38" s="41">
        <v>2052.092884698488</v>
      </c>
      <c r="AG38" s="41">
        <v>2545.2270685188323</v>
      </c>
      <c r="AH38" s="41">
        <v>2852.8751082957547</v>
      </c>
      <c r="AI38" s="41">
        <v>4300.9130818959929</v>
      </c>
      <c r="AJ38" s="41">
        <v>3192.4357195120169</v>
      </c>
      <c r="AK38" s="41">
        <v>4520.269130471288</v>
      </c>
      <c r="AL38" s="41">
        <v>4067.8932876535246</v>
      </c>
      <c r="AM38" s="41">
        <v>4898.4607227849647</v>
      </c>
      <c r="AN38" s="41">
        <v>4008.9539069613734</v>
      </c>
      <c r="AO38" s="41">
        <v>5330.1382534940785</v>
      </c>
      <c r="AP38" s="41">
        <v>4353.7180942031328</v>
      </c>
      <c r="AQ38" s="41">
        <v>5527.211919235192</v>
      </c>
      <c r="AR38" s="41">
        <v>4270.8539332881282</v>
      </c>
      <c r="AS38" s="41">
        <v>5485.4174858228507</v>
      </c>
      <c r="AT38" s="41">
        <v>4295.5362719062168</v>
      </c>
      <c r="AU38" s="41">
        <v>5794.0645876685048</v>
      </c>
      <c r="AV38" s="41">
        <v>4372.7815462521894</v>
      </c>
      <c r="AW38" s="41">
        <v>6358.6903271792426</v>
      </c>
      <c r="AX38" s="41">
        <v>5114.2432521422488</v>
      </c>
      <c r="AY38" s="42"/>
      <c r="AZ38" s="41">
        <v>12667.219544935288</v>
      </c>
      <c r="BA38" s="41">
        <v>11807.943796861928</v>
      </c>
      <c r="BB38" s="41">
        <v>11061.152321506246</v>
      </c>
      <c r="BC38" s="41">
        <v>13495.695106782257</v>
      </c>
      <c r="BD38" s="41">
        <v>14363.090750764979</v>
      </c>
      <c r="BE38" s="41">
        <v>12861.756358970495</v>
      </c>
      <c r="BF38" s="41">
        <v>7801.76308225708</v>
      </c>
      <c r="BG38" s="41">
        <v>11689.970573027014</v>
      </c>
      <c r="BH38" s="41">
        <v>16627.480475925808</v>
      </c>
      <c r="BI38" s="41">
        <v>19187.450406452754</v>
      </c>
      <c r="BJ38" s="41">
        <v>19839.064975852612</v>
      </c>
      <c r="BK38" s="41">
        <v>15789.385800021368</v>
      </c>
    </row>
    <row r="39" spans="1:63" ht="15" customHeight="1" x14ac:dyDescent="0.25">
      <c r="B39" s="110" t="s">
        <v>174</v>
      </c>
      <c r="C39" s="110" t="s">
        <v>174</v>
      </c>
      <c r="D39" s="1">
        <v>2626.1323810441954</v>
      </c>
      <c r="E39" s="1">
        <v>2754.0906846878038</v>
      </c>
      <c r="F39" s="1">
        <v>2586.4336428101101</v>
      </c>
      <c r="G39" s="1">
        <v>2989.8915189785012</v>
      </c>
      <c r="H39" s="1">
        <v>2785.0766702900569</v>
      </c>
      <c r="I39" s="1">
        <v>2781.4070893181402</v>
      </c>
      <c r="J39" s="1">
        <v>2016.9468685768984</v>
      </c>
      <c r="K39" s="1">
        <v>2632.3391016740597</v>
      </c>
      <c r="L39" s="1">
        <v>2186.022569108211</v>
      </c>
      <c r="M39" s="1">
        <v>2534.3609957031185</v>
      </c>
      <c r="N39" s="1">
        <v>2034.4777645236486</v>
      </c>
      <c r="O39" s="1">
        <v>2669.2252018565287</v>
      </c>
      <c r="P39" s="1">
        <v>2744.75276062991</v>
      </c>
      <c r="Q39" s="1">
        <v>3335.8239544788576</v>
      </c>
      <c r="R39" s="1">
        <v>2476.3322127005158</v>
      </c>
      <c r="S39" s="1">
        <v>3021.3582699704834</v>
      </c>
      <c r="T39" s="1">
        <v>2866.4559110779624</v>
      </c>
      <c r="U39" s="1">
        <v>3657.6515711219658</v>
      </c>
      <c r="V39" s="1">
        <v>3001.0933078320591</v>
      </c>
      <c r="W39" s="1">
        <v>3171.7870587222619</v>
      </c>
      <c r="X39" s="1">
        <v>3055.1978266065112</v>
      </c>
      <c r="Y39" s="1">
        <v>3224.294808142532</v>
      </c>
      <c r="Z39" s="1">
        <v>2487.8306959789334</v>
      </c>
      <c r="AA39" s="1">
        <v>2801.7645458117991</v>
      </c>
      <c r="AB39" s="1">
        <v>2462.4397342723669</v>
      </c>
      <c r="AC39" s="1">
        <v>345.56404185867871</v>
      </c>
      <c r="AD39" s="1">
        <v>1464.2905793280891</v>
      </c>
      <c r="AE39" s="1">
        <v>2182.7932037662067</v>
      </c>
      <c r="AF39" s="1">
        <v>1799.2798961485848</v>
      </c>
      <c r="AG39" s="1">
        <v>2174.5125649052529</v>
      </c>
      <c r="AH39" s="1">
        <v>2345.520730987153</v>
      </c>
      <c r="AI39" s="1">
        <v>3528.816531496368</v>
      </c>
      <c r="AJ39" s="1">
        <v>2810.4800520489212</v>
      </c>
      <c r="AK39" s="1">
        <v>3966.9153581114319</v>
      </c>
      <c r="AL39" s="1">
        <v>3412.7035854244646</v>
      </c>
      <c r="AM39" s="1">
        <v>4195.4827105572303</v>
      </c>
      <c r="AN39" s="1">
        <v>3591.556118657069</v>
      </c>
      <c r="AO39" s="1">
        <v>4896.3357414312222</v>
      </c>
      <c r="AP39" s="1">
        <v>3876.2419245275105</v>
      </c>
      <c r="AQ39" s="1">
        <v>5020.3040812692252</v>
      </c>
      <c r="AR39" s="1">
        <v>3904.4229570717025</v>
      </c>
      <c r="AS39" s="1">
        <v>5193.3979647327315</v>
      </c>
      <c r="AT39" s="1">
        <v>3960.274410180572</v>
      </c>
      <c r="AU39" s="1">
        <v>5360.3912523117051</v>
      </c>
      <c r="AV39" s="1">
        <v>4084.2831128178645</v>
      </c>
      <c r="AW39" s="1">
        <v>6099.1414155284665</v>
      </c>
      <c r="AX39" s="1">
        <v>4697.3567346396321</v>
      </c>
      <c r="AY39" s="45"/>
      <c r="AZ39" s="1">
        <v>10955.853117719567</v>
      </c>
      <c r="BA39" s="1">
        <v>10219.592456918159</v>
      </c>
      <c r="BB39" s="1">
        <v>9421.3185749298318</v>
      </c>
      <c r="BC39" s="1">
        <v>11576.722982470286</v>
      </c>
      <c r="BD39" s="1">
        <v>12660.087935709167</v>
      </c>
      <c r="BE39" s="1">
        <v>11567.837121630442</v>
      </c>
      <c r="BF39" s="1">
        <v>6463.717216959265</v>
      </c>
      <c r="BG39" s="1">
        <v>9806.0242917311934</v>
      </c>
      <c r="BH39" s="1">
        <v>14364.612513598722</v>
      </c>
      <c r="BI39" s="1">
        <v>17346.46224574092</v>
      </c>
      <c r="BJ39" s="1">
        <v>18430.406212911348</v>
      </c>
      <c r="BK39" s="1">
        <v>14823.833098039704</v>
      </c>
    </row>
    <row r="40" spans="1:63" ht="15" customHeight="1" x14ac:dyDescent="0.25">
      <c r="B40" s="110" t="s">
        <v>175</v>
      </c>
      <c r="C40" s="110" t="s">
        <v>175</v>
      </c>
      <c r="D40" s="1">
        <v>5047.1008570094682</v>
      </c>
      <c r="E40" s="1">
        <v>5571.2501595092945</v>
      </c>
      <c r="F40" s="1">
        <v>4888.0106576984317</v>
      </c>
      <c r="G40" s="1">
        <v>5714.7491407663201</v>
      </c>
      <c r="H40" s="1">
        <v>5329.2981739640081</v>
      </c>
      <c r="I40" s="1">
        <v>6052.6330035137962</v>
      </c>
      <c r="J40" s="1">
        <v>4403.4477816882691</v>
      </c>
      <c r="K40" s="1">
        <v>5206.9643512122248</v>
      </c>
      <c r="L40" s="1">
        <v>4747.4284062838378</v>
      </c>
      <c r="M40" s="1">
        <v>5484.500683228297</v>
      </c>
      <c r="N40" s="1">
        <v>4210.8134196710398</v>
      </c>
      <c r="O40" s="1">
        <v>5264.1033157485763</v>
      </c>
      <c r="P40" s="1">
        <v>5244.7907849868479</v>
      </c>
      <c r="Q40" s="1">
        <v>6587.7657218712448</v>
      </c>
      <c r="R40" s="1">
        <v>4336.0953684701635</v>
      </c>
      <c r="S40" s="1">
        <v>4731.2546045047893</v>
      </c>
      <c r="T40" s="1">
        <v>4155.2712061013208</v>
      </c>
      <c r="U40" s="1">
        <v>5754.75561721958</v>
      </c>
      <c r="V40" s="1">
        <v>4148.9893584267738</v>
      </c>
      <c r="W40" s="1">
        <v>4530.5809852616676</v>
      </c>
      <c r="X40" s="1">
        <v>4211.0546303523006</v>
      </c>
      <c r="Y40" s="1">
        <v>4940.7857861369102</v>
      </c>
      <c r="Z40" s="1">
        <v>4609.8464974097551</v>
      </c>
      <c r="AA40" s="1">
        <v>4401.6472178799149</v>
      </c>
      <c r="AB40" s="1">
        <v>3873.8434201097857</v>
      </c>
      <c r="AC40" s="1">
        <v>782.06889289101593</v>
      </c>
      <c r="AD40" s="1">
        <v>3042.4540366456654</v>
      </c>
      <c r="AE40" s="1">
        <v>4161.8812847828631</v>
      </c>
      <c r="AF40" s="1">
        <v>3528.2946078120672</v>
      </c>
      <c r="AG40" s="1">
        <v>4735.4250348882942</v>
      </c>
      <c r="AH40" s="1">
        <v>6525.9448593314119</v>
      </c>
      <c r="AI40" s="1">
        <v>8277.718585442748</v>
      </c>
      <c r="AJ40" s="1">
        <v>6523.7651186649973</v>
      </c>
      <c r="AK40" s="1">
        <v>8395.4477895964319</v>
      </c>
      <c r="AL40" s="1">
        <v>9197.8871333899315</v>
      </c>
      <c r="AM40" s="1">
        <v>10409.124979064618</v>
      </c>
      <c r="AN40" s="1">
        <v>9862.1203239949173</v>
      </c>
      <c r="AO40" s="1">
        <v>11779.456656179716</v>
      </c>
      <c r="AP40" s="1">
        <v>11077.185397204985</v>
      </c>
      <c r="AQ40" s="1">
        <v>12136.774742096772</v>
      </c>
      <c r="AR40" s="1">
        <v>11717.891787032189</v>
      </c>
      <c r="AS40" s="1">
        <v>12720.026289347146</v>
      </c>
      <c r="AT40" s="1">
        <v>9793.5353883113348</v>
      </c>
      <c r="AU40" s="1">
        <v>10961.733605846892</v>
      </c>
      <c r="AV40" s="1">
        <v>10575.388178899859</v>
      </c>
      <c r="AW40" s="1">
        <v>13689.666232049769</v>
      </c>
      <c r="AX40" s="1">
        <v>14095.947650184806</v>
      </c>
      <c r="AY40" s="45"/>
      <c r="AZ40" s="1">
        <v>21208.75518919346</v>
      </c>
      <c r="BA40" s="1">
        <v>20993.076465393733</v>
      </c>
      <c r="BB40" s="1">
        <v>19701.967348468264</v>
      </c>
      <c r="BC40" s="1">
        <v>20945.221761872159</v>
      </c>
      <c r="BD40" s="1">
        <v>18541.655278508373</v>
      </c>
      <c r="BE40" s="1">
        <v>18140.709853699511</v>
      </c>
      <c r="BF40" s="1">
        <v>11886.331250244883</v>
      </c>
      <c r="BG40" s="1">
        <v>22846.898464642694</v>
      </c>
      <c r="BH40" s="1">
        <v>34606.760527511928</v>
      </c>
      <c r="BI40" s="1">
        <v>44787.112044311812</v>
      </c>
      <c r="BJ40" s="1">
        <v>45193.187070537562</v>
      </c>
      <c r="BK40" s="1">
        <v>38373.042362763757</v>
      </c>
    </row>
    <row r="41" spans="1:63" ht="15" customHeight="1" x14ac:dyDescent="0.25">
      <c r="B41" s="110" t="s">
        <v>3</v>
      </c>
      <c r="C41" s="110" t="s">
        <v>3</v>
      </c>
      <c r="D41" s="1">
        <v>2097.5864236042644</v>
      </c>
      <c r="E41" s="1">
        <v>1975.6460607093377</v>
      </c>
      <c r="F41" s="1">
        <v>1661.8566647321245</v>
      </c>
      <c r="G41" s="1">
        <v>2531.1378439729629</v>
      </c>
      <c r="H41" s="1">
        <v>1915.2436449094398</v>
      </c>
      <c r="I41" s="1">
        <v>1953.3312899535395</v>
      </c>
      <c r="J41" s="1">
        <v>1785.0465506211804</v>
      </c>
      <c r="K41" s="1">
        <v>2600.1520022473774</v>
      </c>
      <c r="L41" s="1">
        <v>1782.7142149397657</v>
      </c>
      <c r="M41" s="1">
        <v>1910.5933382659862</v>
      </c>
      <c r="N41" s="1">
        <v>1700.2059655728779</v>
      </c>
      <c r="O41" s="1">
        <v>2878.4453429555274</v>
      </c>
      <c r="P41" s="1">
        <v>2266.1821252913669</v>
      </c>
      <c r="Q41" s="1">
        <v>2719.8438363107325</v>
      </c>
      <c r="R41" s="1">
        <v>2435.2820497931521</v>
      </c>
      <c r="S41" s="1">
        <v>3495.4619880446839</v>
      </c>
      <c r="T41" s="1">
        <v>2676.1838110653816</v>
      </c>
      <c r="U41" s="1">
        <v>2959.4716175684607</v>
      </c>
      <c r="V41" s="1">
        <v>2730.5416535269856</v>
      </c>
      <c r="W41" s="1">
        <v>3630.4951389050034</v>
      </c>
      <c r="X41" s="1">
        <v>2694.2821802257008</v>
      </c>
      <c r="Y41" s="1">
        <v>3339.1753419431116</v>
      </c>
      <c r="Z41" s="1">
        <v>3148.1893328874999</v>
      </c>
      <c r="AA41" s="1">
        <v>3752.6324931740669</v>
      </c>
      <c r="AB41" s="1">
        <v>2847.4097788351819</v>
      </c>
      <c r="AC41" s="1">
        <v>500.47577457007361</v>
      </c>
      <c r="AD41" s="1">
        <v>1829.5324390619842</v>
      </c>
      <c r="AE41" s="1">
        <v>3036.4408125986329</v>
      </c>
      <c r="AF41" s="1">
        <v>1580.3073920996828</v>
      </c>
      <c r="AG41" s="1">
        <v>2203.6532524356826</v>
      </c>
      <c r="AH41" s="1">
        <v>3071.1251054703985</v>
      </c>
      <c r="AI41" s="1">
        <v>4454.0463122939027</v>
      </c>
      <c r="AJ41" s="1">
        <v>2803.4653548124484</v>
      </c>
      <c r="AK41" s="1">
        <v>4204.8342673558145</v>
      </c>
      <c r="AL41" s="1">
        <v>3858.9390979721884</v>
      </c>
      <c r="AM41" s="1">
        <v>4229.7288186786291</v>
      </c>
      <c r="AN41" s="1">
        <v>3140.3820682812884</v>
      </c>
      <c r="AO41" s="1">
        <v>3918.010123400969</v>
      </c>
      <c r="AP41" s="1">
        <v>3319.6110855421234</v>
      </c>
      <c r="AQ41" s="1">
        <v>4163.3062577702121</v>
      </c>
      <c r="AR41" s="1">
        <v>2732.2757851655351</v>
      </c>
      <c r="AS41" s="1">
        <v>3247.221042148286</v>
      </c>
      <c r="AT41" s="1">
        <v>2871.8570830530448</v>
      </c>
      <c r="AU41" s="1">
        <v>4411.9792627712222</v>
      </c>
      <c r="AV41" s="1">
        <v>2835.8418626186967</v>
      </c>
      <c r="AW41" s="1">
        <v>4048.7666256283223</v>
      </c>
      <c r="AX41" s="1">
        <v>2945.4169064725975</v>
      </c>
      <c r="AY41" s="45"/>
      <c r="AZ41" s="1">
        <v>8272.2397524204716</v>
      </c>
      <c r="BA41" s="1">
        <v>8264.6574963889489</v>
      </c>
      <c r="BB41" s="1">
        <v>8263.9147392749892</v>
      </c>
      <c r="BC41" s="1">
        <v>10876.894661374588</v>
      </c>
      <c r="BD41" s="1">
        <v>11924.48336529739</v>
      </c>
      <c r="BE41" s="1">
        <v>12923.3551419494</v>
      </c>
      <c r="BF41" s="1">
        <v>8206.4669882816361</v>
      </c>
      <c r="BG41" s="1">
        <v>11280.507386329442</v>
      </c>
      <c r="BH41" s="1">
        <v>15080.907128737748</v>
      </c>
      <c r="BI41" s="1">
        <v>14504.17227840152</v>
      </c>
      <c r="BJ41" s="1">
        <v>13124.626189201032</v>
      </c>
      <c r="BK41" s="1">
        <v>9788.439679398065</v>
      </c>
    </row>
    <row r="42" spans="1:63" ht="15" customHeight="1" x14ac:dyDescent="0.25">
      <c r="B42" s="110" t="s">
        <v>4</v>
      </c>
      <c r="C42" s="110" t="s">
        <v>4</v>
      </c>
      <c r="D42" s="1">
        <v>0</v>
      </c>
      <c r="E42" s="1">
        <v>0</v>
      </c>
      <c r="F42" s="1">
        <v>2741</v>
      </c>
      <c r="G42" s="1">
        <v>3433.9640047075927</v>
      </c>
      <c r="H42" s="1">
        <v>1901.9689077665023</v>
      </c>
      <c r="I42" s="1">
        <v>2233.1339310084095</v>
      </c>
      <c r="J42" s="1">
        <v>1861.0324628837413</v>
      </c>
      <c r="K42" s="1">
        <v>2922.9229085425573</v>
      </c>
      <c r="L42" s="1">
        <v>2029.6539305500442</v>
      </c>
      <c r="M42" s="1">
        <v>1600.2354624064124</v>
      </c>
      <c r="N42" s="1">
        <v>1373.2935759714826</v>
      </c>
      <c r="O42" s="1">
        <v>2206.6276108130678</v>
      </c>
      <c r="P42" s="1">
        <v>1390.1886271101969</v>
      </c>
      <c r="Q42" s="1">
        <v>1699.4353276143847</v>
      </c>
      <c r="R42" s="1">
        <v>1940.8441264157336</v>
      </c>
      <c r="S42" s="1">
        <v>2632.773222707548</v>
      </c>
      <c r="T42" s="1">
        <v>1699.7556728348254</v>
      </c>
      <c r="U42" s="1">
        <v>2086.0134772524502</v>
      </c>
      <c r="V42" s="1">
        <v>1786.9465972397766</v>
      </c>
      <c r="W42" s="1">
        <v>2480.3035116664792</v>
      </c>
      <c r="X42" s="1">
        <v>1988.4803757366974</v>
      </c>
      <c r="Y42" s="1">
        <v>2489.3282584394965</v>
      </c>
      <c r="Z42" s="1">
        <v>2783.9222695127678</v>
      </c>
      <c r="AA42" s="1">
        <v>3424.7990868926099</v>
      </c>
      <c r="AB42" s="1">
        <v>2369.9455920254659</v>
      </c>
      <c r="AC42" s="1">
        <v>459.34387906800276</v>
      </c>
      <c r="AD42" s="1">
        <v>1880.3809700374015</v>
      </c>
      <c r="AE42" s="1">
        <v>3028.3475424755547</v>
      </c>
      <c r="AF42" s="1">
        <v>1920.6637938034585</v>
      </c>
      <c r="AG42" s="1">
        <v>2879.7872454847652</v>
      </c>
      <c r="AH42" s="1">
        <v>3220.9366176466438</v>
      </c>
      <c r="AI42" s="1">
        <v>4541.8382113675216</v>
      </c>
      <c r="AJ42" s="1">
        <v>1872.4068309320919</v>
      </c>
      <c r="AK42" s="1">
        <v>1752.7607422575727</v>
      </c>
      <c r="AL42" s="1">
        <v>4000.8657710128682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45"/>
      <c r="AZ42" s="1">
        <v>12358.131416945109</v>
      </c>
      <c r="BA42" s="1">
        <v>9085.455018101602</v>
      </c>
      <c r="BB42" s="1">
        <v>7212.2119384176722</v>
      </c>
      <c r="BC42" s="1">
        <v>7430.1204795953527</v>
      </c>
      <c r="BD42" s="1">
        <v>8025.8170061696583</v>
      </c>
      <c r="BE42" s="1">
        <v>10665.39211228619</v>
      </c>
      <c r="BF42" s="1">
        <v>7583.6234803462539</v>
      </c>
      <c r="BG42" s="1">
        <v>12133.360842138427</v>
      </c>
      <c r="BH42" s="1">
        <v>8147.0314393693352</v>
      </c>
      <c r="BI42" s="1">
        <v>0</v>
      </c>
      <c r="BJ42" s="1">
        <v>0</v>
      </c>
      <c r="BK42" s="1">
        <v>0</v>
      </c>
    </row>
    <row r="43" spans="1:63" ht="15" customHeight="1" x14ac:dyDescent="0.25">
      <c r="B43" s="110" t="s">
        <v>5</v>
      </c>
      <c r="C43" s="110" t="s">
        <v>5</v>
      </c>
      <c r="D43" s="1">
        <v>5837.1577533675245</v>
      </c>
      <c r="E43" s="1">
        <v>7746.3196674762821</v>
      </c>
      <c r="F43" s="1">
        <v>9470.990515125628</v>
      </c>
      <c r="G43" s="1">
        <v>8938.7387101206023</v>
      </c>
      <c r="H43" s="1">
        <v>4486.0214206099472</v>
      </c>
      <c r="I43" s="1">
        <v>6703.9442640867292</v>
      </c>
      <c r="J43" s="1">
        <v>8910.7114461427518</v>
      </c>
      <c r="K43" s="1">
        <v>7444.6417442390803</v>
      </c>
      <c r="L43" s="1">
        <v>5202.5995821234492</v>
      </c>
      <c r="M43" s="1">
        <v>7050.7748082374856</v>
      </c>
      <c r="N43" s="1">
        <v>7606.1822629138223</v>
      </c>
      <c r="O43" s="1">
        <v>6928.5676857808685</v>
      </c>
      <c r="P43" s="1">
        <v>5414.3608520378875</v>
      </c>
      <c r="Q43" s="1">
        <v>8359.5057539242298</v>
      </c>
      <c r="R43" s="1">
        <v>8483.3682287641823</v>
      </c>
      <c r="S43" s="1">
        <v>4086.8124948192071</v>
      </c>
      <c r="T43" s="1">
        <v>7333.0869431753172</v>
      </c>
      <c r="U43" s="1">
        <v>7960.5755146218989</v>
      </c>
      <c r="V43" s="1">
        <v>7934.5295655179589</v>
      </c>
      <c r="W43" s="1">
        <v>6224.4549061778334</v>
      </c>
      <c r="X43" s="1">
        <v>4159.8916150725927</v>
      </c>
      <c r="Y43" s="1">
        <v>5661.5050537677826</v>
      </c>
      <c r="Z43" s="1">
        <v>4082.081804309114</v>
      </c>
      <c r="AA43" s="1">
        <v>5540.5489718838971</v>
      </c>
      <c r="AB43" s="1">
        <v>4347.5503633343515</v>
      </c>
      <c r="AC43" s="1">
        <v>1068.5339805379824</v>
      </c>
      <c r="AD43" s="1">
        <v>3453.0322712570555</v>
      </c>
      <c r="AE43" s="1">
        <v>5309.4479193339457</v>
      </c>
      <c r="AF43" s="1">
        <v>3989.6953851743506</v>
      </c>
      <c r="AG43" s="1">
        <v>4676.8503695010522</v>
      </c>
      <c r="AH43" s="1">
        <v>4148.5055847301437</v>
      </c>
      <c r="AI43" s="1">
        <v>7448.5505190537142</v>
      </c>
      <c r="AJ43" s="1">
        <v>5867.1369881215778</v>
      </c>
      <c r="AK43" s="1">
        <v>8324.414644006778</v>
      </c>
      <c r="AL43" s="1">
        <v>7567.6951731991503</v>
      </c>
      <c r="AM43" s="1">
        <v>10387.887353649334</v>
      </c>
      <c r="AN43" s="1">
        <v>6969.2673707009362</v>
      </c>
      <c r="AO43" s="1">
        <v>9034.2944403752244</v>
      </c>
      <c r="AP43" s="1">
        <v>7601.8254609518963</v>
      </c>
      <c r="AQ43" s="1">
        <v>9636.8547079296113</v>
      </c>
      <c r="AR43" s="1">
        <v>6906.3436327048012</v>
      </c>
      <c r="AS43" s="1">
        <v>8872.2095526959401</v>
      </c>
      <c r="AT43" s="1">
        <v>7001.6198536674328</v>
      </c>
      <c r="AU43" s="1">
        <v>9285.9588661927955</v>
      </c>
      <c r="AV43" s="1">
        <v>6495.0899593978156</v>
      </c>
      <c r="AW43" s="1">
        <v>8631.2737200861538</v>
      </c>
      <c r="AX43" s="1">
        <v>7550.9361217160722</v>
      </c>
      <c r="AY43" s="45"/>
      <c r="AZ43" s="1">
        <v>32535.64411255431</v>
      </c>
      <c r="BA43" s="1">
        <v>27769.27165607204</v>
      </c>
      <c r="BB43" s="1">
        <v>25618.468559975714</v>
      </c>
      <c r="BC43" s="1">
        <v>28978.907609881513</v>
      </c>
      <c r="BD43" s="1">
        <v>29357.839599101226</v>
      </c>
      <c r="BE43" s="1">
        <v>19399.896710201854</v>
      </c>
      <c r="BF43" s="1">
        <v>14239.585832500619</v>
      </c>
      <c r="BG43" s="1">
        <v>20130.063703575124</v>
      </c>
      <c r="BH43" s="1">
        <v>31594.877600790478</v>
      </c>
      <c r="BI43" s="1">
        <v>33396.591904606568</v>
      </c>
      <c r="BJ43" s="1">
        <v>32099.053001840017</v>
      </c>
      <c r="BK43" s="1">
        <v>22658.425920299429</v>
      </c>
    </row>
    <row r="44" spans="1:63" ht="15" customHeight="1" x14ac:dyDescent="0.25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</row>
    <row r="45" spans="1:63" s="39" customFormat="1" ht="15" customHeight="1" x14ac:dyDescent="0.25">
      <c r="A45"/>
      <c r="B45" s="37" t="s">
        <v>0</v>
      </c>
      <c r="C45" s="37" t="s">
        <v>206</v>
      </c>
      <c r="D45" s="38" t="s">
        <v>126</v>
      </c>
      <c r="E45" s="38" t="s">
        <v>127</v>
      </c>
      <c r="F45" s="38" t="s">
        <v>125</v>
      </c>
      <c r="G45" s="38" t="s">
        <v>128</v>
      </c>
      <c r="H45" s="38" t="s">
        <v>129</v>
      </c>
      <c r="I45" s="38" t="s">
        <v>130</v>
      </c>
      <c r="J45" s="38" t="s">
        <v>131</v>
      </c>
      <c r="K45" s="38" t="s">
        <v>132</v>
      </c>
      <c r="L45" s="38" t="s">
        <v>133</v>
      </c>
      <c r="M45" s="38" t="s">
        <v>134</v>
      </c>
      <c r="N45" s="38" t="s">
        <v>135</v>
      </c>
      <c r="O45" s="38" t="s">
        <v>136</v>
      </c>
      <c r="P45" s="38" t="s">
        <v>137</v>
      </c>
      <c r="Q45" s="38" t="s">
        <v>138</v>
      </c>
      <c r="R45" s="38" t="s">
        <v>139</v>
      </c>
      <c r="S45" s="38" t="s">
        <v>140</v>
      </c>
      <c r="T45" s="38" t="s">
        <v>141</v>
      </c>
      <c r="U45" s="38" t="s">
        <v>142</v>
      </c>
      <c r="V45" s="38" t="s">
        <v>143</v>
      </c>
      <c r="W45" s="38" t="s">
        <v>144</v>
      </c>
      <c r="X45" s="38" t="s">
        <v>1</v>
      </c>
      <c r="Y45" s="38" t="s">
        <v>2</v>
      </c>
      <c r="Z45" s="38" t="s">
        <v>104</v>
      </c>
      <c r="AA45" s="38" t="s">
        <v>106</v>
      </c>
      <c r="AB45" s="38" t="s">
        <v>107</v>
      </c>
      <c r="AC45" s="38" t="s">
        <v>108</v>
      </c>
      <c r="AD45" s="38" t="s">
        <v>109</v>
      </c>
      <c r="AE45" s="38" t="s">
        <v>110</v>
      </c>
      <c r="AF45" s="38" t="s">
        <v>124</v>
      </c>
      <c r="AG45" s="38" t="s">
        <v>146</v>
      </c>
      <c r="AH45" s="38" t="s">
        <v>162</v>
      </c>
      <c r="AI45" s="38" t="s">
        <v>163</v>
      </c>
      <c r="AJ45" s="38" t="s">
        <v>167</v>
      </c>
      <c r="AK45" s="38" t="s">
        <v>172</v>
      </c>
      <c r="AL45" s="38" t="s">
        <v>173</v>
      </c>
      <c r="AM45" s="38" t="s">
        <v>177</v>
      </c>
      <c r="AN45" s="38" t="s">
        <v>187</v>
      </c>
      <c r="AO45" s="38" t="s">
        <v>188</v>
      </c>
      <c r="AP45" s="38" t="s">
        <v>191</v>
      </c>
      <c r="AQ45" s="38" t="s">
        <v>192</v>
      </c>
      <c r="AR45" s="38" t="s">
        <v>193</v>
      </c>
      <c r="AS45" s="38" t="s">
        <v>202</v>
      </c>
      <c r="AT45" s="38" t="s">
        <v>205</v>
      </c>
      <c r="AU45" s="38" t="s">
        <v>339</v>
      </c>
      <c r="AV45" s="38" t="s">
        <v>356</v>
      </c>
      <c r="AW45" s="38" t="s">
        <v>357</v>
      </c>
      <c r="AX45" s="38" t="s">
        <v>358</v>
      </c>
      <c r="AZ45" s="72">
        <v>2014</v>
      </c>
      <c r="BA45" s="72">
        <v>2015</v>
      </c>
      <c r="BB45" s="72">
        <v>2016</v>
      </c>
      <c r="BC45" s="72">
        <v>2017</v>
      </c>
      <c r="BD45" s="72">
        <v>2018</v>
      </c>
      <c r="BE45" s="72">
        <v>2019</v>
      </c>
      <c r="BF45" s="72">
        <v>2020</v>
      </c>
      <c r="BG45" s="72">
        <v>2021</v>
      </c>
      <c r="BH45" s="72">
        <v>2022</v>
      </c>
      <c r="BI45" s="72">
        <v>2023</v>
      </c>
      <c r="BJ45" s="72">
        <v>2024</v>
      </c>
      <c r="BK45" s="72">
        <v>2025</v>
      </c>
    </row>
    <row r="46" spans="1:63" s="43" customFormat="1" ht="15" customHeight="1" x14ac:dyDescent="0.25">
      <c r="A46"/>
      <c r="B46" s="40" t="s">
        <v>9</v>
      </c>
      <c r="C46" s="40" t="s">
        <v>211</v>
      </c>
      <c r="D46" s="47">
        <v>-0.22639332618927654</v>
      </c>
      <c r="E46" s="47">
        <v>-4.4617015122039416E-2</v>
      </c>
      <c r="F46" s="47">
        <v>7.2795879596463386E-3</v>
      </c>
      <c r="G46" s="47">
        <v>-3.5449289227060921E-2</v>
      </c>
      <c r="H46" s="47">
        <v>-3.3137940190051118E-3</v>
      </c>
      <c r="I46" s="47">
        <v>-8.0969134265348464E-3</v>
      </c>
      <c r="J46" s="47">
        <v>-0.17868315660448042</v>
      </c>
      <c r="K46" s="47">
        <v>-8.9701990540476784E-2</v>
      </c>
      <c r="L46" s="47">
        <v>-0.16743305136317976</v>
      </c>
      <c r="M46" s="47">
        <v>-8.7042217761223784E-2</v>
      </c>
      <c r="N46" s="47">
        <v>-1.4305136875066404E-2</v>
      </c>
      <c r="O46" s="47">
        <v>1.5987803845071813E-2</v>
      </c>
      <c r="P46" s="47">
        <v>0.14719117845358531</v>
      </c>
      <c r="Q46" s="47">
        <v>0.21916082186975361</v>
      </c>
      <c r="R46" s="47">
        <v>0.15441136093903296</v>
      </c>
      <c r="S46" s="47">
        <v>7.7386073419001278E-3</v>
      </c>
      <c r="T46" s="47">
        <v>7.4035737412160296E-2</v>
      </c>
      <c r="U46" s="47">
        <v>9.2509018406501387E-3</v>
      </c>
      <c r="V46" s="47">
        <v>5.7519098733019192E-2</v>
      </c>
      <c r="W46" s="47">
        <v>-2.1209076776958602E-2</v>
      </c>
      <c r="X46" s="47">
        <v>-0.11518425978032831</v>
      </c>
      <c r="Y46" s="47">
        <v>-0.1517572293046342</v>
      </c>
      <c r="Z46" s="47">
        <v>-0.20947991067276972</v>
      </c>
      <c r="AA46" s="47">
        <v>-9.4312324540376191E-2</v>
      </c>
      <c r="AB46" s="47">
        <v>-0.11831094355112604</v>
      </c>
      <c r="AC46" s="47">
        <v>-0.86281286875616903</v>
      </c>
      <c r="AD46" s="47">
        <v>-0.37769307920705519</v>
      </c>
      <c r="AE46" s="47">
        <v>-0.20842153649890005</v>
      </c>
      <c r="AF46" s="47">
        <v>-0.16665375511463421</v>
      </c>
      <c r="AG46" s="47">
        <v>2.9630357575158293</v>
      </c>
      <c r="AH46" s="47">
        <v>0.66257374189441376</v>
      </c>
      <c r="AI46" s="47">
        <v>0.72417306365698719</v>
      </c>
      <c r="AJ46" s="47">
        <v>0.46258568585675341</v>
      </c>
      <c r="AK46" s="47">
        <v>0.54193800140703718</v>
      </c>
      <c r="AL46" s="47">
        <v>0.32261634342525647</v>
      </c>
      <c r="AM46" s="47">
        <v>8.4971323140405453E-2</v>
      </c>
      <c r="AN46" s="47">
        <v>0.18099999999999999</v>
      </c>
      <c r="AO46" s="47">
        <v>0.12522226428918892</v>
      </c>
      <c r="AP46" s="47">
        <v>6.1038369420342242E-2</v>
      </c>
      <c r="AQ46" s="47">
        <v>6.8071711331266105E-2</v>
      </c>
      <c r="AR46" s="47">
        <v>3.2428131632596946E-2</v>
      </c>
      <c r="AS46" s="47">
        <v>5.3000918577393641E-2</v>
      </c>
      <c r="AT46" s="47">
        <v>1.852639620112706E-2</v>
      </c>
      <c r="AU46" s="47">
        <v>7.9624918069362227E-2</v>
      </c>
      <c r="AV46" s="47">
        <v>4.2713467528985305E-2</v>
      </c>
      <c r="AW46" s="47">
        <v>7.3003747982399059E-2</v>
      </c>
      <c r="AX46" s="47">
        <v>0.13533470397801484</v>
      </c>
      <c r="AY46" s="50"/>
      <c r="AZ46" s="47">
        <v>-7.8794101563090191E-2</v>
      </c>
      <c r="BA46" s="47">
        <v>-7.4588086224271821E-2</v>
      </c>
      <c r="BB46" s="47">
        <v>-6.0772527344925109E-2</v>
      </c>
      <c r="BC46" s="47">
        <v>0.13363187474640692</v>
      </c>
      <c r="BD46" s="47">
        <v>2.7494060125059283E-2</v>
      </c>
      <c r="BE46" s="47">
        <v>-0.1426390775749492</v>
      </c>
      <c r="BF46" s="47">
        <v>-0.40546592807026927</v>
      </c>
      <c r="BG46" s="47">
        <v>0.64188123000396846</v>
      </c>
      <c r="BH46" s="47">
        <v>0.32123620654968899</v>
      </c>
      <c r="BI46" s="47">
        <v>0.10380464755859009</v>
      </c>
      <c r="BJ46" s="47">
        <v>4.3615952456556473E-2</v>
      </c>
      <c r="BK46" s="47">
        <v>8.5436241568161986E-2</v>
      </c>
    </row>
    <row r="47" spans="1:63" ht="15" customHeight="1" x14ac:dyDescent="0.25">
      <c r="B47" s="110" t="s">
        <v>174</v>
      </c>
      <c r="C47" s="110" t="s">
        <v>174</v>
      </c>
      <c r="D47" s="48">
        <v>-0.20490656565551857</v>
      </c>
      <c r="E47" s="48">
        <v>-7.1332114696609938E-2</v>
      </c>
      <c r="F47" s="48">
        <v>4.8930789975481837E-2</v>
      </c>
      <c r="G47" s="48">
        <v>1.189063716406924E-4</v>
      </c>
      <c r="H47" s="48">
        <v>2.4940481632190092E-2</v>
      </c>
      <c r="I47" s="48">
        <v>-9.5134537417909115E-3</v>
      </c>
      <c r="J47" s="48">
        <v>-0.22365527072454694</v>
      </c>
      <c r="K47" s="48">
        <v>-0.11798635337446062</v>
      </c>
      <c r="L47" s="48">
        <v>-0.21234811685451482</v>
      </c>
      <c r="M47" s="48">
        <v>-8.7216014624147076E-2</v>
      </c>
      <c r="N47" s="48">
        <v>2.4637275088507993E-2</v>
      </c>
      <c r="O47" s="48">
        <v>2.1743742064446625E-2</v>
      </c>
      <c r="P47" s="48">
        <v>0.19725537148568173</v>
      </c>
      <c r="Q47" s="48">
        <v>0.23674844279926854</v>
      </c>
      <c r="R47" s="48">
        <v>0.15006977906042929</v>
      </c>
      <c r="S47" s="48">
        <v>1.7999327716603508E-2</v>
      </c>
      <c r="T47" s="48">
        <v>-2.455071184867097E-3</v>
      </c>
      <c r="U47" s="48">
        <v>1.640467892527564E-2</v>
      </c>
      <c r="V47" s="48">
        <v>0.11131395762181362</v>
      </c>
      <c r="W47" s="48">
        <v>8.0387913530519661E-3</v>
      </c>
      <c r="X47" s="48">
        <v>-4.0941400287022311E-3</v>
      </c>
      <c r="Y47" s="48">
        <v>-0.14626609621831566</v>
      </c>
      <c r="Z47" s="48">
        <v>-0.20627379254001799</v>
      </c>
      <c r="AA47" s="48">
        <v>-0.13718934838509778</v>
      </c>
      <c r="AB47" s="48">
        <v>-0.19818428605268135</v>
      </c>
      <c r="AC47" s="48">
        <v>-0.88651859437403269</v>
      </c>
      <c r="AD47" s="48">
        <v>-0.410700613572408</v>
      </c>
      <c r="AE47" s="48">
        <v>-0.24182450104442765</v>
      </c>
      <c r="AF47" s="48">
        <v>-0.17255160364343858</v>
      </c>
      <c r="AG47" s="48">
        <v>3.7188727451823729</v>
      </c>
      <c r="AH47" s="48">
        <v>0.67124824604781241</v>
      </c>
      <c r="AI47" s="48">
        <v>0.80359466604832219</v>
      </c>
      <c r="AJ47" s="48">
        <v>0.46715859778371738</v>
      </c>
      <c r="AK47" s="48">
        <v>0.54200773258485158</v>
      </c>
      <c r="AL47" s="48">
        <v>0.35836253361172576</v>
      </c>
      <c r="AM47" s="48">
        <v>0.11054945203391031</v>
      </c>
      <c r="AN47" s="48">
        <v>0.20399999999999999</v>
      </c>
      <c r="AO47" s="48">
        <v>0.16015424977616166</v>
      </c>
      <c r="AP47" s="48">
        <v>0.11346860198761854</v>
      </c>
      <c r="AQ47" s="48">
        <v>0.13435915419022693</v>
      </c>
      <c r="AR47" s="48">
        <v>4.8008201191064304E-2</v>
      </c>
      <c r="AS47" s="48">
        <v>8.8866725015475323E-2</v>
      </c>
      <c r="AT47" s="48">
        <v>6.786404659326406E-2</v>
      </c>
      <c r="AU47" s="48">
        <v>9.4967331429828272E-2</v>
      </c>
      <c r="AV47" s="48">
        <v>6.8670430795542137E-2</v>
      </c>
      <c r="AW47" s="48">
        <v>9.2767442151887147E-2</v>
      </c>
      <c r="AX47" s="48">
        <v>0.1527791509640064</v>
      </c>
      <c r="AY47" s="45"/>
      <c r="AZ47" s="48">
        <v>-6.3792759193163739E-2</v>
      </c>
      <c r="BA47" s="48">
        <v>-8.088206665557951E-2</v>
      </c>
      <c r="BB47" s="48">
        <v>-7.1121223494447272E-2</v>
      </c>
      <c r="BC47" s="48">
        <v>0.14739878930262229</v>
      </c>
      <c r="BD47" s="48">
        <v>2.6979991622299249E-2</v>
      </c>
      <c r="BE47" s="48">
        <v>-0.12535689757581392</v>
      </c>
      <c r="BF47" s="48">
        <v>-0.44906673499146177</v>
      </c>
      <c r="BG47" s="48">
        <v>0.69566394989238933</v>
      </c>
      <c r="BH47" s="48">
        <v>0.34232079465880072</v>
      </c>
      <c r="BI47" s="48">
        <v>0.14981710099255574</v>
      </c>
      <c r="BJ47" s="48">
        <v>6.8799446824841182E-2</v>
      </c>
      <c r="BK47" s="48">
        <v>0.10550829008425922</v>
      </c>
    </row>
    <row r="48" spans="1:63" ht="15" customHeight="1" x14ac:dyDescent="0.25">
      <c r="B48" s="110" t="s">
        <v>175</v>
      </c>
      <c r="C48" s="110" t="s">
        <v>175</v>
      </c>
      <c r="D48" s="48">
        <v>-0.19144772516454045</v>
      </c>
      <c r="E48" s="48">
        <v>0.1667486979480215</v>
      </c>
      <c r="F48" s="48">
        <v>6.2317248996642371E-2</v>
      </c>
      <c r="G48" s="48">
        <v>6.4289530403450312E-2</v>
      </c>
      <c r="H48" s="48">
        <v>2.2525800982724498E-3</v>
      </c>
      <c r="I48" s="48">
        <v>4.5843474261080042E-2</v>
      </c>
      <c r="J48" s="48">
        <v>-0.12133836386272323</v>
      </c>
      <c r="K48" s="48">
        <v>-9.1127215700557707E-2</v>
      </c>
      <c r="L48" s="48">
        <v>-9.7583100036025661E-2</v>
      </c>
      <c r="M48" s="48">
        <v>-9.2274696909857012E-2</v>
      </c>
      <c r="N48" s="48">
        <v>-4.2666357610380845E-2</v>
      </c>
      <c r="O48" s="48">
        <v>1.6435833362282048E-2</v>
      </c>
      <c r="P48" s="48">
        <v>8.0969465889192183E-2</v>
      </c>
      <c r="Q48" s="48">
        <v>0.13831906354943913</v>
      </c>
      <c r="R48" s="48">
        <v>-4.0823196836934472E-2</v>
      </c>
      <c r="S48" s="48">
        <v>-0.19531905136237615</v>
      </c>
      <c r="T48" s="48">
        <v>-0.27481873537356016</v>
      </c>
      <c r="U48" s="48">
        <v>-0.17818693619458004</v>
      </c>
      <c r="V48" s="48">
        <v>-0.13942720277911091</v>
      </c>
      <c r="W48" s="48">
        <v>-0.11558213075378321</v>
      </c>
      <c r="X48" s="48">
        <v>-8.3572459007329347E-2</v>
      </c>
      <c r="Y48" s="48">
        <v>-0.2426860726784078</v>
      </c>
      <c r="Z48" s="48">
        <v>-4.6959299926419007E-4</v>
      </c>
      <c r="AA48" s="48">
        <v>-8.6251203532166865E-2</v>
      </c>
      <c r="AB48" s="48">
        <v>-0.12172528272551519</v>
      </c>
      <c r="AC48" s="48">
        <v>-0.83815902730961422</v>
      </c>
      <c r="AD48" s="48">
        <v>-0.358792048085538</v>
      </c>
      <c r="AE48" s="48">
        <v>-9.5309337322890042E-2</v>
      </c>
      <c r="AF48" s="48">
        <v>7.0692474346952805E-2</v>
      </c>
      <c r="AG48" s="48">
        <v>3.4458449351688714</v>
      </c>
      <c r="AH48" s="48">
        <v>1.3955920027907482</v>
      </c>
      <c r="AI48" s="48">
        <v>1.1092051168658159</v>
      </c>
      <c r="AJ48" s="48">
        <v>0.71303097633653123</v>
      </c>
      <c r="AK48" s="48">
        <v>0.54316620034514096</v>
      </c>
      <c r="AL48" s="48">
        <v>0.30018271457800361</v>
      </c>
      <c r="AM48" s="48">
        <v>0.25001459615543276</v>
      </c>
      <c r="AN48" s="48">
        <v>0.48</v>
      </c>
      <c r="AO48" s="48">
        <v>0.37896178351711129</v>
      </c>
      <c r="AP48" s="48">
        <v>0.20526082334352447</v>
      </c>
      <c r="AQ48" s="48">
        <v>0.10115769890392001</v>
      </c>
      <c r="AR48" s="48">
        <v>0.14125225060349944</v>
      </c>
      <c r="AS48" s="48">
        <v>7.7826981998157629E-2</v>
      </c>
      <c r="AT48" s="48">
        <v>-2.4577666436056189E-2</v>
      </c>
      <c r="AU48" s="48">
        <v>1.1637034488035436E-2</v>
      </c>
      <c r="AV48" s="48">
        <v>-1.3305592340409733E-2</v>
      </c>
      <c r="AW48" s="48">
        <v>6.895935070400494E-2</v>
      </c>
      <c r="AX48" s="48">
        <v>0.31199332330776608</v>
      </c>
      <c r="AY48" s="45"/>
      <c r="AZ48" s="48">
        <v>9.6643096401434203E-3</v>
      </c>
      <c r="BA48" s="48">
        <v>-3.9692139509333479E-2</v>
      </c>
      <c r="BB48" s="48">
        <v>-5.6077528242954977E-2</v>
      </c>
      <c r="BC48" s="48">
        <v>-1.6985585555086002E-3</v>
      </c>
      <c r="BD48" s="48">
        <v>-0.18507305728202395</v>
      </c>
      <c r="BE48" s="48">
        <v>-0.11586785649742981</v>
      </c>
      <c r="BF48" s="48">
        <v>-0.37139307377474962</v>
      </c>
      <c r="BG48" s="48">
        <v>1.1029578018699846</v>
      </c>
      <c r="BH48" s="48">
        <v>0.40512148608156329</v>
      </c>
      <c r="BI48" s="48">
        <v>0.2760507161578678</v>
      </c>
      <c r="BJ48" s="48">
        <v>5.2598981166956493E-2</v>
      </c>
      <c r="BK48" s="48">
        <v>0.11490588290529602</v>
      </c>
    </row>
    <row r="49" spans="1:63" ht="15" customHeight="1" x14ac:dyDescent="0.25">
      <c r="B49" s="110" t="s">
        <v>3</v>
      </c>
      <c r="C49" s="110" t="s">
        <v>3</v>
      </c>
      <c r="D49" s="48">
        <v>-0.33700151844545556</v>
      </c>
      <c r="E49" s="48">
        <v>-8.7132397870287925E-2</v>
      </c>
      <c r="F49" s="48">
        <v>-0.22399058780440273</v>
      </c>
      <c r="G49" s="48">
        <v>-0.22340209093870211</v>
      </c>
      <c r="H49" s="48">
        <v>-0.15601696343096527</v>
      </c>
      <c r="I49" s="48">
        <v>-6.1312452599748823E-2</v>
      </c>
      <c r="J49" s="48">
        <v>8.9307258967585845E-4</v>
      </c>
      <c r="K49" s="48">
        <v>9.3786779257374331E-3</v>
      </c>
      <c r="L49" s="48">
        <v>-6.3614394302520139E-2</v>
      </c>
      <c r="M49" s="48">
        <v>-3.1808346055514192E-2</v>
      </c>
      <c r="N49" s="48">
        <v>-6.2615599268622368E-2</v>
      </c>
      <c r="O49" s="48">
        <v>8.4918353861729967E-2</v>
      </c>
      <c r="P49" s="48">
        <v>0.17979146403347035</v>
      </c>
      <c r="Q49" s="48">
        <v>0.27593696010416457</v>
      </c>
      <c r="R49" s="48">
        <v>0.28168865284524092</v>
      </c>
      <c r="S49" s="48">
        <v>7.9228808481924151E-2</v>
      </c>
      <c r="T49" s="48">
        <v>0.12228125727126704</v>
      </c>
      <c r="U49" s="48">
        <v>5.062888075095251E-2</v>
      </c>
      <c r="V49" s="48">
        <v>9.4103716964001993E-2</v>
      </c>
      <c r="W49" s="48">
        <v>-8.8575995942096197E-3</v>
      </c>
      <c r="X49" s="48">
        <v>-8.2851314819606725E-2</v>
      </c>
      <c r="Y49" s="48">
        <v>4.1671049657041603E-2</v>
      </c>
      <c r="Z49" s="48">
        <v>7.875470507937754E-2</v>
      </c>
      <c r="AA49" s="48">
        <v>9.4301195634622914E-3</v>
      </c>
      <c r="AB49" s="48">
        <v>4.865215536863543E-2</v>
      </c>
      <c r="AC49" s="48">
        <v>-0.84481832885992647</v>
      </c>
      <c r="AD49" s="48">
        <v>-0.41204997673619498</v>
      </c>
      <c r="AE49" s="48">
        <v>-0.20459104361031721</v>
      </c>
      <c r="AF49" s="48">
        <v>-0.3020911398400391</v>
      </c>
      <c r="AG49" s="48">
        <v>2.2840156246846699</v>
      </c>
      <c r="AH49" s="48">
        <v>0.87216162642674289</v>
      </c>
      <c r="AI49" s="48">
        <v>0.62510002181236257</v>
      </c>
      <c r="AJ49" s="48">
        <v>0.54205923590457439</v>
      </c>
      <c r="AK49" s="48">
        <v>0.63878728646517891</v>
      </c>
      <c r="AL49" s="48">
        <v>0.19589043756341518</v>
      </c>
      <c r="AM49" s="48">
        <v>-7.4041908689586822E-2</v>
      </c>
      <c r="AN49" s="48">
        <v>5.7000000000000002E-2</v>
      </c>
      <c r="AO49" s="48">
        <v>-0.10166021392364377</v>
      </c>
      <c r="AP49" s="48">
        <v>-0.19605739562921431</v>
      </c>
      <c r="AQ49" s="48">
        <v>-0.10418487205967719</v>
      </c>
      <c r="AR49" s="48">
        <v>-0.17213786789678642</v>
      </c>
      <c r="AS49" s="48">
        <v>-0.12619804301955861</v>
      </c>
      <c r="AT49" s="48">
        <v>-0.15045432552663207</v>
      </c>
      <c r="AU49" s="48">
        <v>3.9774845900598876E-2</v>
      </c>
      <c r="AV49" s="48">
        <v>7.867541431954006E-4</v>
      </c>
      <c r="AW49" s="48">
        <v>8.1153362480601343E-2</v>
      </c>
      <c r="AX49" s="48">
        <v>-2.1172160829496023E-2</v>
      </c>
      <c r="AY49" s="45"/>
      <c r="AZ49" s="48">
        <v>-0.22744470061000943</v>
      </c>
      <c r="BA49" s="48">
        <v>-4.7624898473973554E-2</v>
      </c>
      <c r="BB49" s="48">
        <v>-7.7905234719076732E-3</v>
      </c>
      <c r="BC49" s="48">
        <v>0.18851605020005202</v>
      </c>
      <c r="BD49" s="48">
        <v>5.8022260936910097E-2</v>
      </c>
      <c r="BE49" s="48">
        <v>1.1748095708708162E-2</v>
      </c>
      <c r="BF49" s="48">
        <v>-0.36666131090879506</v>
      </c>
      <c r="BG49" s="48">
        <v>0.53528756811943445</v>
      </c>
      <c r="BH49" s="48">
        <v>0.24319104761189747</v>
      </c>
      <c r="BI49" s="48">
        <v>-9.7200181080606907E-2</v>
      </c>
      <c r="BJ49" s="48">
        <v>-9.0652718169588975E-2</v>
      </c>
      <c r="BK49" s="48">
        <v>3.2803432684321399E-2</v>
      </c>
    </row>
    <row r="50" spans="1:63" ht="15" customHeight="1" x14ac:dyDescent="0.25">
      <c r="B50" s="110" t="s">
        <v>4</v>
      </c>
      <c r="C50" s="110" t="s">
        <v>4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-1.3307017869298665E-2</v>
      </c>
      <c r="K50" s="48">
        <v>-5.7881553094100147E-3</v>
      </c>
      <c r="L50" s="48">
        <v>0.12691173102217368</v>
      </c>
      <c r="M50" s="48">
        <v>-0.23820241247022467</v>
      </c>
      <c r="N50" s="48">
        <v>-0.25960591347759132</v>
      </c>
      <c r="O50" s="48">
        <v>-0.24078339981696972</v>
      </c>
      <c r="P50" s="48">
        <v>-0.35353615532933136</v>
      </c>
      <c r="Q50" s="48">
        <v>-3.4460831939371106E-2</v>
      </c>
      <c r="R50" s="48">
        <v>0.29804293493551648</v>
      </c>
      <c r="S50" s="48">
        <v>5.5150624606956189E-2</v>
      </c>
      <c r="T50" s="48">
        <v>0.21094207216429006</v>
      </c>
      <c r="U50" s="48">
        <v>0.20715418033923139</v>
      </c>
      <c r="V50" s="48">
        <v>-0.15299022073321067</v>
      </c>
      <c r="W50" s="48">
        <v>-9.5987062300097792E-2</v>
      </c>
      <c r="X50" s="48">
        <v>0.11008530605970646</v>
      </c>
      <c r="Y50" s="48">
        <v>0.12452815256850625</v>
      </c>
      <c r="Z50" s="48">
        <v>0.4287321526930219</v>
      </c>
      <c r="AA50" s="48">
        <v>0.33123103385073072</v>
      </c>
      <c r="AB50" s="48">
        <v>0.17154357006427401</v>
      </c>
      <c r="AC50" s="48">
        <v>-0.81195867827556389</v>
      </c>
      <c r="AD50" s="48">
        <v>-0.36984273600131001</v>
      </c>
      <c r="AE50" s="48">
        <v>-0.26984978540772531</v>
      </c>
      <c r="AF50" s="48">
        <v>-0.41494982347713416</v>
      </c>
      <c r="AG50" s="48">
        <v>1.3513358230736503</v>
      </c>
      <c r="AH50" s="48">
        <v>0.13014433139389059</v>
      </c>
      <c r="AI50" s="48">
        <v>1.1093453177396015</v>
      </c>
      <c r="AJ50" s="48">
        <v>-0.20569055023563931</v>
      </c>
      <c r="AK50" s="48">
        <v>-8.4240227773406118E-2</v>
      </c>
      <c r="AL50" s="48">
        <v>-6.3369604082750719E-2</v>
      </c>
      <c r="AM50" s="48">
        <v>0.31145409111611988</v>
      </c>
      <c r="AN50" s="48" t="s">
        <v>103</v>
      </c>
      <c r="AO50" s="48" t="s">
        <v>103</v>
      </c>
      <c r="AP50" s="48" t="s">
        <v>103</v>
      </c>
      <c r="AQ50" s="48" t="s">
        <v>103</v>
      </c>
      <c r="AR50" s="48" t="s">
        <v>103</v>
      </c>
      <c r="AS50" s="48" t="s">
        <v>103</v>
      </c>
      <c r="AT50" s="48" t="s">
        <v>103</v>
      </c>
      <c r="AU50" s="48" t="s">
        <v>103</v>
      </c>
      <c r="AV50" s="48" t="s">
        <v>103</v>
      </c>
      <c r="AW50" s="48" t="s">
        <v>103</v>
      </c>
      <c r="AX50" s="48" t="s">
        <v>103</v>
      </c>
      <c r="AY50" s="45"/>
      <c r="AZ50" s="48">
        <v>0</v>
      </c>
      <c r="BA50" s="48">
        <v>-7.2418097976308937E-3</v>
      </c>
      <c r="BB50" s="48">
        <v>-0.18791152350391205</v>
      </c>
      <c r="BC50" s="48">
        <v>-4.8500227518595285E-2</v>
      </c>
      <c r="BD50" s="48">
        <v>1.7264034332066469E-2</v>
      </c>
      <c r="BE50" s="48">
        <v>0.25369368633191769</v>
      </c>
      <c r="BF50" s="48">
        <v>-0.33127117320735144</v>
      </c>
      <c r="BG50" s="48">
        <v>0.64355196403782799</v>
      </c>
      <c r="BH50" s="48">
        <v>-4.5750968936421832E-2</v>
      </c>
      <c r="BI50" s="48" t="s">
        <v>103</v>
      </c>
      <c r="BJ50" s="48" t="s">
        <v>103</v>
      </c>
      <c r="BK50" s="48" t="s">
        <v>103</v>
      </c>
    </row>
    <row r="51" spans="1:63" ht="15" customHeight="1" x14ac:dyDescent="0.25">
      <c r="B51" s="110" t="s">
        <v>5</v>
      </c>
      <c r="C51" s="110" t="s">
        <v>5</v>
      </c>
      <c r="D51" s="48">
        <v>-6.2646413430713643E-3</v>
      </c>
      <c r="E51" s="48">
        <v>-0.14948763415919486</v>
      </c>
      <c r="F51" s="48">
        <v>0.247</v>
      </c>
      <c r="G51" s="48">
        <v>-0.21073056648740707</v>
      </c>
      <c r="H51" s="48">
        <v>-0.1725360063996183</v>
      </c>
      <c r="I51" s="48">
        <v>-8.2237819412131596E-2</v>
      </c>
      <c r="J51" s="48">
        <v>-1.6262634717184365E-2</v>
      </c>
      <c r="K51" s="48">
        <v>-0.14948571232706309</v>
      </c>
      <c r="L51" s="48">
        <v>-6.1858028470494375E-2</v>
      </c>
      <c r="M51" s="48">
        <v>8.7594351626719469E-2</v>
      </c>
      <c r="N51" s="48">
        <v>-0.11625812014315506</v>
      </c>
      <c r="O51" s="48">
        <v>-5.4006248519199218E-2</v>
      </c>
      <c r="P51" s="48">
        <v>0.36680233716908894</v>
      </c>
      <c r="Q51" s="48">
        <v>0.17991098677968576</v>
      </c>
      <c r="R51" s="48">
        <v>0.13184951957764013</v>
      </c>
      <c r="S51" s="48">
        <v>4.6100155288983258E-2</v>
      </c>
      <c r="T51" s="48">
        <v>0.50103539599808888</v>
      </c>
      <c r="U51" s="48">
        <v>2.9512210639375924E-2</v>
      </c>
      <c r="V51" s="48">
        <v>4.9138220402389354E-3</v>
      </c>
      <c r="W51" s="48">
        <v>-7.2084318462335317E-2</v>
      </c>
      <c r="X51" s="48">
        <v>-0.44597940311682138</v>
      </c>
      <c r="Y51" s="48">
        <v>-0.29261361493923466</v>
      </c>
      <c r="Z51" s="48">
        <v>-0.49848508158798388</v>
      </c>
      <c r="AA51" s="48">
        <v>-0.13659526943336375</v>
      </c>
      <c r="AB51" s="48">
        <v>-7.1762415221093834E-3</v>
      </c>
      <c r="AC51" s="48">
        <v>-0.81576811666996218</v>
      </c>
      <c r="AD51" s="48">
        <v>-0.21887214210872799</v>
      </c>
      <c r="AE51" s="48">
        <v>-0.12756846844881709</v>
      </c>
      <c r="AF51" s="48">
        <v>-3.1513615543103835E-2</v>
      </c>
      <c r="AG51" s="48">
        <v>2.0667049826148696</v>
      </c>
      <c r="AH51" s="48">
        <v>0.27050948014319376</v>
      </c>
      <c r="AI51" s="48">
        <v>0.4708869860102296</v>
      </c>
      <c r="AJ51" s="48">
        <v>0.30901449164538874</v>
      </c>
      <c r="AK51" s="48">
        <v>0.47748487696840036</v>
      </c>
      <c r="AL51" s="48">
        <v>0.42172757545977535</v>
      </c>
      <c r="AM51" s="48">
        <v>0.11646077345530692</v>
      </c>
      <c r="AN51" s="48">
        <v>4.3999999999999997E-2</v>
      </c>
      <c r="AO51" s="48">
        <v>0.12489785341584247</v>
      </c>
      <c r="AP51" s="48">
        <v>0.12071524011417534</v>
      </c>
      <c r="AQ51" s="48">
        <v>3.0993431993033838E-3</v>
      </c>
      <c r="AR51" s="48">
        <v>0.1088110323953333</v>
      </c>
      <c r="AS51" s="48">
        <v>5.7126339280084037E-2</v>
      </c>
      <c r="AT51" s="48">
        <v>6.0402325350987773E-3</v>
      </c>
      <c r="AU51" s="48">
        <v>9.536765012326387E-2</v>
      </c>
      <c r="AV51" s="48">
        <v>1.2832022004852783E-2</v>
      </c>
      <c r="AW51" s="48">
        <v>-1.7875568836309252E-2</v>
      </c>
      <c r="AX51" s="48">
        <v>4.8419687821892765E-2</v>
      </c>
      <c r="AY51" s="45"/>
      <c r="AZ51" s="48">
        <v>-6.2754538785358638E-2</v>
      </c>
      <c r="BA51" s="48">
        <v>-9.6504543757414907E-2</v>
      </c>
      <c r="BB51" s="48">
        <v>-4.2916881574452392E-2</v>
      </c>
      <c r="BC51" s="48">
        <v>0.15864274176583271</v>
      </c>
      <c r="BD51" s="48">
        <v>8.9048579973450392E-2</v>
      </c>
      <c r="BE51" s="48">
        <v>-0.35261114390888515</v>
      </c>
      <c r="BF51" s="48">
        <v>-0.31749037967171001</v>
      </c>
      <c r="BG51" s="48">
        <v>0.45085230953268307</v>
      </c>
      <c r="BH51" s="48">
        <v>0.3126250390219858</v>
      </c>
      <c r="BI51" s="48">
        <v>6.9397041719022612E-2</v>
      </c>
      <c r="BJ51" s="48">
        <v>5.6796651692506694E-2</v>
      </c>
      <c r="BK51" s="48">
        <v>1.4613965686638641E-2</v>
      </c>
    </row>
    <row r="52" spans="1:63" ht="15" customHeight="1" x14ac:dyDescent="0.25"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</row>
    <row r="53" spans="1:63" s="39" customFormat="1" ht="15" customHeight="1" x14ac:dyDescent="0.25">
      <c r="A53"/>
      <c r="B53" s="37" t="s">
        <v>10</v>
      </c>
      <c r="C53" s="37" t="s">
        <v>212</v>
      </c>
      <c r="D53" s="38" t="s">
        <v>126</v>
      </c>
      <c r="E53" s="38" t="s">
        <v>127</v>
      </c>
      <c r="F53" s="38" t="s">
        <v>125</v>
      </c>
      <c r="G53" s="38" t="s">
        <v>128</v>
      </c>
      <c r="H53" s="38" t="s">
        <v>129</v>
      </c>
      <c r="I53" s="38" t="s">
        <v>130</v>
      </c>
      <c r="J53" s="38" t="s">
        <v>131</v>
      </c>
      <c r="K53" s="38" t="s">
        <v>132</v>
      </c>
      <c r="L53" s="38" t="s">
        <v>133</v>
      </c>
      <c r="M53" s="38" t="s">
        <v>134</v>
      </c>
      <c r="N53" s="38" t="s">
        <v>135</v>
      </c>
      <c r="O53" s="38" t="s">
        <v>136</v>
      </c>
      <c r="P53" s="38" t="s">
        <v>137</v>
      </c>
      <c r="Q53" s="38" t="s">
        <v>138</v>
      </c>
      <c r="R53" s="38" t="s">
        <v>139</v>
      </c>
      <c r="S53" s="38" t="s">
        <v>140</v>
      </c>
      <c r="T53" s="38" t="s">
        <v>141</v>
      </c>
      <c r="U53" s="38" t="s">
        <v>142</v>
      </c>
      <c r="V53" s="38" t="s">
        <v>143</v>
      </c>
      <c r="W53" s="38" t="s">
        <v>144</v>
      </c>
      <c r="X53" s="38" t="s">
        <v>1</v>
      </c>
      <c r="Y53" s="38" t="s">
        <v>2</v>
      </c>
      <c r="Z53" s="38" t="s">
        <v>104</v>
      </c>
      <c r="AA53" s="38" t="s">
        <v>106</v>
      </c>
      <c r="AB53" s="38" t="s">
        <v>107</v>
      </c>
      <c r="AC53" s="38" t="s">
        <v>108</v>
      </c>
      <c r="AD53" s="38" t="s">
        <v>109</v>
      </c>
      <c r="AE53" s="38" t="s">
        <v>110</v>
      </c>
      <c r="AF53" s="38" t="s">
        <v>124</v>
      </c>
      <c r="AG53" s="38" t="s">
        <v>146</v>
      </c>
      <c r="AH53" s="38" t="s">
        <v>162</v>
      </c>
      <c r="AI53" s="38" t="s">
        <v>163</v>
      </c>
      <c r="AJ53" s="38" t="s">
        <v>167</v>
      </c>
      <c r="AK53" s="38" t="s">
        <v>172</v>
      </c>
      <c r="AL53" s="38" t="s">
        <v>173</v>
      </c>
      <c r="AM53" s="38" t="s">
        <v>177</v>
      </c>
      <c r="AN53" s="38" t="s">
        <v>187</v>
      </c>
      <c r="AO53" s="38" t="s">
        <v>188</v>
      </c>
      <c r="AP53" s="38" t="s">
        <v>191</v>
      </c>
      <c r="AQ53" s="38" t="s">
        <v>192</v>
      </c>
      <c r="AR53" s="38" t="s">
        <v>193</v>
      </c>
      <c r="AS53" s="38" t="s">
        <v>202</v>
      </c>
      <c r="AT53" s="38" t="s">
        <v>205</v>
      </c>
      <c r="AU53" s="38" t="s">
        <v>339</v>
      </c>
      <c r="AV53" s="38" t="s">
        <v>356</v>
      </c>
      <c r="AW53" s="38" t="s">
        <v>357</v>
      </c>
      <c r="AX53" s="38" t="s">
        <v>358</v>
      </c>
      <c r="AZ53" s="72">
        <v>2014</v>
      </c>
      <c r="BA53" s="72">
        <v>2015</v>
      </c>
      <c r="BB53" s="72">
        <v>2016</v>
      </c>
      <c r="BC53" s="72">
        <v>2017</v>
      </c>
      <c r="BD53" s="72">
        <v>2018</v>
      </c>
      <c r="BE53" s="72">
        <v>2019</v>
      </c>
      <c r="BF53" s="72">
        <v>2020</v>
      </c>
      <c r="BG53" s="72">
        <v>2021</v>
      </c>
      <c r="BH53" s="72">
        <v>2022</v>
      </c>
      <c r="BI53" s="72">
        <v>2023</v>
      </c>
      <c r="BJ53" s="72">
        <v>2024</v>
      </c>
      <c r="BK53" s="72">
        <v>2025</v>
      </c>
    </row>
    <row r="54" spans="1:63" s="43" customFormat="1" ht="15" customHeight="1" x14ac:dyDescent="0.25">
      <c r="A54"/>
      <c r="B54" s="40" t="s">
        <v>185</v>
      </c>
      <c r="C54" s="40" t="s">
        <v>213</v>
      </c>
      <c r="D54" s="41">
        <v>359256.88642457814</v>
      </c>
      <c r="E54" s="41">
        <v>383408.10076891683</v>
      </c>
      <c r="F54" s="41">
        <v>391541.88975719298</v>
      </c>
      <c r="G54" s="41">
        <v>422686.33040505002</v>
      </c>
      <c r="H54" s="41">
        <v>384915.54483060434</v>
      </c>
      <c r="I54" s="41">
        <v>388844.50871295662</v>
      </c>
      <c r="J54" s="41">
        <v>368834.94645643904</v>
      </c>
      <c r="K54" s="41">
        <v>415395.99999999994</v>
      </c>
      <c r="L54" s="41">
        <v>329063.09150119947</v>
      </c>
      <c r="M54" s="41">
        <v>377430.17396319262</v>
      </c>
      <c r="N54" s="41">
        <v>374599.73453560797</v>
      </c>
      <c r="O54" s="41">
        <v>417191</v>
      </c>
      <c r="P54" s="41">
        <v>393386.99999999988</v>
      </c>
      <c r="Q54" s="41">
        <v>450120.00000000006</v>
      </c>
      <c r="R54" s="41">
        <v>408313</v>
      </c>
      <c r="S54" s="41">
        <v>392730.99990000005</v>
      </c>
      <c r="T54" s="41">
        <v>387924.3864111302</v>
      </c>
      <c r="U54" s="41">
        <v>431208.31281232601</v>
      </c>
      <c r="V54" s="41">
        <v>408073.72218872333</v>
      </c>
      <c r="W54" s="41">
        <v>384665.57858782052</v>
      </c>
      <c r="X54" s="41">
        <v>312030</v>
      </c>
      <c r="Y54" s="41">
        <v>323143</v>
      </c>
      <c r="Z54" s="41">
        <v>271901.32336701418</v>
      </c>
      <c r="AA54" s="41">
        <v>335545.12450485706</v>
      </c>
      <c r="AB54" s="41">
        <v>257495.46107885026</v>
      </c>
      <c r="AC54" s="41">
        <v>57362.369489669458</v>
      </c>
      <c r="AD54" s="41">
        <v>179856.55550933233</v>
      </c>
      <c r="AE54" s="41">
        <v>256662.62260974682</v>
      </c>
      <c r="AF54" s="41">
        <v>209589.59897000005</v>
      </c>
      <c r="AG54" s="41">
        <v>246116.33116999996</v>
      </c>
      <c r="AH54" s="41">
        <v>278592.62383325107</v>
      </c>
      <c r="AI54" s="41">
        <v>360139.64555999998</v>
      </c>
      <c r="AJ54" s="41">
        <v>283694.89865999937</v>
      </c>
      <c r="AK54" s="41">
        <v>333371.62849000003</v>
      </c>
      <c r="AL54" s="41">
        <v>351776.26525999996</v>
      </c>
      <c r="AM54" s="41">
        <v>347609.2071200005</v>
      </c>
      <c r="AN54" s="41">
        <v>321263.04029000003</v>
      </c>
      <c r="AO54" s="41">
        <v>359952.68101000006</v>
      </c>
      <c r="AP54" s="41">
        <v>338301.67566999991</v>
      </c>
      <c r="AQ54" s="41">
        <v>358042.81213999994</v>
      </c>
      <c r="AR54" s="41">
        <v>312649.24867</v>
      </c>
      <c r="AS54" s="41">
        <v>371877.96446870727</v>
      </c>
      <c r="AT54" s="41">
        <v>329176.23198999994</v>
      </c>
      <c r="AU54" s="41">
        <v>392903.67428195832</v>
      </c>
      <c r="AV54" s="41">
        <v>325026.74949999992</v>
      </c>
      <c r="AW54" s="41">
        <v>398765.70450327417</v>
      </c>
      <c r="AX54" s="41">
        <v>378935</v>
      </c>
      <c r="AY54" s="42"/>
      <c r="AZ54" s="41">
        <v>1556893.2073557379</v>
      </c>
      <c r="BA54" s="41">
        <v>1557991</v>
      </c>
      <c r="BB54" s="41">
        <v>1498284</v>
      </c>
      <c r="BC54" s="41">
        <v>1644550.9998999999</v>
      </c>
      <c r="BD54" s="41">
        <v>1611872</v>
      </c>
      <c r="BE54" s="41">
        <v>1242619.4478718713</v>
      </c>
      <c r="BF54" s="41">
        <v>751377.00868759886</v>
      </c>
      <c r="BG54" s="41">
        <v>1094438.1995332511</v>
      </c>
      <c r="BH54" s="41">
        <v>1316451.9995299999</v>
      </c>
      <c r="BI54" s="41">
        <v>1377560.2091099999</v>
      </c>
      <c r="BJ54" s="41">
        <v>1406607.1194106655</v>
      </c>
      <c r="BK54" s="41">
        <v>1102727.4540032742</v>
      </c>
    </row>
    <row r="55" spans="1:63" ht="15" customHeight="1" x14ac:dyDescent="0.25">
      <c r="B55" s="110" t="s">
        <v>0</v>
      </c>
      <c r="C55" s="110" t="s">
        <v>206</v>
      </c>
      <c r="D55" s="1">
        <v>216640.52081966997</v>
      </c>
      <c r="E55" s="1">
        <v>234848.01260407991</v>
      </c>
      <c r="F55" s="1">
        <v>230253.6395508601</v>
      </c>
      <c r="G55" s="1">
        <v>275071.21614990034</v>
      </c>
      <c r="H55" s="1">
        <v>225161.69064902994</v>
      </c>
      <c r="I55" s="1">
        <v>248746.9346478802</v>
      </c>
      <c r="J55" s="1">
        <v>214530.37714999999</v>
      </c>
      <c r="K55" s="1">
        <v>262128.98707002026</v>
      </c>
      <c r="L55" s="1">
        <v>198804.37121999988</v>
      </c>
      <c r="M55" s="1">
        <v>239540.62248997029</v>
      </c>
      <c r="N55" s="1">
        <v>207575.33109999995</v>
      </c>
      <c r="O55" s="1">
        <v>263457.06570000015</v>
      </c>
      <c r="P55" s="1">
        <v>231554.93170001</v>
      </c>
      <c r="Q55" s="1">
        <v>283491.01106999989</v>
      </c>
      <c r="R55" s="1">
        <v>231937.18565021004</v>
      </c>
      <c r="S55" s="1">
        <v>256772.30685995996</v>
      </c>
      <c r="T55" s="1">
        <v>239078.70651000005</v>
      </c>
      <c r="U55" s="1">
        <v>277055.61194999999</v>
      </c>
      <c r="V55" s="1">
        <v>230070.60257998991</v>
      </c>
      <c r="W55" s="1">
        <v>239817.14767997002</v>
      </c>
      <c r="X55" s="1">
        <v>240132.302519947</v>
      </c>
      <c r="Y55" s="1">
        <v>265286.52146999008</v>
      </c>
      <c r="Z55" s="1">
        <v>223933.90813</v>
      </c>
      <c r="AA55" s="1">
        <v>269023.71284000005</v>
      </c>
      <c r="AB55" s="1">
        <v>193757.78248000005</v>
      </c>
      <c r="AC55" s="1">
        <v>30761.556130669989</v>
      </c>
      <c r="AD55" s="1">
        <v>121347.44099585999</v>
      </c>
      <c r="AE55" s="1">
        <v>204698.883378</v>
      </c>
      <c r="AF55" s="1">
        <v>134442.44183872989</v>
      </c>
      <c r="AG55" s="1">
        <v>169886.21483081029</v>
      </c>
      <c r="AH55" s="1">
        <v>188296.07809639123</v>
      </c>
      <c r="AI55" s="1">
        <v>275439.61015917943</v>
      </c>
      <c r="AJ55" s="1">
        <v>171006.89239705962</v>
      </c>
      <c r="AK55" s="1">
        <v>242619.5672561067</v>
      </c>
      <c r="AL55" s="1">
        <v>211058.27562629012</v>
      </c>
      <c r="AM55" s="1">
        <v>242622.09987313944</v>
      </c>
      <c r="AN55" s="1">
        <v>188418.68549305931</v>
      </c>
      <c r="AO55" s="1">
        <v>244853.23423131695</v>
      </c>
      <c r="AP55" s="1">
        <v>204530.05347280667</v>
      </c>
      <c r="AQ55" s="1">
        <v>258499.5538050035</v>
      </c>
      <c r="AR55" s="1">
        <v>193081.31144520055</v>
      </c>
      <c r="AS55" s="1">
        <v>249706.95891405747</v>
      </c>
      <c r="AT55" s="1">
        <v>195820.05254038365</v>
      </c>
      <c r="AU55" s="1">
        <v>271608.35285834438</v>
      </c>
      <c r="AV55" s="1">
        <v>189888.27233148931</v>
      </c>
      <c r="AW55" s="1">
        <v>260645.49337878107</v>
      </c>
      <c r="AX55" s="1">
        <v>214326</v>
      </c>
      <c r="AY55" s="45"/>
      <c r="AZ55" s="1">
        <v>956813.38912451034</v>
      </c>
      <c r="BA55" s="1">
        <v>950567.98951693042</v>
      </c>
      <c r="BB55" s="1">
        <v>909377.39050997025</v>
      </c>
      <c r="BC55" s="1">
        <v>1003755.4352801798</v>
      </c>
      <c r="BD55" s="1">
        <v>986022.06871995993</v>
      </c>
      <c r="BE55" s="1">
        <v>998376.44495993713</v>
      </c>
      <c r="BF55" s="1">
        <v>550565.66298452998</v>
      </c>
      <c r="BG55" s="1">
        <v>768064.34492511093</v>
      </c>
      <c r="BH55" s="1">
        <v>867306.83515259589</v>
      </c>
      <c r="BI55" s="1">
        <v>896301.52700218651</v>
      </c>
      <c r="BJ55" s="1">
        <v>910216.67575798603</v>
      </c>
      <c r="BK55" s="1">
        <v>664859.76571027038</v>
      </c>
    </row>
    <row r="56" spans="1:63" ht="15" customHeight="1" x14ac:dyDescent="0.25">
      <c r="B56" s="110" t="s">
        <v>11</v>
      </c>
      <c r="C56" s="110" t="s">
        <v>214</v>
      </c>
      <c r="D56" s="1">
        <v>116426.20550051812</v>
      </c>
      <c r="E56" s="1">
        <v>118937.20734526697</v>
      </c>
      <c r="F56" s="1">
        <v>132884.08841796286</v>
      </c>
      <c r="G56" s="1">
        <v>107031.97909748011</v>
      </c>
      <c r="H56" s="1">
        <v>127337.30459330426</v>
      </c>
      <c r="I56" s="1">
        <v>107824.6585281966</v>
      </c>
      <c r="J56" s="1">
        <v>122877.88664469562</v>
      </c>
      <c r="K56" s="1">
        <v>100593.74556518139</v>
      </c>
      <c r="L56" s="1">
        <v>96736.759810999458</v>
      </c>
      <c r="M56" s="1">
        <v>99777.172443422547</v>
      </c>
      <c r="N56" s="1">
        <v>126492.19996080623</v>
      </c>
      <c r="O56" s="1">
        <v>90186.580209598877</v>
      </c>
      <c r="P56" s="1">
        <v>113667.5355409099</v>
      </c>
      <c r="Q56" s="1">
        <v>98559.871290296083</v>
      </c>
      <c r="R56" s="1">
        <v>114797.04412604397</v>
      </c>
      <c r="S56" s="1">
        <v>68525.183669999999</v>
      </c>
      <c r="T56" s="1">
        <v>102879.68484000012</v>
      </c>
      <c r="U56" s="1">
        <v>93541.270980931004</v>
      </c>
      <c r="V56" s="1">
        <v>115597.89780873344</v>
      </c>
      <c r="W56" s="1">
        <v>71974.268328160106</v>
      </c>
      <c r="X56" s="1">
        <v>62721.85512</v>
      </c>
      <c r="Y56" s="1">
        <v>40651.331670069179</v>
      </c>
      <c r="Z56" s="1">
        <v>25906.768068589437</v>
      </c>
      <c r="AA56" s="1">
        <v>46809.223615129114</v>
      </c>
      <c r="AB56" s="1">
        <v>47303.342629509178</v>
      </c>
      <c r="AC56" s="1">
        <v>5053.6711490994658</v>
      </c>
      <c r="AD56" s="1">
        <v>30746.600925476181</v>
      </c>
      <c r="AE56" s="1">
        <v>35052.417898955238</v>
      </c>
      <c r="AF56" s="1">
        <v>44554.626460079307</v>
      </c>
      <c r="AG56" s="1">
        <v>38250.610855303159</v>
      </c>
      <c r="AH56" s="1">
        <v>61304.228470693299</v>
      </c>
      <c r="AI56" s="1">
        <v>51351.560434587067</v>
      </c>
      <c r="AJ56" s="1">
        <v>65724.880872629758</v>
      </c>
      <c r="AK56" s="1">
        <v>49552.515658463279</v>
      </c>
      <c r="AL56" s="1">
        <v>103498.34130196986</v>
      </c>
      <c r="AM56" s="1">
        <v>54800.118446121065</v>
      </c>
      <c r="AN56" s="1">
        <v>81372.907626560656</v>
      </c>
      <c r="AO56" s="1">
        <v>55109.235017743114</v>
      </c>
      <c r="AP56" s="1">
        <v>77933.337478843227</v>
      </c>
      <c r="AQ56" s="1">
        <v>45905.069535336435</v>
      </c>
      <c r="AR56" s="1">
        <v>62508.440403459434</v>
      </c>
      <c r="AS56" s="1">
        <v>52985.059143869803</v>
      </c>
      <c r="AT56" s="1">
        <v>65038.744570331299</v>
      </c>
      <c r="AU56" s="1">
        <v>58179.260763121303</v>
      </c>
      <c r="AV56" s="1">
        <v>69979.631756725779</v>
      </c>
      <c r="AW56" s="1">
        <v>61080.368243274082</v>
      </c>
      <c r="AX56" s="1">
        <v>84843</v>
      </c>
      <c r="AY56" s="45"/>
      <c r="AZ56" s="1">
        <v>475279.48036122805</v>
      </c>
      <c r="BA56" s="1">
        <v>458633.59533137782</v>
      </c>
      <c r="BB56" s="1">
        <v>413192.7124248271</v>
      </c>
      <c r="BC56" s="1">
        <v>395549.63462724996</v>
      </c>
      <c r="BD56" s="1">
        <v>383993.12195782468</v>
      </c>
      <c r="BE56" s="1">
        <v>176089.17847378773</v>
      </c>
      <c r="BF56" s="1">
        <v>118156.03260304005</v>
      </c>
      <c r="BG56" s="1">
        <v>195461.02622066281</v>
      </c>
      <c r="BH56" s="1">
        <v>273575.85627918394</v>
      </c>
      <c r="BI56" s="1">
        <v>260320.54965848342</v>
      </c>
      <c r="BJ56" s="1">
        <v>238711.50488078184</v>
      </c>
      <c r="BK56" s="1">
        <v>215902.99999999985</v>
      </c>
    </row>
    <row r="57" spans="1:63" ht="15" customHeight="1" x14ac:dyDescent="0.25">
      <c r="B57" s="110" t="s">
        <v>12</v>
      </c>
      <c r="C57" s="110" t="s">
        <v>215</v>
      </c>
      <c r="D57" s="1">
        <v>26190.160104390037</v>
      </c>
      <c r="E57" s="1">
        <v>29622.880819569957</v>
      </c>
      <c r="F57" s="1">
        <v>28404.161788370038</v>
      </c>
      <c r="G57" s="1">
        <v>40583.135157669531</v>
      </c>
      <c r="H57" s="1">
        <v>32416.549588270107</v>
      </c>
      <c r="I57" s="1">
        <v>32272.915536879849</v>
      </c>
      <c r="J57" s="1">
        <v>31426.68266174342</v>
      </c>
      <c r="K57" s="1">
        <v>52673.267364798274</v>
      </c>
      <c r="L57" s="1">
        <v>33521.960470200123</v>
      </c>
      <c r="M57" s="1">
        <v>38112.379029799748</v>
      </c>
      <c r="N57" s="1">
        <v>40532.20347480182</v>
      </c>
      <c r="O57" s="1">
        <v>63547.354090400957</v>
      </c>
      <c r="P57" s="1">
        <v>48164.532759080001</v>
      </c>
      <c r="Q57" s="1">
        <v>68069.117639704098</v>
      </c>
      <c r="R57" s="1">
        <v>61578.77022374596</v>
      </c>
      <c r="S57" s="1">
        <v>67433.50937004009</v>
      </c>
      <c r="T57" s="1">
        <v>45965.995061130008</v>
      </c>
      <c r="U57" s="1">
        <v>60611.429881395001</v>
      </c>
      <c r="V57" s="1">
        <v>62405.221799999985</v>
      </c>
      <c r="W57" s="1">
        <v>72874.162579690426</v>
      </c>
      <c r="X57" s="1">
        <v>9175.8423600529695</v>
      </c>
      <c r="Y57" s="1">
        <v>17205.146859940702</v>
      </c>
      <c r="Z57" s="1">
        <v>22060.647168424741</v>
      </c>
      <c r="AA57" s="1">
        <v>19712.18804972788</v>
      </c>
      <c r="AB57" s="1">
        <v>16434.335969341053</v>
      </c>
      <c r="AC57" s="1">
        <v>21547.142209900005</v>
      </c>
      <c r="AD57" s="1">
        <v>27762.51358799616</v>
      </c>
      <c r="AE57" s="1">
        <v>16911.321332791576</v>
      </c>
      <c r="AF57" s="1">
        <v>30592.530671190834</v>
      </c>
      <c r="AG57" s="1">
        <v>37979.505483886525</v>
      </c>
      <c r="AH57" s="1">
        <v>28992.317266166538</v>
      </c>
      <c r="AI57" s="1">
        <v>33348.474966233509</v>
      </c>
      <c r="AJ57" s="1">
        <v>46963.125390310001</v>
      </c>
      <c r="AK57" s="1">
        <v>41199.54557543002</v>
      </c>
      <c r="AL57" s="1">
        <v>37219.648331740005</v>
      </c>
      <c r="AM57" s="1">
        <v>50186.988800740008</v>
      </c>
      <c r="AN57" s="1">
        <v>51471.44717038003</v>
      </c>
      <c r="AO57" s="1">
        <v>59990.211760940001</v>
      </c>
      <c r="AP57" s="1">
        <v>55838.284718350013</v>
      </c>
      <c r="AQ57" s="1">
        <v>53638.188799659991</v>
      </c>
      <c r="AR57" s="1">
        <v>57059.496821340013</v>
      </c>
      <c r="AS57" s="1">
        <v>69185.946410780016</v>
      </c>
      <c r="AT57" s="1">
        <v>68317.434879285007</v>
      </c>
      <c r="AU57" s="1">
        <v>63116.060660492636</v>
      </c>
      <c r="AV57" s="1">
        <v>65158.845411784852</v>
      </c>
      <c r="AW57" s="1">
        <v>77039.842881218996</v>
      </c>
      <c r="AX57" s="1">
        <v>79766</v>
      </c>
      <c r="AY57" s="45"/>
      <c r="AZ57" s="1">
        <v>124800.33786999957</v>
      </c>
      <c r="BA57" s="1">
        <v>148789.41515169165</v>
      </c>
      <c r="BB57" s="1">
        <v>175713.89706520265</v>
      </c>
      <c r="BC57" s="1">
        <v>245245.92999257013</v>
      </c>
      <c r="BD57" s="1">
        <v>241856.80932221541</v>
      </c>
      <c r="BE57" s="1">
        <v>68153.824438146286</v>
      </c>
      <c r="BF57" s="1">
        <v>82655.313100028798</v>
      </c>
      <c r="BG57" s="1">
        <v>130912.82838747741</v>
      </c>
      <c r="BH57" s="1">
        <v>175569.30809822003</v>
      </c>
      <c r="BI57" s="1">
        <v>220938.13244933003</v>
      </c>
      <c r="BJ57" s="1">
        <v>257678.93877189766</v>
      </c>
      <c r="BK57" s="1">
        <v>221964.68829300386</v>
      </c>
    </row>
    <row r="58" spans="1:63" ht="15" customHeight="1" x14ac:dyDescent="0.25">
      <c r="AB58" s="45"/>
      <c r="BF58" s="55"/>
    </row>
    <row r="59" spans="1:63" s="39" customFormat="1" ht="15" customHeight="1" x14ac:dyDescent="0.25">
      <c r="A59"/>
      <c r="B59" s="37" t="s">
        <v>10</v>
      </c>
      <c r="C59" s="37" t="s">
        <v>212</v>
      </c>
      <c r="D59" s="38" t="s">
        <v>126</v>
      </c>
      <c r="E59" s="38" t="s">
        <v>127</v>
      </c>
      <c r="F59" s="38" t="s">
        <v>125</v>
      </c>
      <c r="G59" s="38" t="s">
        <v>128</v>
      </c>
      <c r="H59" s="38" t="s">
        <v>129</v>
      </c>
      <c r="I59" s="38" t="s">
        <v>130</v>
      </c>
      <c r="J59" s="38" t="s">
        <v>131</v>
      </c>
      <c r="K59" s="38" t="s">
        <v>132</v>
      </c>
      <c r="L59" s="38" t="s">
        <v>133</v>
      </c>
      <c r="M59" s="38" t="s">
        <v>134</v>
      </c>
      <c r="N59" s="38" t="s">
        <v>135</v>
      </c>
      <c r="O59" s="38" t="s">
        <v>136</v>
      </c>
      <c r="P59" s="38" t="s">
        <v>137</v>
      </c>
      <c r="Q59" s="38" t="s">
        <v>138</v>
      </c>
      <c r="R59" s="38" t="s">
        <v>139</v>
      </c>
      <c r="S59" s="38" t="s">
        <v>140</v>
      </c>
      <c r="T59" s="38" t="s">
        <v>141</v>
      </c>
      <c r="U59" s="38" t="s">
        <v>142</v>
      </c>
      <c r="V59" s="38" t="s">
        <v>143</v>
      </c>
      <c r="W59" s="38" t="s">
        <v>144</v>
      </c>
      <c r="X59" s="38" t="s">
        <v>1</v>
      </c>
      <c r="Y59" s="38" t="s">
        <v>2</v>
      </c>
      <c r="Z59" s="38" t="s">
        <v>104</v>
      </c>
      <c r="AA59" s="38" t="s">
        <v>106</v>
      </c>
      <c r="AB59" s="38" t="s">
        <v>107</v>
      </c>
      <c r="AC59" s="38" t="s">
        <v>108</v>
      </c>
      <c r="AD59" s="38" t="s">
        <v>109</v>
      </c>
      <c r="AE59" s="38" t="s">
        <v>110</v>
      </c>
      <c r="AF59" s="38" t="s">
        <v>124</v>
      </c>
      <c r="AG59" s="38" t="s">
        <v>146</v>
      </c>
      <c r="AH59" s="38" t="s">
        <v>162</v>
      </c>
      <c r="AI59" s="38" t="s">
        <v>163</v>
      </c>
      <c r="AJ59" s="38" t="s">
        <v>167</v>
      </c>
      <c r="AK59" s="38" t="s">
        <v>172</v>
      </c>
      <c r="AL59" s="38" t="s">
        <v>173</v>
      </c>
      <c r="AM59" s="38" t="s">
        <v>177</v>
      </c>
      <c r="AN59" s="38" t="s">
        <v>187</v>
      </c>
      <c r="AO59" s="38" t="s">
        <v>188</v>
      </c>
      <c r="AP59" s="38" t="s">
        <v>191</v>
      </c>
      <c r="AQ59" s="38" t="s">
        <v>192</v>
      </c>
      <c r="AR59" s="38" t="s">
        <v>193</v>
      </c>
      <c r="AS59" s="38" t="s">
        <v>202</v>
      </c>
      <c r="AT59" s="38" t="s">
        <v>205</v>
      </c>
      <c r="AU59" s="38" t="s">
        <v>339</v>
      </c>
      <c r="AV59" s="38" t="s">
        <v>356</v>
      </c>
      <c r="AW59" s="38" t="s">
        <v>357</v>
      </c>
      <c r="AX59" s="38" t="s">
        <v>358</v>
      </c>
      <c r="AZ59" s="72">
        <v>2014</v>
      </c>
      <c r="BA59" s="72">
        <v>2015</v>
      </c>
      <c r="BB59" s="72">
        <v>2016</v>
      </c>
      <c r="BC59" s="72">
        <v>2017</v>
      </c>
      <c r="BD59" s="72">
        <v>2018</v>
      </c>
      <c r="BE59" s="72">
        <v>2019</v>
      </c>
      <c r="BF59" s="72">
        <v>2020</v>
      </c>
      <c r="BG59" s="72">
        <v>2021</v>
      </c>
      <c r="BH59" s="72">
        <v>2022</v>
      </c>
      <c r="BI59" s="72">
        <v>2023</v>
      </c>
      <c r="BJ59" s="72">
        <v>2024</v>
      </c>
      <c r="BK59" s="72">
        <v>2025</v>
      </c>
    </row>
    <row r="60" spans="1:63" ht="15" customHeight="1" x14ac:dyDescent="0.25">
      <c r="B60" s="40" t="s">
        <v>185</v>
      </c>
      <c r="C60" s="40" t="s">
        <v>213</v>
      </c>
      <c r="D60" s="41">
        <v>359256.8864245782</v>
      </c>
      <c r="E60" s="41">
        <v>383408.10076891683</v>
      </c>
      <c r="F60" s="41">
        <v>391541.88975719293</v>
      </c>
      <c r="G60" s="41">
        <v>422686.33040504996</v>
      </c>
      <c r="H60" s="41">
        <v>384915.54483060428</v>
      </c>
      <c r="I60" s="41">
        <v>388844.50871295668</v>
      </c>
      <c r="J60" s="41">
        <v>368834.94645643904</v>
      </c>
      <c r="K60" s="41">
        <v>415395.99999999994</v>
      </c>
      <c r="L60" s="41">
        <v>329063.09150119947</v>
      </c>
      <c r="M60" s="41">
        <v>377430.17396319268</v>
      </c>
      <c r="N60" s="41">
        <v>374599.73453560797</v>
      </c>
      <c r="O60" s="41">
        <v>417191</v>
      </c>
      <c r="P60" s="41">
        <v>393386.99999999988</v>
      </c>
      <c r="Q60" s="41">
        <v>450120.00000000006</v>
      </c>
      <c r="R60" s="41">
        <v>408313</v>
      </c>
      <c r="S60" s="41">
        <v>392730.99990000005</v>
      </c>
      <c r="T60" s="41">
        <v>387924.38641113008</v>
      </c>
      <c r="U60" s="41">
        <v>431208.31281232601</v>
      </c>
      <c r="V60" s="41">
        <v>408073.72218872339</v>
      </c>
      <c r="W60" s="41">
        <v>384665.57858782052</v>
      </c>
      <c r="X60" s="41">
        <v>312030.17164415627</v>
      </c>
      <c r="Y60" s="41">
        <v>323142.68111798185</v>
      </c>
      <c r="Z60" s="41">
        <v>271901.32336701418</v>
      </c>
      <c r="AA60" s="41">
        <v>335545.12450485706</v>
      </c>
      <c r="AB60" s="41">
        <v>257495.46107885032</v>
      </c>
      <c r="AC60" s="41">
        <v>57362.489788122861</v>
      </c>
      <c r="AD60" s="41">
        <v>179856.55550933231</v>
      </c>
      <c r="AE60" s="41">
        <v>256662.5162334413</v>
      </c>
      <c r="AF60" s="41">
        <v>209590.01631000001</v>
      </c>
      <c r="AG60" s="41">
        <v>246116.33116999999</v>
      </c>
      <c r="AH60" s="41">
        <v>278592.62383325107</v>
      </c>
      <c r="AI60" s="41">
        <v>360139.64555999998</v>
      </c>
      <c r="AJ60" s="41">
        <v>283694.89865999942</v>
      </c>
      <c r="AK60" s="41">
        <v>333371.62849000003</v>
      </c>
      <c r="AL60" s="41">
        <v>351776.26526000007</v>
      </c>
      <c r="AM60" s="41">
        <v>347609.20712000044</v>
      </c>
      <c r="AN60" s="41">
        <v>321263.04028999998</v>
      </c>
      <c r="AO60" s="41">
        <v>359952.68101</v>
      </c>
      <c r="AP60" s="41">
        <v>338301.67566999985</v>
      </c>
      <c r="AQ60" s="41">
        <v>358042.81213999994</v>
      </c>
      <c r="AR60" s="41">
        <v>312649.24867</v>
      </c>
      <c r="AS60" s="41">
        <v>371877.96446870727</v>
      </c>
      <c r="AT60" s="41">
        <v>329176.23199</v>
      </c>
      <c r="AU60" s="41">
        <v>392903.67428195826</v>
      </c>
      <c r="AV60" s="41">
        <v>325026.74949999992</v>
      </c>
      <c r="AW60" s="41">
        <v>398765.70450327417</v>
      </c>
      <c r="AX60" s="41">
        <v>378935</v>
      </c>
      <c r="AZ60" s="41">
        <v>1556893.2073557379</v>
      </c>
      <c r="BA60" s="41">
        <v>1557991</v>
      </c>
      <c r="BB60" s="41">
        <v>1498284.0000000002</v>
      </c>
      <c r="BC60" s="41">
        <v>1644550.9998999999</v>
      </c>
      <c r="BD60" s="41">
        <v>1611871.9999999998</v>
      </c>
      <c r="BE60" s="41">
        <v>1242619.3006340095</v>
      </c>
      <c r="BF60" s="41">
        <v>751377.02260974678</v>
      </c>
      <c r="BG60" s="41">
        <v>1094438.616873251</v>
      </c>
      <c r="BH60" s="41">
        <v>1316451.9995299997</v>
      </c>
      <c r="BI60" s="41">
        <v>1377560.2091099999</v>
      </c>
      <c r="BJ60" s="41">
        <v>1406607.1194106655</v>
      </c>
      <c r="BK60" s="41">
        <v>1102727.454003274</v>
      </c>
    </row>
    <row r="61" spans="1:63" ht="15" customHeight="1" x14ac:dyDescent="0.25">
      <c r="B61" s="44" t="s">
        <v>116</v>
      </c>
      <c r="C61" s="44" t="s">
        <v>116</v>
      </c>
      <c r="D61" s="7">
        <v>219263.05360978996</v>
      </c>
      <c r="E61" s="7">
        <v>236859.97687407001</v>
      </c>
      <c r="F61" s="7">
        <v>231699.54475085996</v>
      </c>
      <c r="G61" s="7">
        <v>277049.29673966998</v>
      </c>
      <c r="H61" s="7">
        <v>228702.16375907999</v>
      </c>
      <c r="I61" s="7">
        <v>251469.89442789002</v>
      </c>
      <c r="J61" s="7">
        <v>216293.80584000004</v>
      </c>
      <c r="K61" s="7">
        <v>265002.55047001998</v>
      </c>
      <c r="L61" s="7">
        <v>200990.10637999995</v>
      </c>
      <c r="M61" s="7">
        <v>242280.00423996997</v>
      </c>
      <c r="N61" s="7">
        <v>209460.05264999997</v>
      </c>
      <c r="O61" s="7">
        <v>268158.31508000003</v>
      </c>
      <c r="P61" s="7">
        <v>239624.52992001001</v>
      </c>
      <c r="Q61" s="7">
        <v>296151.61590000003</v>
      </c>
      <c r="R61" s="7">
        <v>240284.06386021004</v>
      </c>
      <c r="S61" s="7">
        <v>261450.55217996001</v>
      </c>
      <c r="T61" s="7">
        <v>245244.95382999995</v>
      </c>
      <c r="U61" s="7">
        <v>287039.67206000001</v>
      </c>
      <c r="V61" s="7">
        <v>237277.95720998992</v>
      </c>
      <c r="W61" s="7">
        <v>245255.83544996995</v>
      </c>
      <c r="X61" s="7">
        <v>208696.88298994699</v>
      </c>
      <c r="Y61" s="7">
        <v>231424.38444999003</v>
      </c>
      <c r="Z61" s="7">
        <v>185811.28176000004</v>
      </c>
      <c r="AA61" s="7">
        <v>219000.81929000001</v>
      </c>
      <c r="AB61" s="7">
        <v>182255.18304000006</v>
      </c>
      <c r="AC61" s="7">
        <v>42877.741259999995</v>
      </c>
      <c r="AD61" s="7">
        <v>117682.50102635997</v>
      </c>
      <c r="AE61" s="7">
        <v>173296.42534086001</v>
      </c>
      <c r="AF61" s="7">
        <v>146669.63546791964</v>
      </c>
      <c r="AG61" s="7">
        <v>179507.84248031033</v>
      </c>
      <c r="AH61" s="7">
        <v>184851.59789672127</v>
      </c>
      <c r="AI61" s="7">
        <v>268533.7930059394</v>
      </c>
      <c r="AJ61" s="7">
        <v>201362.27580759965</v>
      </c>
      <c r="AK61" s="7">
        <v>260379.1186443867</v>
      </c>
      <c r="AL61" s="7">
        <v>228399.84929283016</v>
      </c>
      <c r="AM61" s="7">
        <v>270337.93736025941</v>
      </c>
      <c r="AN61" s="7">
        <v>224897.44017919933</v>
      </c>
      <c r="AO61" s="7">
        <v>281341.49431592692</v>
      </c>
      <c r="AP61" s="7">
        <v>237315.38443207668</v>
      </c>
      <c r="AQ61" s="7">
        <v>284457.50109025353</v>
      </c>
      <c r="AR61" s="7">
        <v>230353.05688730057</v>
      </c>
      <c r="AS61" s="7">
        <v>291816.40087685751</v>
      </c>
      <c r="AT61" s="7">
        <v>234735.65240823367</v>
      </c>
      <c r="AU61" s="7">
        <v>302007.00431500713</v>
      </c>
      <c r="AV61" s="7">
        <v>237107.49437539416</v>
      </c>
      <c r="AW61" s="7">
        <v>309882.41593482002</v>
      </c>
      <c r="AX61" s="7">
        <v>266032.50400965998</v>
      </c>
      <c r="AZ61" s="7">
        <v>964871.87197439</v>
      </c>
      <c r="BA61" s="7">
        <v>961468.41449699004</v>
      </c>
      <c r="BB61" s="7">
        <v>920888.47834997007</v>
      </c>
      <c r="BC61" s="7">
        <v>1037510.7618601801</v>
      </c>
      <c r="BD61" s="7">
        <v>1014818.4185499598</v>
      </c>
      <c r="BE61" s="7">
        <v>844933.36848993704</v>
      </c>
      <c r="BF61" s="7">
        <v>516111.85066722007</v>
      </c>
      <c r="BG61" s="7">
        <v>779562.86885089055</v>
      </c>
      <c r="BH61" s="7">
        <v>960479.18110507587</v>
      </c>
      <c r="BI61" s="7">
        <v>1028011.8200174565</v>
      </c>
      <c r="BJ61" s="7">
        <v>1058912.1144873989</v>
      </c>
      <c r="BK61" s="7">
        <v>813022.41431987414</v>
      </c>
    </row>
    <row r="62" spans="1:63" ht="15" customHeight="1" x14ac:dyDescent="0.25">
      <c r="B62" s="52" t="s">
        <v>121</v>
      </c>
      <c r="C62" s="52" t="s">
        <v>216</v>
      </c>
      <c r="D62" s="53">
        <v>216861.77357966997</v>
      </c>
      <c r="E62" s="53">
        <v>235133.56996408</v>
      </c>
      <c r="F62" s="53">
        <v>230516.99459085995</v>
      </c>
      <c r="G62" s="53">
        <v>275338.1023199</v>
      </c>
      <c r="H62" s="53">
        <v>225294.82098903001</v>
      </c>
      <c r="I62" s="53">
        <v>248940.12453788001</v>
      </c>
      <c r="J62" s="53">
        <v>214681.41299000004</v>
      </c>
      <c r="K62" s="53">
        <v>262274.00385002</v>
      </c>
      <c r="L62" s="53">
        <v>198869.42055999994</v>
      </c>
      <c r="M62" s="53">
        <v>239630.74913996996</v>
      </c>
      <c r="N62" s="53">
        <v>207811.31274999998</v>
      </c>
      <c r="O62" s="53">
        <v>263437.18268000003</v>
      </c>
      <c r="P62" s="53">
        <v>231638.60309001</v>
      </c>
      <c r="Q62" s="53">
        <v>283579.22497000004</v>
      </c>
      <c r="R62" s="53">
        <v>232005.97976021003</v>
      </c>
      <c r="S62" s="53">
        <v>256812.83080996</v>
      </c>
      <c r="T62" s="53">
        <v>239078.70650999996</v>
      </c>
      <c r="U62" s="53">
        <v>277055.61194999999</v>
      </c>
      <c r="V62" s="53">
        <v>230070.60257998994</v>
      </c>
      <c r="W62" s="53">
        <v>239817.14767996996</v>
      </c>
      <c r="X62" s="53">
        <v>201746.68143994699</v>
      </c>
      <c r="Y62" s="53">
        <v>219065.68361999004</v>
      </c>
      <c r="Z62" s="53">
        <v>173187.71051000003</v>
      </c>
      <c r="AA62" s="53">
        <v>208278.74261000002</v>
      </c>
      <c r="AB62" s="53">
        <v>168331.32124000005</v>
      </c>
      <c r="AC62" s="53">
        <v>22119.262079999997</v>
      </c>
      <c r="AD62" s="53">
        <v>93872.175966329974</v>
      </c>
      <c r="AE62" s="53">
        <v>153135.53298111999</v>
      </c>
      <c r="AF62" s="53">
        <v>110863.08252837966</v>
      </c>
      <c r="AG62" s="53">
        <v>135224.81423019036</v>
      </c>
      <c r="AH62" s="53">
        <v>151032.63344586128</v>
      </c>
      <c r="AI62" s="53">
        <v>232413.55935586942</v>
      </c>
      <c r="AJ62" s="53">
        <v>156436.66420711964</v>
      </c>
      <c r="AK62" s="53">
        <v>221929.88617455668</v>
      </c>
      <c r="AL62" s="53">
        <v>193461.42770316015</v>
      </c>
      <c r="AM62" s="53">
        <v>223589.51729973941</v>
      </c>
      <c r="AN62" s="53">
        <v>176472.1730089293</v>
      </c>
      <c r="AO62" s="53">
        <v>226667.73564526692</v>
      </c>
      <c r="AP62" s="53">
        <v>184395.79136296667</v>
      </c>
      <c r="AQ62" s="53">
        <v>235114.81091097355</v>
      </c>
      <c r="AR62" s="53">
        <v>177179.94128637057</v>
      </c>
      <c r="AS62" s="53">
        <v>227855.50731597751</v>
      </c>
      <c r="AT62" s="53">
        <v>178228.19072860366</v>
      </c>
      <c r="AU62" s="53">
        <v>243418.5828100745</v>
      </c>
      <c r="AV62" s="53">
        <v>174686.75070871931</v>
      </c>
      <c r="AW62" s="53">
        <v>236301.91622369102</v>
      </c>
      <c r="AX62" s="53">
        <v>194450.31002964999</v>
      </c>
      <c r="AY62" s="54"/>
      <c r="AZ62" s="53">
        <v>957850.44045451004</v>
      </c>
      <c r="BA62" s="53">
        <v>951190.36236693</v>
      </c>
      <c r="BB62" s="53">
        <v>909748.66512997006</v>
      </c>
      <c r="BC62" s="53">
        <v>1004036.63863018</v>
      </c>
      <c r="BD62" s="53">
        <v>986022.06871995982</v>
      </c>
      <c r="BE62" s="53">
        <v>802278.81817993708</v>
      </c>
      <c r="BF62" s="53">
        <v>437458.29226745002</v>
      </c>
      <c r="BG62" s="53">
        <v>629534.08956030069</v>
      </c>
      <c r="BH62" s="53">
        <v>795417.49538457592</v>
      </c>
      <c r="BI62" s="53">
        <v>822650.51092813653</v>
      </c>
      <c r="BJ62" s="53">
        <v>826682.22214102629</v>
      </c>
      <c r="BK62" s="53">
        <v>605438.97696206032</v>
      </c>
    </row>
    <row r="63" spans="1:63" ht="15" customHeight="1" x14ac:dyDescent="0.25">
      <c r="B63" s="52" t="s">
        <v>122</v>
      </c>
      <c r="C63" s="52" t="s">
        <v>217</v>
      </c>
      <c r="D63" s="53">
        <v>2401.2800301199995</v>
      </c>
      <c r="E63" s="53">
        <v>1726.4069099899998</v>
      </c>
      <c r="F63" s="53">
        <v>1182.5501599999998</v>
      </c>
      <c r="G63" s="53">
        <v>1711.1944197700002</v>
      </c>
      <c r="H63" s="53">
        <v>3407.3427700500006</v>
      </c>
      <c r="I63" s="53">
        <v>2529.7698900099999</v>
      </c>
      <c r="J63" s="53">
        <v>1612.39285</v>
      </c>
      <c r="K63" s="53">
        <v>2728.5466200000001</v>
      </c>
      <c r="L63" s="53">
        <v>2120.6858200000001</v>
      </c>
      <c r="M63" s="53">
        <v>2649.2550999999994</v>
      </c>
      <c r="N63" s="53">
        <v>1648.7399</v>
      </c>
      <c r="O63" s="53">
        <v>4721.1324000000004</v>
      </c>
      <c r="P63" s="53">
        <v>7985.9268300000003</v>
      </c>
      <c r="Q63" s="53">
        <v>12572.390930000001</v>
      </c>
      <c r="R63" s="53">
        <v>8278.0841</v>
      </c>
      <c r="S63" s="53">
        <v>4637.7213700000002</v>
      </c>
      <c r="T63" s="53">
        <v>6166.2473200000004</v>
      </c>
      <c r="U63" s="53">
        <v>9984.0601100000003</v>
      </c>
      <c r="V63" s="53">
        <v>7207.3546299999998</v>
      </c>
      <c r="W63" s="53">
        <v>5438.6877700000005</v>
      </c>
      <c r="X63" s="53">
        <v>6950.201549999998</v>
      </c>
      <c r="Y63" s="53">
        <v>12358.70083</v>
      </c>
      <c r="Z63" s="53">
        <v>12623.571250000001</v>
      </c>
      <c r="AA63" s="53">
        <v>10722.07668</v>
      </c>
      <c r="AB63" s="53">
        <v>13923.861800000002</v>
      </c>
      <c r="AC63" s="53">
        <v>20758.479179999998</v>
      </c>
      <c r="AD63" s="53">
        <v>23810.325060030002</v>
      </c>
      <c r="AE63" s="53">
        <v>20160.892359740021</v>
      </c>
      <c r="AF63" s="53">
        <v>35806.552939539979</v>
      </c>
      <c r="AG63" s="53">
        <v>44283.028250119962</v>
      </c>
      <c r="AH63" s="53">
        <v>33818.964450859989</v>
      </c>
      <c r="AI63" s="53">
        <v>36120.233650069968</v>
      </c>
      <c r="AJ63" s="53">
        <v>44925.611600480006</v>
      </c>
      <c r="AK63" s="53">
        <v>38449.232469830022</v>
      </c>
      <c r="AL63" s="53">
        <v>34938.421589670004</v>
      </c>
      <c r="AM63" s="53">
        <v>46748.420060520009</v>
      </c>
      <c r="AN63" s="53">
        <v>48425.267170270025</v>
      </c>
      <c r="AO63" s="53">
        <v>54673.758670659998</v>
      </c>
      <c r="AP63" s="53">
        <v>52919.593069110007</v>
      </c>
      <c r="AQ63" s="53">
        <v>49342.690179279984</v>
      </c>
      <c r="AR63" s="53">
        <v>53173.11560093001</v>
      </c>
      <c r="AS63" s="53">
        <v>63960.893560880024</v>
      </c>
      <c r="AT63" s="53">
        <v>56507.461679630003</v>
      </c>
      <c r="AU63" s="53">
        <v>58588.421504932645</v>
      </c>
      <c r="AV63" s="53">
        <v>62420.743666674854</v>
      </c>
      <c r="AW63" s="53">
        <v>73580.499711128985</v>
      </c>
      <c r="AX63" s="53">
        <v>71582.193980009979</v>
      </c>
      <c r="AY63" s="54"/>
      <c r="AZ63" s="53">
        <v>7021.4315198799995</v>
      </c>
      <c r="BA63" s="53">
        <v>10278.052130060001</v>
      </c>
      <c r="BB63" s="53">
        <v>11139.81322</v>
      </c>
      <c r="BC63" s="53">
        <v>33474.123229999997</v>
      </c>
      <c r="BD63" s="53">
        <v>28796.349829999999</v>
      </c>
      <c r="BE63" s="53">
        <v>42654.550309999991</v>
      </c>
      <c r="BF63" s="53">
        <v>78653.558399770031</v>
      </c>
      <c r="BG63" s="53">
        <v>150028.77929058991</v>
      </c>
      <c r="BH63" s="53">
        <v>165061.68572050001</v>
      </c>
      <c r="BI63" s="53">
        <v>205361.30908932001</v>
      </c>
      <c r="BJ63" s="53">
        <v>232229.89234637268</v>
      </c>
      <c r="BK63" s="53">
        <v>207583.43735781385</v>
      </c>
    </row>
    <row r="64" spans="1:63" ht="15" customHeight="1" x14ac:dyDescent="0.25">
      <c r="B64" s="44" t="s">
        <v>117</v>
      </c>
      <c r="C64" s="44" t="s">
        <v>117</v>
      </c>
      <c r="D64" s="7">
        <v>126430.79993051822</v>
      </c>
      <c r="E64" s="7">
        <v>130581.55059521683</v>
      </c>
      <c r="F64" s="7">
        <v>141952.00231796299</v>
      </c>
      <c r="G64" s="7">
        <v>116191.48365747996</v>
      </c>
      <c r="H64" s="7">
        <v>136550.67973330434</v>
      </c>
      <c r="I64" s="7">
        <v>115168.98068499664</v>
      </c>
      <c r="J64" s="7">
        <v>127908.44024643902</v>
      </c>
      <c r="K64" s="7">
        <v>108159.79126997996</v>
      </c>
      <c r="L64" s="7">
        <v>101228.80514119948</v>
      </c>
      <c r="M64" s="7">
        <v>103569.83378322268</v>
      </c>
      <c r="N64" s="7">
        <v>131342.28225560801</v>
      </c>
      <c r="O64" s="7">
        <v>97112.216729999986</v>
      </c>
      <c r="P64" s="7">
        <v>119115.18857090986</v>
      </c>
      <c r="Q64" s="7">
        <v>103847.38499029602</v>
      </c>
      <c r="R64" s="7">
        <v>120415.70167977993</v>
      </c>
      <c r="S64" s="7">
        <v>49861.070100040044</v>
      </c>
      <c r="T64" s="7">
        <v>107599.03846113011</v>
      </c>
      <c r="U64" s="7">
        <v>96916.266502325991</v>
      </c>
      <c r="V64" s="7">
        <v>118766.23793873345</v>
      </c>
      <c r="W64" s="7">
        <v>75618.041147850541</v>
      </c>
      <c r="X64" s="7">
        <v>64951.782844209309</v>
      </c>
      <c r="Y64" s="7">
        <v>42785.965427991818</v>
      </c>
      <c r="Z64" s="7">
        <v>28190.253387014156</v>
      </c>
      <c r="AA64" s="7">
        <v>49811.798684857022</v>
      </c>
      <c r="AB64" s="7">
        <v>50913.19764885027</v>
      </c>
      <c r="AC64" s="7">
        <v>5133.0925381228672</v>
      </c>
      <c r="AD64" s="7">
        <v>30640.257043202342</v>
      </c>
      <c r="AE64" s="7">
        <v>35072.650471641326</v>
      </c>
      <c r="AF64" s="7">
        <v>44795.829502210341</v>
      </c>
      <c r="AG64" s="7">
        <v>38457.239739449658</v>
      </c>
      <c r="AH64" s="7">
        <v>61982.17922606982</v>
      </c>
      <c r="AI64" s="7">
        <v>53286.314060890574</v>
      </c>
      <c r="AJ64" s="7">
        <v>65724.880872629758</v>
      </c>
      <c r="AK64" s="7">
        <v>49552.515658463279</v>
      </c>
      <c r="AL64" s="7">
        <v>103498.34130196986</v>
      </c>
      <c r="AM64" s="7">
        <v>54800.118446121065</v>
      </c>
      <c r="AN64" s="7">
        <v>81372.907626560656</v>
      </c>
      <c r="AO64" s="7">
        <v>55109.235017743107</v>
      </c>
      <c r="AP64" s="7">
        <v>77933.337478843227</v>
      </c>
      <c r="AQ64" s="7">
        <v>45905.069535336443</v>
      </c>
      <c r="AR64" s="7">
        <v>62508.440403459426</v>
      </c>
      <c r="AS64" s="7">
        <v>52985.059143869803</v>
      </c>
      <c r="AT64" s="7">
        <v>65038.744570331313</v>
      </c>
      <c r="AU64" s="7">
        <v>58179.260763121303</v>
      </c>
      <c r="AV64" s="7">
        <v>69979.631756725779</v>
      </c>
      <c r="AW64" s="7">
        <v>61080.36824327409</v>
      </c>
      <c r="AX64" s="7">
        <v>84842.999999999985</v>
      </c>
      <c r="AZ64" s="7">
        <v>515155.83650117798</v>
      </c>
      <c r="BA64" s="7">
        <v>487787.89193471998</v>
      </c>
      <c r="BB64" s="7">
        <v>433253.1379100302</v>
      </c>
      <c r="BC64" s="7">
        <v>393239.34534102591</v>
      </c>
      <c r="BD64" s="7">
        <v>398899.58405004005</v>
      </c>
      <c r="BE64" s="7">
        <v>185739.80034407234</v>
      </c>
      <c r="BF64" s="7">
        <v>121759.19770181681</v>
      </c>
      <c r="BG64" s="7">
        <v>198521.56252862042</v>
      </c>
      <c r="BH64" s="7">
        <v>273575.85627918394</v>
      </c>
      <c r="BI64" s="7">
        <v>260320.54965848342</v>
      </c>
      <c r="BJ64" s="7">
        <v>238711.50488078184</v>
      </c>
      <c r="BK64" s="7">
        <v>215902.99999999985</v>
      </c>
    </row>
    <row r="65" spans="1:63" ht="15" customHeight="1" x14ac:dyDescent="0.25">
      <c r="B65" s="52" t="s">
        <v>11</v>
      </c>
      <c r="C65" s="52" t="s">
        <v>214</v>
      </c>
      <c r="D65" s="53">
        <v>124483.13815051987</v>
      </c>
      <c r="E65" s="53">
        <v>122237.27067529908</v>
      </c>
      <c r="F65" s="53">
        <v>128919.47108792886</v>
      </c>
      <c r="G65" s="53">
        <v>112157.97662747986</v>
      </c>
      <c r="H65" s="53">
        <v>124270.70835328096</v>
      </c>
      <c r="I65" s="53">
        <v>102891.7129300005</v>
      </c>
      <c r="J65" s="53">
        <v>116633.75916474822</v>
      </c>
      <c r="K65" s="53">
        <v>98687.890284799447</v>
      </c>
      <c r="L65" s="53">
        <v>100314.24136999997</v>
      </c>
      <c r="M65" s="53">
        <v>102793.56821999999</v>
      </c>
      <c r="N65" s="53">
        <v>123546.30737000001</v>
      </c>
      <c r="O65" s="53">
        <v>92173.870080000022</v>
      </c>
      <c r="P65" s="53">
        <v>114623.4155200003</v>
      </c>
      <c r="Q65" s="53">
        <v>92274.917209999985</v>
      </c>
      <c r="R65" s="53">
        <v>104666.3936158158</v>
      </c>
      <c r="S65" s="53">
        <v>74430.102830000003</v>
      </c>
      <c r="T65" s="53">
        <v>91827.236951130108</v>
      </c>
      <c r="U65" s="53">
        <v>50499.941886274959</v>
      </c>
      <c r="V65" s="53">
        <v>56771.222170000008</v>
      </c>
      <c r="W65" s="53">
        <v>41573.311479999989</v>
      </c>
      <c r="X65" s="53">
        <v>62707.033833993395</v>
      </c>
      <c r="Y65" s="53">
        <v>40708.288510009959</v>
      </c>
      <c r="Z65" s="53">
        <v>25956.823350024013</v>
      </c>
      <c r="AA65" s="53">
        <v>46811.359620000076</v>
      </c>
      <c r="AB65" s="53">
        <v>47303.342629509178</v>
      </c>
      <c r="AC65" s="53">
        <v>5051.8767381228672</v>
      </c>
      <c r="AD65" s="53">
        <v>30746.600925476181</v>
      </c>
      <c r="AE65" s="53">
        <v>35054.597605847004</v>
      </c>
      <c r="AF65" s="53">
        <v>45093.316738102309</v>
      </c>
      <c r="AG65" s="53">
        <v>38250.610855303159</v>
      </c>
      <c r="AH65" s="53">
        <v>61797.599608861296</v>
      </c>
      <c r="AI65" s="53">
        <v>52700.572217279252</v>
      </c>
      <c r="AJ65" s="53">
        <v>64413.500160290947</v>
      </c>
      <c r="AK65" s="53">
        <v>47445.495899365837</v>
      </c>
      <c r="AL65" s="53">
        <v>102510.44564212015</v>
      </c>
      <c r="AM65" s="53">
        <v>54298.570510273057</v>
      </c>
      <c r="AN65" s="53">
        <v>80996.141651187965</v>
      </c>
      <c r="AO65" s="53">
        <v>56186.863496750826</v>
      </c>
      <c r="AP65" s="53">
        <v>78368.031437094061</v>
      </c>
      <c r="AQ65" s="53">
        <v>46808.233521832066</v>
      </c>
      <c r="AR65" s="53">
        <v>63255.936621155059</v>
      </c>
      <c r="AS65" s="53">
        <v>53357.050666613897</v>
      </c>
      <c r="AT65" s="53">
        <v>65867.658549735032</v>
      </c>
      <c r="AU65" s="53">
        <v>56230.859043277858</v>
      </c>
      <c r="AV65" s="53">
        <v>69979.631756725779</v>
      </c>
      <c r="AW65" s="53">
        <v>61080.36824327409</v>
      </c>
      <c r="AX65" s="53">
        <v>84842.999999999985</v>
      </c>
      <c r="AY65" s="54"/>
      <c r="AZ65" s="53">
        <v>487797.85654122767</v>
      </c>
      <c r="BA65" s="53">
        <v>442484.07073282916</v>
      </c>
      <c r="BB65" s="53">
        <v>418827.98704000004</v>
      </c>
      <c r="BC65" s="53">
        <v>385994.82917581615</v>
      </c>
      <c r="BD65" s="53">
        <v>240671.71248740505</v>
      </c>
      <c r="BE65" s="53">
        <v>176183.50531402748</v>
      </c>
      <c r="BF65" s="53">
        <v>118156.41789895523</v>
      </c>
      <c r="BG65" s="53">
        <v>197842.09941954602</v>
      </c>
      <c r="BH65" s="53">
        <v>268668.01221204997</v>
      </c>
      <c r="BI65" s="53">
        <v>262359.27010686492</v>
      </c>
      <c r="BJ65" s="53">
        <v>238711.50488078184</v>
      </c>
      <c r="BK65" s="53">
        <v>215902.99999999985</v>
      </c>
    </row>
    <row r="66" spans="1:63" ht="15" customHeight="1" x14ac:dyDescent="0.25">
      <c r="B66" s="52" t="s">
        <v>12</v>
      </c>
      <c r="C66" s="52" t="s">
        <v>215</v>
      </c>
      <c r="D66" s="53">
        <v>1947.6617799983542</v>
      </c>
      <c r="E66" s="53">
        <v>8344.2799199177516</v>
      </c>
      <c r="F66" s="53">
        <v>13032.53123003413</v>
      </c>
      <c r="G66" s="53">
        <v>4033.5070300000939</v>
      </c>
      <c r="H66" s="53">
        <v>12279.971380023369</v>
      </c>
      <c r="I66" s="53">
        <v>12277.267754996137</v>
      </c>
      <c r="J66" s="53">
        <v>11274.681081690798</v>
      </c>
      <c r="K66" s="53">
        <v>9471.9009851805204</v>
      </c>
      <c r="L66" s="53">
        <v>914.56377119950162</v>
      </c>
      <c r="M66" s="53">
        <v>776.26556322269084</v>
      </c>
      <c r="N66" s="53">
        <v>7795.9748856079941</v>
      </c>
      <c r="O66" s="53">
        <v>4938.3466499999668</v>
      </c>
      <c r="P66" s="53">
        <v>4491.7730509095509</v>
      </c>
      <c r="Q66" s="53">
        <v>11572.467780296038</v>
      </c>
      <c r="R66" s="53">
        <v>15749.308063964132</v>
      </c>
      <c r="S66" s="53">
        <v>-24569.032729959959</v>
      </c>
      <c r="T66" s="53">
        <v>15771.801509999999</v>
      </c>
      <c r="U66" s="53">
        <v>46416.324616051032</v>
      </c>
      <c r="V66" s="53">
        <v>61995.015768733436</v>
      </c>
      <c r="W66" s="53">
        <v>34044.729667850552</v>
      </c>
      <c r="X66" s="53">
        <v>2244.7490102159122</v>
      </c>
      <c r="Y66" s="53">
        <v>2077.6769179818584</v>
      </c>
      <c r="Z66" s="53">
        <v>2233.4300369901421</v>
      </c>
      <c r="AA66" s="53">
        <v>3000.4390648569452</v>
      </c>
      <c r="AB66" s="53">
        <v>3609.8550193410911</v>
      </c>
      <c r="AC66" s="53">
        <v>81.21580000000003</v>
      </c>
      <c r="AD66" s="53">
        <v>-106.34388227383718</v>
      </c>
      <c r="AE66" s="53">
        <v>18.052865794323111</v>
      </c>
      <c r="AF66" s="53">
        <v>-297.48723589196743</v>
      </c>
      <c r="AG66" s="53">
        <v>206.62888414649933</v>
      </c>
      <c r="AH66" s="53">
        <v>184.57961720852472</v>
      </c>
      <c r="AI66" s="53">
        <v>585.74184361132211</v>
      </c>
      <c r="AJ66" s="53">
        <v>1311.3807123388106</v>
      </c>
      <c r="AK66" s="53">
        <v>2107.0197590974421</v>
      </c>
      <c r="AL66" s="53">
        <v>987.89565984971705</v>
      </c>
      <c r="AM66" s="53">
        <v>501.54793584800791</v>
      </c>
      <c r="AN66" s="53">
        <v>376.76597537269117</v>
      </c>
      <c r="AO66" s="53">
        <v>-1077.6284790077189</v>
      </c>
      <c r="AP66" s="53">
        <v>-434.69395825083484</v>
      </c>
      <c r="AQ66" s="53">
        <v>-903.16398649562325</v>
      </c>
      <c r="AR66" s="53">
        <v>-747.49621769563237</v>
      </c>
      <c r="AS66" s="53">
        <v>-371.99152274409425</v>
      </c>
      <c r="AT66" s="53">
        <v>-828.91397940371826</v>
      </c>
      <c r="AU66" s="53">
        <v>1948.4017198434449</v>
      </c>
      <c r="AV66" s="53">
        <v>0</v>
      </c>
      <c r="AW66" s="53">
        <v>0</v>
      </c>
      <c r="AX66" s="53">
        <v>0</v>
      </c>
      <c r="AY66" s="54"/>
      <c r="AZ66" s="53">
        <v>27357.979959950331</v>
      </c>
      <c r="BA66" s="53">
        <v>45303.821201890823</v>
      </c>
      <c r="BB66" s="53">
        <v>14425.150870030153</v>
      </c>
      <c r="BC66" s="53">
        <v>7244.5161652097622</v>
      </c>
      <c r="BD66" s="53">
        <v>158227.871562635</v>
      </c>
      <c r="BE66" s="53">
        <v>9556.2950300448574</v>
      </c>
      <c r="BF66" s="53">
        <v>3602.7798028615766</v>
      </c>
      <c r="BG66" s="53">
        <v>679.46310907437874</v>
      </c>
      <c r="BH66" s="53">
        <v>4907.8440671339777</v>
      </c>
      <c r="BI66" s="53">
        <v>-2038.7204483814858</v>
      </c>
      <c r="BJ66" s="53">
        <v>0</v>
      </c>
      <c r="BK66" s="53">
        <v>0</v>
      </c>
    </row>
    <row r="67" spans="1:63" ht="15" customHeight="1" x14ac:dyDescent="0.25">
      <c r="B67" s="44" t="s">
        <v>118</v>
      </c>
      <c r="C67" s="44" t="s">
        <v>118</v>
      </c>
      <c r="D67" s="7">
        <v>13563.03288427</v>
      </c>
      <c r="E67" s="7">
        <v>15966.573299629999</v>
      </c>
      <c r="F67" s="7">
        <v>17890.342688369998</v>
      </c>
      <c r="G67" s="7">
        <v>29445.550007899994</v>
      </c>
      <c r="H67" s="7">
        <v>19662.701338219998</v>
      </c>
      <c r="I67" s="7">
        <v>22205.633600069999</v>
      </c>
      <c r="J67" s="7">
        <v>24632.700370000002</v>
      </c>
      <c r="K67" s="7">
        <v>42233.658259999997</v>
      </c>
      <c r="L67" s="7">
        <v>26844.179980000001</v>
      </c>
      <c r="M67" s="7">
        <v>31580.335940000004</v>
      </c>
      <c r="N67" s="7">
        <v>33797.39963</v>
      </c>
      <c r="O67" s="7">
        <v>51920.46819</v>
      </c>
      <c r="P67" s="7">
        <v>34647.28150908</v>
      </c>
      <c r="Q67" s="7">
        <v>50120.999109704004</v>
      </c>
      <c r="R67" s="7">
        <v>47613.234460009997</v>
      </c>
      <c r="S67" s="7">
        <v>81419.377619999999</v>
      </c>
      <c r="T67" s="7">
        <v>35080.394120000004</v>
      </c>
      <c r="U67" s="7">
        <v>47252.374250000001</v>
      </c>
      <c r="V67" s="7">
        <v>52029.527040000001</v>
      </c>
      <c r="W67" s="7">
        <v>63791.701990000001</v>
      </c>
      <c r="X67" s="7">
        <v>38381.505810000002</v>
      </c>
      <c r="Y67" s="7">
        <v>48932.331240000007</v>
      </c>
      <c r="Z67" s="7">
        <v>57899.788220000009</v>
      </c>
      <c r="AA67" s="7">
        <v>66732.506530000013</v>
      </c>
      <c r="AB67" s="7">
        <v>24327.080389999999</v>
      </c>
      <c r="AC67" s="7">
        <v>9351.6559899999993</v>
      </c>
      <c r="AD67" s="7">
        <v>31533.797439769998</v>
      </c>
      <c r="AE67" s="7">
        <v>48293.44042093998</v>
      </c>
      <c r="AF67" s="7">
        <v>18124.55133987002</v>
      </c>
      <c r="AG67" s="7">
        <v>28151.248950240006</v>
      </c>
      <c r="AH67" s="7">
        <v>31758.846710459984</v>
      </c>
      <c r="AI67" s="7">
        <v>38319.538493169995</v>
      </c>
      <c r="AJ67" s="7">
        <v>16607.741979770006</v>
      </c>
      <c r="AK67" s="7">
        <v>23439.994187150005</v>
      </c>
      <c r="AL67" s="7">
        <v>19878.074665200002</v>
      </c>
      <c r="AM67" s="7">
        <v>22471.151313620001</v>
      </c>
      <c r="AN67" s="7">
        <v>14992.69248424</v>
      </c>
      <c r="AO67" s="7">
        <v>23501.951676330005</v>
      </c>
      <c r="AP67" s="7">
        <v>23052.953759079988</v>
      </c>
      <c r="AQ67" s="7">
        <v>27680.241514409965</v>
      </c>
      <c r="AR67" s="7">
        <v>19787.751379239991</v>
      </c>
      <c r="AS67" s="7">
        <v>27076.504447979987</v>
      </c>
      <c r="AT67" s="7">
        <v>29401.835011435003</v>
      </c>
      <c r="AU67" s="7">
        <v>32717.409203829855</v>
      </c>
      <c r="AV67" s="7">
        <v>17939.623367880002</v>
      </c>
      <c r="AW67" s="7">
        <v>27802.920325180039</v>
      </c>
      <c r="AX67" s="7">
        <v>28059.495990340001</v>
      </c>
      <c r="AZ67" s="7">
        <v>76865.498880169995</v>
      </c>
      <c r="BA67" s="7">
        <v>108734.69356828999</v>
      </c>
      <c r="BB67" s="7">
        <v>144142.38374000002</v>
      </c>
      <c r="BC67" s="7">
        <v>213800.89269879399</v>
      </c>
      <c r="BD67" s="7">
        <v>198153.99739999999</v>
      </c>
      <c r="BE67" s="7">
        <v>211946.13180000003</v>
      </c>
      <c r="BF67" s="7">
        <v>113505.97424070997</v>
      </c>
      <c r="BG67" s="7">
        <v>116354.18549374001</v>
      </c>
      <c r="BH67" s="7">
        <v>82396.962145740021</v>
      </c>
      <c r="BI67" s="7">
        <v>89227.839434059948</v>
      </c>
      <c r="BJ67" s="7">
        <v>108983.50004248484</v>
      </c>
      <c r="BK67" s="7">
        <v>73802.039683400042</v>
      </c>
    </row>
    <row r="68" spans="1:63" ht="15" customHeight="1" x14ac:dyDescent="0.25">
      <c r="B68" s="52" t="s">
        <v>119</v>
      </c>
      <c r="C68" s="52" t="s">
        <v>207</v>
      </c>
      <c r="D68" s="53">
        <v>11638.969876339999</v>
      </c>
      <c r="E68" s="53">
        <v>13595.792810939998</v>
      </c>
      <c r="F68" s="53">
        <v>16410.988098509999</v>
      </c>
      <c r="G68" s="53">
        <v>28707.365757899996</v>
      </c>
      <c r="H68" s="53">
        <v>18278.312648229999</v>
      </c>
      <c r="I68" s="53">
        <v>19058.34877027</v>
      </c>
      <c r="J68" s="53">
        <v>21035.587760000002</v>
      </c>
      <c r="K68" s="53">
        <v>39270.791269999994</v>
      </c>
      <c r="L68" s="53">
        <v>24145.79724</v>
      </c>
      <c r="M68" s="53">
        <v>29101.334520000004</v>
      </c>
      <c r="N68" s="53">
        <v>32090.141389999997</v>
      </c>
      <c r="O68" s="53">
        <v>50089.016799999998</v>
      </c>
      <c r="P68" s="53">
        <v>33271.275959079998</v>
      </c>
      <c r="Q68" s="53">
        <v>47705.061049704003</v>
      </c>
      <c r="R68" s="53">
        <v>45297.663230009995</v>
      </c>
      <c r="S68" s="53">
        <v>81163.162849999993</v>
      </c>
      <c r="T68" s="53">
        <v>32255.716570000004</v>
      </c>
      <c r="U68" s="53">
        <v>44434.318019999999</v>
      </c>
      <c r="V68" s="53">
        <v>50899.416320000004</v>
      </c>
      <c r="W68" s="53">
        <v>63492.905449999998</v>
      </c>
      <c r="X68" s="53">
        <v>37933.339290000004</v>
      </c>
      <c r="Y68" s="53">
        <v>43230.672620000005</v>
      </c>
      <c r="Z68" s="53">
        <v>47058.492859999998</v>
      </c>
      <c r="AA68" s="53">
        <v>56465.982350000006</v>
      </c>
      <c r="AB68" s="53">
        <v>22448.27663</v>
      </c>
      <c r="AC68" s="53">
        <v>5191.4495700000007</v>
      </c>
      <c r="AD68" s="53">
        <v>27475.265029529997</v>
      </c>
      <c r="AE68" s="53">
        <v>44443.545661019976</v>
      </c>
      <c r="AF68" s="53">
        <v>15073.127120360019</v>
      </c>
      <c r="AG68" s="53">
        <v>25085.324880620006</v>
      </c>
      <c r="AH68" s="53">
        <v>29117.590680529986</v>
      </c>
      <c r="AI68" s="53">
        <v>34638.823523309999</v>
      </c>
      <c r="AJ68" s="53">
        <v>14570.228189940008</v>
      </c>
      <c r="AK68" s="53">
        <v>20689.681081550007</v>
      </c>
      <c r="AL68" s="53">
        <v>17596.847923130001</v>
      </c>
      <c r="AM68" s="53">
        <v>19032.582573400003</v>
      </c>
      <c r="AN68" s="53">
        <v>11946.51248413</v>
      </c>
      <c r="AO68" s="53">
        <v>18185.498586050006</v>
      </c>
      <c r="AP68" s="53">
        <v>20134.262109839987</v>
      </c>
      <c r="AQ68" s="53">
        <v>23384.742894029965</v>
      </c>
      <c r="AR68" s="53">
        <v>15901.37015882999</v>
      </c>
      <c r="AS68" s="53">
        <v>21851.451598079988</v>
      </c>
      <c r="AT68" s="53">
        <v>17591.861811780007</v>
      </c>
      <c r="AU68" s="53">
        <v>28189.770048269856</v>
      </c>
      <c r="AV68" s="53">
        <v>15201.521622770002</v>
      </c>
      <c r="AW68" s="53">
        <v>24343.577155090039</v>
      </c>
      <c r="AX68" s="53">
        <v>19875.689970350002</v>
      </c>
      <c r="AY68" s="54"/>
      <c r="AZ68" s="53">
        <v>70353.11654368999</v>
      </c>
      <c r="BA68" s="53">
        <v>97643.040448499989</v>
      </c>
      <c r="BB68" s="53">
        <v>135426.28995000001</v>
      </c>
      <c r="BC68" s="53">
        <v>207437.16308879398</v>
      </c>
      <c r="BD68" s="53">
        <v>191082.35636000001</v>
      </c>
      <c r="BE68" s="53">
        <v>184688.48712000001</v>
      </c>
      <c r="BF68" s="53">
        <v>99558.536890549978</v>
      </c>
      <c r="BG68" s="53">
        <v>103914.86620482001</v>
      </c>
      <c r="BH68" s="53">
        <v>71889.339768020029</v>
      </c>
      <c r="BI68" s="53">
        <v>73651.016074049956</v>
      </c>
      <c r="BJ68" s="53">
        <v>83534.453616959843</v>
      </c>
      <c r="BK68" s="53">
        <v>59420.788748210041</v>
      </c>
    </row>
    <row r="69" spans="1:63" ht="15" customHeight="1" x14ac:dyDescent="0.25">
      <c r="B69" s="52" t="s">
        <v>120</v>
      </c>
      <c r="C69" s="52" t="s">
        <v>218</v>
      </c>
      <c r="D69" s="53">
        <v>1924.0630079300004</v>
      </c>
      <c r="E69" s="53">
        <v>2370.7804886900012</v>
      </c>
      <c r="F69" s="53">
        <v>1479.35458986</v>
      </c>
      <c r="G69" s="53">
        <v>738.18424999999991</v>
      </c>
      <c r="H69" s="53">
        <v>1384.3886899900003</v>
      </c>
      <c r="I69" s="53">
        <v>3147.2848297999981</v>
      </c>
      <c r="J69" s="53">
        <v>3597.1126100000006</v>
      </c>
      <c r="K69" s="53">
        <v>2962.8669900000004</v>
      </c>
      <c r="L69" s="53">
        <v>2698.38274</v>
      </c>
      <c r="M69" s="53">
        <v>2479.0014200000005</v>
      </c>
      <c r="N69" s="53">
        <v>1707.2582400000001</v>
      </c>
      <c r="O69" s="53">
        <v>1831.4513899999999</v>
      </c>
      <c r="P69" s="53">
        <v>1376.0055500000001</v>
      </c>
      <c r="Q69" s="53">
        <v>2415.9380600000004</v>
      </c>
      <c r="R69" s="53">
        <v>2315.5712299999996</v>
      </c>
      <c r="S69" s="53">
        <v>256.2147700000001</v>
      </c>
      <c r="T69" s="53">
        <v>2824.6775500000003</v>
      </c>
      <c r="U69" s="53">
        <v>2818.0562299999992</v>
      </c>
      <c r="V69" s="53">
        <v>1130.1107199999999</v>
      </c>
      <c r="W69" s="53">
        <v>298.79654000000011</v>
      </c>
      <c r="X69" s="53">
        <v>448.16652000000005</v>
      </c>
      <c r="Y69" s="53">
        <v>5701.6586200000011</v>
      </c>
      <c r="Z69" s="53">
        <v>10841.295360000009</v>
      </c>
      <c r="AA69" s="53">
        <v>10266.524180000002</v>
      </c>
      <c r="AB69" s="53">
        <v>1878.80376</v>
      </c>
      <c r="AC69" s="53">
        <v>4160.2064199999986</v>
      </c>
      <c r="AD69" s="53">
        <v>4058.53241024</v>
      </c>
      <c r="AE69" s="53">
        <v>3849.8947599200001</v>
      </c>
      <c r="AF69" s="53">
        <v>3051.4242195099996</v>
      </c>
      <c r="AG69" s="53">
        <v>3065.9240696199995</v>
      </c>
      <c r="AH69" s="53">
        <v>2641.2560299300003</v>
      </c>
      <c r="AI69" s="53">
        <v>3680.7149698599997</v>
      </c>
      <c r="AJ69" s="53">
        <v>2037.513789829999</v>
      </c>
      <c r="AK69" s="53">
        <v>2750.3131055999993</v>
      </c>
      <c r="AL69" s="53">
        <v>2281.22674207</v>
      </c>
      <c r="AM69" s="53">
        <v>3438.5687402199997</v>
      </c>
      <c r="AN69" s="53">
        <v>3046.18000011</v>
      </c>
      <c r="AO69" s="53">
        <v>5316.4530902799997</v>
      </c>
      <c r="AP69" s="53">
        <v>2918.6916492400001</v>
      </c>
      <c r="AQ69" s="53">
        <v>4295.4986203799981</v>
      </c>
      <c r="AR69" s="53">
        <v>3886.3812204099995</v>
      </c>
      <c r="AS69" s="53">
        <v>5225.0528498999993</v>
      </c>
      <c r="AT69" s="53">
        <v>11809.973199654994</v>
      </c>
      <c r="AU69" s="53">
        <v>4527.6391555599994</v>
      </c>
      <c r="AV69" s="53">
        <v>2738.1017451100001</v>
      </c>
      <c r="AW69" s="53">
        <v>3459.3431700900001</v>
      </c>
      <c r="AX69" s="53">
        <v>8183.8060199899992</v>
      </c>
      <c r="AY69" s="54"/>
      <c r="AZ69" s="53">
        <v>6512.3823364800028</v>
      </c>
      <c r="BA69" s="53">
        <v>11091.653119789999</v>
      </c>
      <c r="BB69" s="53">
        <v>8716.0937900000008</v>
      </c>
      <c r="BC69" s="53">
        <v>6363.7296100000003</v>
      </c>
      <c r="BD69" s="53">
        <v>7071.6410399999995</v>
      </c>
      <c r="BE69" s="53">
        <v>27257.644680000012</v>
      </c>
      <c r="BF69" s="53">
        <v>13947.437350159998</v>
      </c>
      <c r="BG69" s="53">
        <v>12439.31928892</v>
      </c>
      <c r="BH69" s="53">
        <v>10507.622377719998</v>
      </c>
      <c r="BI69" s="53">
        <v>15576.823360009997</v>
      </c>
      <c r="BJ69" s="53">
        <v>25449.04642552499</v>
      </c>
      <c r="BK69" s="53">
        <v>14381.250935189999</v>
      </c>
    </row>
    <row r="71" spans="1:63" s="39" customFormat="1" ht="15" customHeight="1" x14ac:dyDescent="0.25">
      <c r="A71"/>
      <c r="B71" s="37" t="s">
        <v>145</v>
      </c>
      <c r="C71" s="37" t="s">
        <v>219</v>
      </c>
      <c r="D71" s="38" t="s">
        <v>126</v>
      </c>
      <c r="E71" s="38" t="s">
        <v>127</v>
      </c>
      <c r="F71" s="38" t="s">
        <v>125</v>
      </c>
      <c r="G71" s="38" t="s">
        <v>128</v>
      </c>
      <c r="H71" s="38" t="s">
        <v>129</v>
      </c>
      <c r="I71" s="38" t="s">
        <v>130</v>
      </c>
      <c r="J71" s="38" t="s">
        <v>131</v>
      </c>
      <c r="K71" s="38" t="s">
        <v>132</v>
      </c>
      <c r="L71" s="38" t="s">
        <v>133</v>
      </c>
      <c r="M71" s="38" t="s">
        <v>134</v>
      </c>
      <c r="N71" s="38" t="s">
        <v>135</v>
      </c>
      <c r="O71" s="38" t="s">
        <v>136</v>
      </c>
      <c r="P71" s="38" t="s">
        <v>137</v>
      </c>
      <c r="Q71" s="38" t="s">
        <v>138</v>
      </c>
      <c r="R71" s="38" t="s">
        <v>139</v>
      </c>
      <c r="S71" s="38" t="s">
        <v>140</v>
      </c>
      <c r="T71" s="38" t="s">
        <v>141</v>
      </c>
      <c r="U71" s="38" t="s">
        <v>142</v>
      </c>
      <c r="V71" s="38" t="s">
        <v>143</v>
      </c>
      <c r="W71" s="38" t="s">
        <v>144</v>
      </c>
      <c r="X71" s="38" t="s">
        <v>1</v>
      </c>
      <c r="Y71" s="38" t="s">
        <v>2</v>
      </c>
      <c r="Z71" s="38" t="s">
        <v>104</v>
      </c>
      <c r="AA71" s="38" t="s">
        <v>106</v>
      </c>
      <c r="AB71" s="38" t="s">
        <v>107</v>
      </c>
      <c r="AC71" s="38" t="s">
        <v>108</v>
      </c>
      <c r="AD71" s="38" t="s">
        <v>109</v>
      </c>
      <c r="AE71" s="38" t="s">
        <v>110</v>
      </c>
      <c r="AF71" s="38" t="s">
        <v>124</v>
      </c>
      <c r="AG71" s="38" t="s">
        <v>146</v>
      </c>
      <c r="AH71" s="38" t="s">
        <v>162</v>
      </c>
      <c r="AI71" s="38" t="s">
        <v>163</v>
      </c>
      <c r="AJ71" s="38" t="s">
        <v>167</v>
      </c>
      <c r="AK71" s="38" t="s">
        <v>172</v>
      </c>
      <c r="AL71" s="38" t="s">
        <v>173</v>
      </c>
      <c r="AM71" s="38" t="s">
        <v>177</v>
      </c>
      <c r="AN71" s="38" t="s">
        <v>187</v>
      </c>
      <c r="AO71" s="38" t="s">
        <v>188</v>
      </c>
      <c r="AP71" s="38" t="s">
        <v>191</v>
      </c>
      <c r="AQ71" s="38" t="s">
        <v>192</v>
      </c>
      <c r="AR71" s="38" t="s">
        <v>193</v>
      </c>
      <c r="AS71" s="38" t="s">
        <v>202</v>
      </c>
      <c r="AT71" s="38" t="s">
        <v>205</v>
      </c>
      <c r="AU71" s="38" t="s">
        <v>339</v>
      </c>
      <c r="AV71" s="38" t="s">
        <v>356</v>
      </c>
      <c r="AW71" s="38" t="s">
        <v>357</v>
      </c>
      <c r="AX71" s="38" t="s">
        <v>358</v>
      </c>
      <c r="AZ71" s="72">
        <v>2014</v>
      </c>
      <c r="BA71" s="72">
        <v>2015</v>
      </c>
      <c r="BB71" s="72">
        <v>2016</v>
      </c>
      <c r="BC71" s="72">
        <v>2017</v>
      </c>
      <c r="BD71" s="72">
        <v>2018</v>
      </c>
      <c r="BE71" s="72">
        <v>2019</v>
      </c>
      <c r="BF71" s="72">
        <v>2020</v>
      </c>
      <c r="BG71" s="72">
        <v>2021</v>
      </c>
      <c r="BH71" s="72">
        <v>2022</v>
      </c>
      <c r="BI71" s="72">
        <v>2023</v>
      </c>
      <c r="BJ71" s="72">
        <v>2024</v>
      </c>
      <c r="BK71" s="72">
        <v>2025</v>
      </c>
    </row>
    <row r="72" spans="1:63" s="43" customFormat="1" ht="15" customHeight="1" x14ac:dyDescent="0.25">
      <c r="A72"/>
      <c r="B72" s="40" t="s">
        <v>185</v>
      </c>
      <c r="C72" s="40" t="s">
        <v>213</v>
      </c>
      <c r="D72" s="41">
        <v>359256.88642457826</v>
      </c>
      <c r="E72" s="41">
        <v>383408.10076891689</v>
      </c>
      <c r="F72" s="41">
        <v>391541.88975719293</v>
      </c>
      <c r="G72" s="41">
        <v>422686.33040504996</v>
      </c>
      <c r="H72" s="41">
        <v>384915.54483060434</v>
      </c>
      <c r="I72" s="41">
        <v>388844.50871295662</v>
      </c>
      <c r="J72" s="41">
        <v>368834.94645643909</v>
      </c>
      <c r="K72" s="41">
        <v>415395.99999999994</v>
      </c>
      <c r="L72" s="41">
        <v>329063.09150119947</v>
      </c>
      <c r="M72" s="41">
        <v>377430.17396319262</v>
      </c>
      <c r="N72" s="41">
        <v>374599.73453560803</v>
      </c>
      <c r="O72" s="41">
        <v>417191</v>
      </c>
      <c r="P72" s="41">
        <v>393386.99999999983</v>
      </c>
      <c r="Q72" s="41">
        <v>450120.00000000012</v>
      </c>
      <c r="R72" s="41">
        <v>408312.99999999988</v>
      </c>
      <c r="S72" s="41">
        <v>392730.9999</v>
      </c>
      <c r="T72" s="41">
        <v>387924.38641113008</v>
      </c>
      <c r="U72" s="41">
        <v>431208.31281232595</v>
      </c>
      <c r="V72" s="41">
        <v>408073.72218872339</v>
      </c>
      <c r="W72" s="41">
        <v>384665.57858782052</v>
      </c>
      <c r="X72" s="41">
        <v>311975.29488</v>
      </c>
      <c r="Y72" s="41">
        <v>323140.00000000006</v>
      </c>
      <c r="Z72" s="41">
        <v>271901.32336701418</v>
      </c>
      <c r="AA72" s="41">
        <v>335545.12450485706</v>
      </c>
      <c r="AB72" s="41">
        <v>257495.46107885029</v>
      </c>
      <c r="AC72" s="41">
        <v>57362.489788122861</v>
      </c>
      <c r="AD72" s="41">
        <v>179856.55550933228</v>
      </c>
      <c r="AE72" s="41">
        <v>256662.51623344133</v>
      </c>
      <c r="AF72" s="41">
        <v>209590.01631000004</v>
      </c>
      <c r="AG72" s="41">
        <v>246116.33116999996</v>
      </c>
      <c r="AH72" s="41">
        <v>278592.62383325107</v>
      </c>
      <c r="AI72" s="41">
        <v>360139.64555999998</v>
      </c>
      <c r="AJ72" s="41">
        <v>283694.89865999937</v>
      </c>
      <c r="AK72" s="41">
        <v>333371.62848999997</v>
      </c>
      <c r="AL72" s="41">
        <v>351776.26526000013</v>
      </c>
      <c r="AM72" s="41">
        <v>347609.2071200005</v>
      </c>
      <c r="AN72" s="41">
        <v>321263.16233999998</v>
      </c>
      <c r="AO72" s="41">
        <v>359952.68101000006</v>
      </c>
      <c r="AP72" s="41">
        <v>338301.67566999991</v>
      </c>
      <c r="AQ72" s="41">
        <v>358042.81213999994</v>
      </c>
      <c r="AR72" s="41">
        <v>312649.24867</v>
      </c>
      <c r="AS72" s="41">
        <v>371877.96446870733</v>
      </c>
      <c r="AT72" s="41">
        <v>329176.23198999988</v>
      </c>
      <c r="AU72" s="41">
        <v>392903.67428195832</v>
      </c>
      <c r="AV72" s="41">
        <v>325026.58660742664</v>
      </c>
      <c r="AW72" s="41">
        <v>398765.90450327419</v>
      </c>
      <c r="AX72" s="41">
        <v>378934.99999999994</v>
      </c>
      <c r="AY72" s="42"/>
      <c r="AZ72" s="41">
        <v>1556893.2073557377</v>
      </c>
      <c r="BA72" s="41">
        <v>1557991</v>
      </c>
      <c r="BB72" s="41">
        <v>1498284</v>
      </c>
      <c r="BC72" s="41">
        <v>1644550.9998999999</v>
      </c>
      <c r="BD72" s="41">
        <v>1611871.9999999998</v>
      </c>
      <c r="BE72" s="41">
        <v>1242561.7427518712</v>
      </c>
      <c r="BF72" s="41">
        <v>751377.02260974678</v>
      </c>
      <c r="BG72" s="41">
        <v>1094438.616873251</v>
      </c>
      <c r="BH72" s="41">
        <v>1316451.9995299997</v>
      </c>
      <c r="BI72" s="41">
        <v>1377560.3311600001</v>
      </c>
      <c r="BJ72" s="41">
        <v>1406606.6183606656</v>
      </c>
      <c r="BK72" s="41">
        <v>1102727.0911107007</v>
      </c>
    </row>
    <row r="73" spans="1:63" ht="15" customHeight="1" x14ac:dyDescent="0.25">
      <c r="B73" s="110" t="s">
        <v>174</v>
      </c>
      <c r="C73" s="110" t="s">
        <v>174</v>
      </c>
      <c r="D73" s="1">
        <v>151743.53989136737</v>
      </c>
      <c r="E73" s="1">
        <v>151855.79696895785</v>
      </c>
      <c r="F73" s="1">
        <v>145016.2615777071</v>
      </c>
      <c r="G73" s="1">
        <v>160075.44729579522</v>
      </c>
      <c r="H73" s="1">
        <v>157814.60303333553</v>
      </c>
      <c r="I73" s="1">
        <v>153593.45096282192</v>
      </c>
      <c r="J73" s="1">
        <v>116815.59878769574</v>
      </c>
      <c r="K73" s="1">
        <v>143705.05003855258</v>
      </c>
      <c r="L73" s="1">
        <v>124583.09399650031</v>
      </c>
      <c r="M73" s="1">
        <v>141803.26996542412</v>
      </c>
      <c r="N73" s="1">
        <v>119383.62922043567</v>
      </c>
      <c r="O73" s="1">
        <v>144210.11866812687</v>
      </c>
      <c r="P73" s="1">
        <v>148904.80522052746</v>
      </c>
      <c r="Q73" s="1">
        <v>170947.10759835315</v>
      </c>
      <c r="R73" s="1">
        <v>129236.76573140932</v>
      </c>
      <c r="S73" s="1">
        <v>140571.92385207038</v>
      </c>
      <c r="T73" s="1">
        <v>142687.70661543321</v>
      </c>
      <c r="U73" s="1">
        <v>166016.83843518104</v>
      </c>
      <c r="V73" s="1">
        <v>135169.16127711826</v>
      </c>
      <c r="W73" s="1">
        <v>139269.37927951195</v>
      </c>
      <c r="X73" s="1">
        <v>134332.88381975962</v>
      </c>
      <c r="Y73" s="1">
        <v>136757.24750875638</v>
      </c>
      <c r="Z73" s="1">
        <v>109262.19709480897</v>
      </c>
      <c r="AA73" s="1">
        <v>118160.41163216367</v>
      </c>
      <c r="AB73" s="1">
        <v>113730.11055370083</v>
      </c>
      <c r="AC73" s="1">
        <v>21984.959088118958</v>
      </c>
      <c r="AD73" s="1">
        <v>66917.998152438871</v>
      </c>
      <c r="AE73" s="1">
        <v>92405.264352915794</v>
      </c>
      <c r="AF73" s="1">
        <v>87781.086367426382</v>
      </c>
      <c r="AG73" s="1">
        <v>103822.34745989727</v>
      </c>
      <c r="AH73" s="1">
        <v>104166.32966926419</v>
      </c>
      <c r="AI73" s="1">
        <v>149153.48470530345</v>
      </c>
      <c r="AJ73" s="1">
        <v>123987.42962018849</v>
      </c>
      <c r="AK73" s="1">
        <v>156868.92830966195</v>
      </c>
      <c r="AL73" s="1">
        <v>138574.26511205634</v>
      </c>
      <c r="AM73" s="1">
        <v>159597.58176512347</v>
      </c>
      <c r="AN73" s="1">
        <v>145393.68463178142</v>
      </c>
      <c r="AO73" s="1">
        <v>178764.76504831202</v>
      </c>
      <c r="AP73" s="1">
        <v>148929.87760344136</v>
      </c>
      <c r="AQ73" s="1">
        <v>180147.05015067681</v>
      </c>
      <c r="AR73" s="1">
        <v>151451.60031389867</v>
      </c>
      <c r="AS73" s="1">
        <v>194558.53194365825</v>
      </c>
      <c r="AT73" s="1">
        <v>157287.88643418878</v>
      </c>
      <c r="AU73" s="1">
        <v>201086.75230516418</v>
      </c>
      <c r="AV73" s="1">
        <v>161684.17482808261</v>
      </c>
      <c r="AW73" s="1">
        <v>212802.35019407296</v>
      </c>
      <c r="AX73" s="1">
        <v>185177.08549114881</v>
      </c>
      <c r="AY73" s="45"/>
      <c r="AZ73" s="1">
        <v>608691.04573382752</v>
      </c>
      <c r="BA73" s="1">
        <v>571928.70282240584</v>
      </c>
      <c r="BB73" s="1">
        <v>529980.11185048707</v>
      </c>
      <c r="BC73" s="1">
        <v>589660.60240236029</v>
      </c>
      <c r="BD73" s="1">
        <v>583143.08560724452</v>
      </c>
      <c r="BE73" s="1">
        <v>498512.74005548866</v>
      </c>
      <c r="BF73" s="1">
        <v>295038.33214717446</v>
      </c>
      <c r="BG73" s="1">
        <v>444923.24820189131</v>
      </c>
      <c r="BH73" s="1">
        <v>579028.20480703027</v>
      </c>
      <c r="BI73" s="1">
        <v>653235.37743421155</v>
      </c>
      <c r="BJ73" s="1">
        <v>704384.77099690982</v>
      </c>
      <c r="BK73" s="1">
        <v>559663.61051330436</v>
      </c>
    </row>
    <row r="74" spans="1:63" ht="15" customHeight="1" x14ac:dyDescent="0.25">
      <c r="B74" s="110" t="s">
        <v>5</v>
      </c>
      <c r="C74" s="110" t="s">
        <v>5</v>
      </c>
      <c r="D74" s="1">
        <v>121461.68551000001</v>
      </c>
      <c r="E74" s="1">
        <v>141770.31167000002</v>
      </c>
      <c r="F74" s="1">
        <v>148301.80016000001</v>
      </c>
      <c r="G74" s="1">
        <v>149837.53906000001</v>
      </c>
      <c r="H74" s="1">
        <v>117638.80091999998</v>
      </c>
      <c r="I74" s="1">
        <v>122122.91562</v>
      </c>
      <c r="J74" s="1">
        <v>135341.17057474915</v>
      </c>
      <c r="K74" s="1">
        <v>129121.91911479854</v>
      </c>
      <c r="L74" s="1">
        <v>95050.331449999969</v>
      </c>
      <c r="M74" s="1">
        <v>121016.08689999999</v>
      </c>
      <c r="N74" s="1">
        <v>127623.15633000001</v>
      </c>
      <c r="O74" s="1">
        <v>126094.67472000002</v>
      </c>
      <c r="P74" s="1">
        <v>111573.96323000001</v>
      </c>
      <c r="Q74" s="1">
        <v>123154.74823</v>
      </c>
      <c r="R74" s="1">
        <v>127354.80115572581</v>
      </c>
      <c r="S74" s="1">
        <v>114985.62891997</v>
      </c>
      <c r="T74" s="1">
        <v>105282.62126001011</v>
      </c>
      <c r="U74" s="1">
        <v>92095.193766024851</v>
      </c>
      <c r="V74" s="1">
        <v>87592.817840000003</v>
      </c>
      <c r="W74" s="1">
        <v>74817.612979999976</v>
      </c>
      <c r="X74" s="1">
        <v>76831.984326226579</v>
      </c>
      <c r="Y74" s="1">
        <v>80332.351929960016</v>
      </c>
      <c r="Z74" s="1">
        <v>63453.544119986007</v>
      </c>
      <c r="AA74" s="1">
        <v>66531.198899530005</v>
      </c>
      <c r="AB74" s="1">
        <v>53128.664654016044</v>
      </c>
      <c r="AC74" s="1">
        <v>9182.5813678089289</v>
      </c>
      <c r="AD74" s="1">
        <v>38055.386128905207</v>
      </c>
      <c r="AE74" s="1">
        <v>55431.905470012665</v>
      </c>
      <c r="AF74" s="1">
        <v>41673.596929119478</v>
      </c>
      <c r="AG74" s="1">
        <v>40187.578506213293</v>
      </c>
      <c r="AH74" s="1">
        <v>45173.044734790594</v>
      </c>
      <c r="AI74" s="1">
        <v>62408.887060173234</v>
      </c>
      <c r="AJ74" s="1">
        <v>48240.936448905006</v>
      </c>
      <c r="AK74" s="1">
        <v>54027.144300986351</v>
      </c>
      <c r="AL74" s="1">
        <v>68184.201453021044</v>
      </c>
      <c r="AM74" s="1">
        <v>56171.372843758967</v>
      </c>
      <c r="AN74" s="1">
        <v>53854.912766557871</v>
      </c>
      <c r="AO74" s="1">
        <v>56386.460788138138</v>
      </c>
      <c r="AP74" s="1">
        <v>57222.926944211868</v>
      </c>
      <c r="AQ74" s="1">
        <v>56348.484232291099</v>
      </c>
      <c r="AR74" s="1">
        <v>53574.558281294972</v>
      </c>
      <c r="AS74" s="1">
        <v>61053.763160293209</v>
      </c>
      <c r="AT74" s="1">
        <v>56478.911059658916</v>
      </c>
      <c r="AU74" s="1">
        <v>63443.1208252043</v>
      </c>
      <c r="AV74" s="1">
        <v>57756.881655607111</v>
      </c>
      <c r="AW74" s="1">
        <v>59780.013228943542</v>
      </c>
      <c r="AX74" s="1">
        <v>62495.602344857412</v>
      </c>
      <c r="AY74" s="45"/>
      <c r="AZ74" s="1">
        <v>561371.33640000003</v>
      </c>
      <c r="BA74" s="1">
        <v>504224.80622954771</v>
      </c>
      <c r="BB74" s="1">
        <v>469784.24939999997</v>
      </c>
      <c r="BC74" s="1">
        <v>477069.14153569588</v>
      </c>
      <c r="BD74" s="1">
        <v>359788.24584603496</v>
      </c>
      <c r="BE74" s="1">
        <v>287149.07927570259</v>
      </c>
      <c r="BF74" s="1">
        <v>155798.53762074283</v>
      </c>
      <c r="BG74" s="1">
        <v>189443.10723029659</v>
      </c>
      <c r="BH74" s="1">
        <v>226623.65504667134</v>
      </c>
      <c r="BI74" s="1">
        <v>223812.78473119898</v>
      </c>
      <c r="BJ74" s="1">
        <v>234550.35332645138</v>
      </c>
      <c r="BK74" s="1">
        <v>180032.49722940807</v>
      </c>
    </row>
    <row r="75" spans="1:63" ht="15" customHeight="1" x14ac:dyDescent="0.25">
      <c r="B75" s="110" t="s">
        <v>3</v>
      </c>
      <c r="C75" s="110" t="s">
        <v>3</v>
      </c>
      <c r="D75" s="1">
        <v>40743.134181815825</v>
      </c>
      <c r="E75" s="1">
        <v>35586.161263669637</v>
      </c>
      <c r="F75" s="1">
        <v>32664.198244596657</v>
      </c>
      <c r="G75" s="1">
        <v>41340.475355967596</v>
      </c>
      <c r="H75" s="1">
        <v>38758.022289011322</v>
      </c>
      <c r="I75" s="1">
        <v>36863.362899862062</v>
      </c>
      <c r="J75" s="1">
        <v>42073.885700049097</v>
      </c>
      <c r="K75" s="1">
        <v>49945.904756932519</v>
      </c>
      <c r="L75" s="1">
        <v>41473.848989959981</v>
      </c>
      <c r="M75" s="1">
        <v>42987.179936133994</v>
      </c>
      <c r="N75" s="1">
        <v>50221.092150472236</v>
      </c>
      <c r="O75" s="1">
        <v>51834.191170540216</v>
      </c>
      <c r="P75" s="1">
        <v>55542.097168418419</v>
      </c>
      <c r="Q75" s="1">
        <v>54032.824326623842</v>
      </c>
      <c r="R75" s="1">
        <v>59162.825595618684</v>
      </c>
      <c r="S75" s="1">
        <v>51947.137376356521</v>
      </c>
      <c r="T75" s="1">
        <v>63665.371807162104</v>
      </c>
      <c r="U75" s="1">
        <v>50868.12403540792</v>
      </c>
      <c r="V75" s="1">
        <v>50796.078125427783</v>
      </c>
      <c r="W75" s="1">
        <v>50674.743626722018</v>
      </c>
      <c r="X75" s="1">
        <v>61504.456145882243</v>
      </c>
      <c r="Y75" s="1">
        <v>53042.98838245654</v>
      </c>
      <c r="Z75" s="1">
        <v>55363.189472398095</v>
      </c>
      <c r="AA75" s="1">
        <v>52382.796732712304</v>
      </c>
      <c r="AB75" s="1">
        <v>44127.729841907334</v>
      </c>
      <c r="AC75" s="1">
        <v>12094.74049527798</v>
      </c>
      <c r="AD75" s="1">
        <v>30340.690290937058</v>
      </c>
      <c r="AE75" s="1">
        <v>42352.320225203868</v>
      </c>
      <c r="AF75" s="1">
        <v>35912.109588800078</v>
      </c>
      <c r="AG75" s="1">
        <v>45824.110441230805</v>
      </c>
      <c r="AH75" s="1">
        <v>57131.17164002663</v>
      </c>
      <c r="AI75" s="1">
        <v>66665.697701263081</v>
      </c>
      <c r="AJ75" s="1">
        <v>56697.442123642104</v>
      </c>
      <c r="AK75" s="1">
        <v>59451.498713460198</v>
      </c>
      <c r="AL75" s="1">
        <v>72303.142050162918</v>
      </c>
      <c r="AM75" s="1">
        <v>64171.342175132057</v>
      </c>
      <c r="AN75" s="1">
        <v>61294.129329573974</v>
      </c>
      <c r="AO75" s="1">
        <v>51978.486515115997</v>
      </c>
      <c r="AP75" s="1">
        <v>58387.113722934781</v>
      </c>
      <c r="AQ75" s="1">
        <v>53130.473467573458</v>
      </c>
      <c r="AR75" s="1">
        <v>41419.419741039928</v>
      </c>
      <c r="AS75" s="1">
        <v>45007.239044744616</v>
      </c>
      <c r="AT75" s="1">
        <v>41463.521861291265</v>
      </c>
      <c r="AU75" s="1">
        <v>49477.191356309922</v>
      </c>
      <c r="AV75" s="1">
        <v>40525.407092146495</v>
      </c>
      <c r="AW75" s="1">
        <v>46623.905394817702</v>
      </c>
      <c r="AX75" s="1">
        <v>43095.572833935439</v>
      </c>
      <c r="AY75" s="45"/>
      <c r="AZ75" s="1">
        <v>150333.96904604972</v>
      </c>
      <c r="BA75" s="1">
        <v>167641.17564585502</v>
      </c>
      <c r="BB75" s="1">
        <v>186516.31224710646</v>
      </c>
      <c r="BC75" s="1">
        <v>220684.88446701746</v>
      </c>
      <c r="BD75" s="1">
        <v>216004.31759471982</v>
      </c>
      <c r="BE75" s="1">
        <v>222293.43073344918</v>
      </c>
      <c r="BF75" s="1">
        <v>128915.48085332624</v>
      </c>
      <c r="BG75" s="1">
        <v>205533.08937132056</v>
      </c>
      <c r="BH75" s="1">
        <v>252623.42506239726</v>
      </c>
      <c r="BI75" s="1">
        <v>224790.20303519821</v>
      </c>
      <c r="BJ75" s="1">
        <v>177367.37200338574</v>
      </c>
      <c r="BK75" s="1">
        <v>130244.88532089963</v>
      </c>
    </row>
    <row r="76" spans="1:63" ht="15" customHeight="1" x14ac:dyDescent="0.25">
      <c r="B76" s="110" t="s">
        <v>175</v>
      </c>
      <c r="C76" s="110" t="s">
        <v>175</v>
      </c>
      <c r="D76" s="1">
        <v>29797.832177126656</v>
      </c>
      <c r="E76" s="1">
        <v>29884.977646741576</v>
      </c>
      <c r="F76" s="1">
        <v>28720.345971545215</v>
      </c>
      <c r="G76" s="1">
        <v>28270.661898507344</v>
      </c>
      <c r="H76" s="1">
        <v>29334.199662601834</v>
      </c>
      <c r="I76" s="1">
        <v>30770.421214610222</v>
      </c>
      <c r="J76" s="1">
        <v>25189.50820220387</v>
      </c>
      <c r="K76" s="1">
        <v>24990.982361904149</v>
      </c>
      <c r="L76" s="1">
        <v>26582.489853489707</v>
      </c>
      <c r="M76" s="1">
        <v>28486.367334912502</v>
      </c>
      <c r="N76" s="1">
        <v>23186.638686055128</v>
      </c>
      <c r="O76" s="1">
        <v>25484.341176376871</v>
      </c>
      <c r="P76" s="1">
        <v>27383.45140433597</v>
      </c>
      <c r="Q76" s="1">
        <v>31219.263977044982</v>
      </c>
      <c r="R76" s="1">
        <v>20401.171985989997</v>
      </c>
      <c r="S76" s="1">
        <v>19713.149884924838</v>
      </c>
      <c r="T76" s="1">
        <v>19444.236538664656</v>
      </c>
      <c r="U76" s="1">
        <v>21826.568703852001</v>
      </c>
      <c r="V76" s="1">
        <v>15062.238101010895</v>
      </c>
      <c r="W76" s="1">
        <v>14573.96268200902</v>
      </c>
      <c r="X76" s="1">
        <v>13995.85994826547</v>
      </c>
      <c r="Y76" s="1">
        <v>14595.006306684998</v>
      </c>
      <c r="Z76" s="1">
        <v>13972.163469842324</v>
      </c>
      <c r="AA76" s="1">
        <v>12876.714923386</v>
      </c>
      <c r="AB76" s="1">
        <v>11398.422239911</v>
      </c>
      <c r="AC76" s="1">
        <v>3109.0111360609999</v>
      </c>
      <c r="AD76" s="1">
        <v>8372.9822826839991</v>
      </c>
      <c r="AE76" s="1">
        <v>11149.30002787093</v>
      </c>
      <c r="AF76" s="1">
        <v>11536.336389617994</v>
      </c>
      <c r="AG76" s="1">
        <v>15089.019039956002</v>
      </c>
      <c r="AH76" s="1">
        <v>18856.587499738001</v>
      </c>
      <c r="AI76" s="1">
        <v>21759.206687957667</v>
      </c>
      <c r="AJ76" s="1">
        <v>19132.958764510004</v>
      </c>
      <c r="AK76" s="1">
        <v>22845.562420130995</v>
      </c>
      <c r="AL76" s="1">
        <v>25153.551899742994</v>
      </c>
      <c r="AM76" s="1">
        <v>27466.866391901</v>
      </c>
      <c r="AN76" s="1">
        <v>28443.53477292</v>
      </c>
      <c r="AO76" s="1">
        <v>31154.836003115986</v>
      </c>
      <c r="AP76" s="1">
        <v>28746.787287764666</v>
      </c>
      <c r="AQ76" s="1">
        <v>29357.678314340312</v>
      </c>
      <c r="AR76" s="1">
        <v>30909.832461723017</v>
      </c>
      <c r="AS76" s="1">
        <v>32422.726935163289</v>
      </c>
      <c r="AT76" s="1">
        <v>28290.994220518722</v>
      </c>
      <c r="AU76" s="1">
        <v>29338.44409838592</v>
      </c>
      <c r="AV76" s="1">
        <v>30730.992381584816</v>
      </c>
      <c r="AW76" s="1">
        <v>35266.305216004825</v>
      </c>
      <c r="AX76" s="1">
        <v>38683.974843788295</v>
      </c>
      <c r="AY76" s="45"/>
      <c r="AZ76" s="1">
        <v>116673.81769392079</v>
      </c>
      <c r="BA76" s="1">
        <v>110285.11144132007</v>
      </c>
      <c r="BB76" s="1">
        <v>103739.83705083421</v>
      </c>
      <c r="BC76" s="1">
        <v>98717.037252295791</v>
      </c>
      <c r="BD76" s="1">
        <v>70907.006025536568</v>
      </c>
      <c r="BE76" s="1">
        <v>55439.744648178792</v>
      </c>
      <c r="BF76" s="1">
        <v>34029.715686526928</v>
      </c>
      <c r="BG76" s="1">
        <v>67241.149617269664</v>
      </c>
      <c r="BH76" s="1">
        <v>94598.939476284984</v>
      </c>
      <c r="BI76" s="1">
        <v>117702.83637814097</v>
      </c>
      <c r="BJ76" s="1">
        <v>120961.99771579096</v>
      </c>
      <c r="BK76" s="1">
        <v>104681.27244137794</v>
      </c>
    </row>
    <row r="77" spans="1:63" ht="15" customHeight="1" x14ac:dyDescent="0.25">
      <c r="B77" s="110" t="s">
        <v>178</v>
      </c>
      <c r="C77" s="110" t="s">
        <v>178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>
        <v>11431.05948085801</v>
      </c>
      <c r="AG77" s="1">
        <v>9131.67408798613</v>
      </c>
      <c r="AH77" s="1">
        <v>17361.28078192316</v>
      </c>
      <c r="AI77" s="1">
        <v>16313.982218631056</v>
      </c>
      <c r="AJ77" s="1">
        <v>15429.013771984981</v>
      </c>
      <c r="AK77" s="1">
        <v>12994.377609443014</v>
      </c>
      <c r="AL77" s="1">
        <v>25557.064255756999</v>
      </c>
      <c r="AM77" s="1">
        <v>16887.904244576974</v>
      </c>
      <c r="AN77" s="1">
        <v>16909.44237955405</v>
      </c>
      <c r="AO77" s="1">
        <v>19238.492797995626</v>
      </c>
      <c r="AP77" s="1">
        <v>22365.678190818078</v>
      </c>
      <c r="AQ77" s="1">
        <v>12280.722337203935</v>
      </c>
      <c r="AR77" s="1">
        <v>16253.582710499044</v>
      </c>
      <c r="AS77" s="1">
        <v>12130.828909612059</v>
      </c>
      <c r="AT77" s="1">
        <v>17081.857882310993</v>
      </c>
      <c r="AU77" s="1">
        <v>14892.35477322071</v>
      </c>
      <c r="AV77" s="1">
        <v>16389.307282125599</v>
      </c>
      <c r="AW77" s="1">
        <v>16490.210144255063</v>
      </c>
      <c r="AX77" s="1">
        <v>21423.268495929973</v>
      </c>
      <c r="AY77" s="45"/>
      <c r="AZ77" s="1"/>
      <c r="BA77" s="1"/>
      <c r="BB77" s="1"/>
      <c r="BC77" s="1"/>
      <c r="BD77" s="1"/>
      <c r="BE77" s="1"/>
      <c r="BF77" s="1"/>
      <c r="BG77" s="1">
        <v>54237.996569398354</v>
      </c>
      <c r="BH77" s="1">
        <v>70868.359881761964</v>
      </c>
      <c r="BI77" s="1">
        <v>70794.335705571692</v>
      </c>
      <c r="BJ77" s="1">
        <v>60358.624275642804</v>
      </c>
      <c r="BK77" s="1">
        <v>54302.785922310635</v>
      </c>
    </row>
    <row r="78" spans="1:63" ht="15" customHeight="1" x14ac:dyDescent="0.25">
      <c r="B78" s="110" t="s">
        <v>4</v>
      </c>
      <c r="C78" s="110" t="s">
        <v>4</v>
      </c>
      <c r="D78" s="1">
        <v>0</v>
      </c>
      <c r="E78" s="1">
        <v>0</v>
      </c>
      <c r="F78" s="1">
        <v>5916.4098849398342</v>
      </c>
      <c r="G78" s="1">
        <v>9683.1497568796876</v>
      </c>
      <c r="H78" s="1">
        <v>9427.2462074122977</v>
      </c>
      <c r="I78" s="1">
        <v>11011.456660596319</v>
      </c>
      <c r="J78" s="1">
        <v>13507.401740050405</v>
      </c>
      <c r="K78" s="1">
        <v>15926.584482631646</v>
      </c>
      <c r="L78" s="1">
        <v>13614.583460049957</v>
      </c>
      <c r="M78" s="1">
        <v>10780.668323499354</v>
      </c>
      <c r="N78" s="1">
        <v>12591.843633036957</v>
      </c>
      <c r="O78" s="1">
        <v>12708.859424956003</v>
      </c>
      <c r="P78" s="1">
        <v>10843.628416728458</v>
      </c>
      <c r="Q78" s="1">
        <v>9072.5889779780664</v>
      </c>
      <c r="R78" s="1">
        <v>8794.8930072820003</v>
      </c>
      <c r="S78" s="1">
        <v>9019.5472066382226</v>
      </c>
      <c r="T78" s="1">
        <v>6833.8569098600001</v>
      </c>
      <c r="U78" s="1">
        <v>6959.3076458091109</v>
      </c>
      <c r="V78" s="1">
        <v>6990.5204564330006</v>
      </c>
      <c r="W78" s="1">
        <v>8654.9133217270009</v>
      </c>
      <c r="X78" s="1">
        <v>7077.1687800290001</v>
      </c>
      <c r="Y78" s="1">
        <v>7716.5884501140008</v>
      </c>
      <c r="Z78" s="1">
        <v>8241.1918299547597</v>
      </c>
      <c r="AA78" s="1">
        <v>10649.001787064999</v>
      </c>
      <c r="AB78" s="1">
        <v>7173.5983799740006</v>
      </c>
      <c r="AC78" s="1">
        <v>1558.3259108560001</v>
      </c>
      <c r="AD78" s="1">
        <v>4742.0450968709993</v>
      </c>
      <c r="AE78" s="1">
        <v>7012.2328707037595</v>
      </c>
      <c r="AF78" s="1">
        <v>3428.7634502000005</v>
      </c>
      <c r="AG78" s="1">
        <v>3703.7238003299994</v>
      </c>
      <c r="AH78" s="1">
        <v>3960.7831798399993</v>
      </c>
      <c r="AI78" s="1">
        <v>4933.1068498901614</v>
      </c>
      <c r="AJ78" s="1">
        <v>2287.9952386599998</v>
      </c>
      <c r="AK78" s="1">
        <v>1637.10319007</v>
      </c>
      <c r="AL78" s="1">
        <v>1138.0701642100096</v>
      </c>
      <c r="AM78" s="1">
        <v>341.44045003999986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45"/>
      <c r="AZ78" s="1">
        <v>15599.559641819522</v>
      </c>
      <c r="BA78" s="1">
        <v>49872.689090690663</v>
      </c>
      <c r="BB78" s="1">
        <v>49695.954841542276</v>
      </c>
      <c r="BC78" s="1">
        <v>37730.657608626745</v>
      </c>
      <c r="BD78" s="1">
        <v>29438.598333829112</v>
      </c>
      <c r="BE78" s="1">
        <v>33683.950847162756</v>
      </c>
      <c r="BF78" s="1">
        <v>20486.202258404759</v>
      </c>
      <c r="BG78" s="1">
        <v>16026.37728026016</v>
      </c>
      <c r="BH78" s="1">
        <v>5404.6090429800088</v>
      </c>
      <c r="BI78" s="1">
        <v>0</v>
      </c>
      <c r="BJ78" s="1">
        <v>0</v>
      </c>
      <c r="BK78" s="1">
        <v>0</v>
      </c>
    </row>
    <row r="79" spans="1:63" ht="15" customHeight="1" x14ac:dyDescent="0.25">
      <c r="B79" s="110" t="s">
        <v>186</v>
      </c>
      <c r="C79" s="110" t="s">
        <v>186</v>
      </c>
      <c r="D79" s="1">
        <v>15216.184904268219</v>
      </c>
      <c r="E79" s="1">
        <v>23893.513219597869</v>
      </c>
      <c r="F79" s="1">
        <v>30079.864578404002</v>
      </c>
      <c r="G79" s="1">
        <v>32930.517907900248</v>
      </c>
      <c r="H79" s="1">
        <v>31895.829248243299</v>
      </c>
      <c r="I79" s="1">
        <v>34436.894968266075</v>
      </c>
      <c r="J79" s="1">
        <v>35913.948444696529</v>
      </c>
      <c r="K79" s="1">
        <v>51546.317295180503</v>
      </c>
      <c r="L79" s="1">
        <v>27664.873370999478</v>
      </c>
      <c r="M79" s="1">
        <v>33301.729533422578</v>
      </c>
      <c r="N79" s="1">
        <v>39069.80578278836</v>
      </c>
      <c r="O79" s="1">
        <v>58908.724934581936</v>
      </c>
      <c r="P79" s="1">
        <v>39550.529639104338</v>
      </c>
      <c r="Q79" s="1">
        <v>61297.065081701519</v>
      </c>
      <c r="R79" s="1">
        <v>63019.864466053972</v>
      </c>
      <c r="S79" s="1">
        <v>56493.610207000769</v>
      </c>
      <c r="T79" s="1">
        <v>47745.729610000002</v>
      </c>
      <c r="U79" s="1">
        <v>91419.42721093104</v>
      </c>
      <c r="V79" s="1">
        <v>111560.07033873344</v>
      </c>
      <c r="W79" s="1">
        <v>95726.090078160109</v>
      </c>
      <c r="X79" s="1">
        <v>18243.934789999999</v>
      </c>
      <c r="Y79" s="1">
        <v>30641.541700069196</v>
      </c>
      <c r="Z79" s="1">
        <v>21558.982098589426</v>
      </c>
      <c r="AA79" s="1">
        <v>86053.50651512912</v>
      </c>
      <c r="AB79" s="1">
        <v>24675.711699341093</v>
      </c>
      <c r="AC79" s="1">
        <v>9497.3456299999998</v>
      </c>
      <c r="AD79" s="1">
        <v>31712.341281388359</v>
      </c>
      <c r="AE79" s="1">
        <v>48055.429369454752</v>
      </c>
      <c r="AF79" s="1">
        <v>18124.55133987002</v>
      </c>
      <c r="AG79" s="1">
        <v>28151.248950240006</v>
      </c>
      <c r="AH79" s="1">
        <v>31758.846710459984</v>
      </c>
      <c r="AI79" s="1">
        <v>38319.538493169995</v>
      </c>
      <c r="AJ79" s="1">
        <v>16607.741979770006</v>
      </c>
      <c r="AK79" s="1">
        <v>23439.994187150005</v>
      </c>
      <c r="AL79" s="1">
        <v>19878.074665200002</v>
      </c>
      <c r="AM79" s="1">
        <v>22471.151313620001</v>
      </c>
      <c r="AN79" s="1">
        <v>14992.69248424</v>
      </c>
      <c r="AO79" s="1">
        <v>23501.951676330005</v>
      </c>
      <c r="AP79" s="1">
        <v>23052.953759079988</v>
      </c>
      <c r="AQ79" s="1">
        <v>27680.241514409965</v>
      </c>
      <c r="AR79" s="1">
        <v>19787.751379239991</v>
      </c>
      <c r="AS79" s="1">
        <v>27076.504447979987</v>
      </c>
      <c r="AT79" s="1">
        <v>29401.835011435003</v>
      </c>
      <c r="AU79" s="1">
        <v>32717.409203829855</v>
      </c>
      <c r="AV79" s="1">
        <v>17939.623367880002</v>
      </c>
      <c r="AW79" s="1">
        <v>27802.920325180039</v>
      </c>
      <c r="AX79" s="1">
        <v>28059.495990340001</v>
      </c>
      <c r="AY79" s="45"/>
      <c r="AZ79" s="1">
        <v>102120.08061017035</v>
      </c>
      <c r="BA79" s="1">
        <v>153792.98995638639</v>
      </c>
      <c r="BB79" s="1">
        <v>158945.13362179234</v>
      </c>
      <c r="BC79" s="1">
        <v>220361.06939386061</v>
      </c>
      <c r="BD79" s="1">
        <v>346451.31723782455</v>
      </c>
      <c r="BE79" s="1">
        <v>156497.96510378775</v>
      </c>
      <c r="BF79" s="1">
        <v>113940.8279801842</v>
      </c>
      <c r="BG79" s="1">
        <v>116354.18549374001</v>
      </c>
      <c r="BH79" s="1">
        <v>82396.962145740021</v>
      </c>
      <c r="BI79" s="1">
        <v>89227.839434059963</v>
      </c>
      <c r="BJ79" s="1">
        <v>108983.50004248484</v>
      </c>
      <c r="BK79" s="1">
        <v>73802.039683400042</v>
      </c>
    </row>
    <row r="80" spans="1:63" ht="15" customHeight="1" x14ac:dyDescent="0.25">
      <c r="B80" s="110" t="s">
        <v>179</v>
      </c>
      <c r="C80" s="110" t="s">
        <v>220</v>
      </c>
      <c r="D80" s="1">
        <v>294.50976000013532</v>
      </c>
      <c r="E80" s="1">
        <v>417.33999994988301</v>
      </c>
      <c r="F80" s="1">
        <v>843.00934000012671</v>
      </c>
      <c r="G80" s="1">
        <v>548.53912999984448</v>
      </c>
      <c r="H80" s="1">
        <v>46.843470000067896</v>
      </c>
      <c r="I80" s="1">
        <v>46.006386800055438</v>
      </c>
      <c r="J80" s="1">
        <v>-6.566993005724381</v>
      </c>
      <c r="K80" s="1">
        <v>159.241950000016</v>
      </c>
      <c r="L80" s="1">
        <v>93.87038020002386</v>
      </c>
      <c r="M80" s="1">
        <v>-945.12803019988382</v>
      </c>
      <c r="N80" s="1">
        <v>2523.5687328196364</v>
      </c>
      <c r="O80" s="1">
        <v>-2049.9100945819687</v>
      </c>
      <c r="P80" s="1">
        <v>-411.47507911478829</v>
      </c>
      <c r="Q80" s="1">
        <v>396.40180829852068</v>
      </c>
      <c r="R80" s="1">
        <v>342.67805792015724</v>
      </c>
      <c r="S80" s="1">
        <v>2.4530392597625905E-3</v>
      </c>
      <c r="T80" s="1">
        <v>2264.8636700000002</v>
      </c>
      <c r="U80" s="1">
        <v>2022.8530151199943</v>
      </c>
      <c r="V80" s="1">
        <v>902.83605000000011</v>
      </c>
      <c r="W80" s="1">
        <v>948.87661969043484</v>
      </c>
      <c r="X80" s="1">
        <v>-10.992930162872785</v>
      </c>
      <c r="Y80" s="1">
        <v>54.275721958870406</v>
      </c>
      <c r="Z80" s="1">
        <v>50.05528143457601</v>
      </c>
      <c r="AA80" s="1">
        <v>-11108.505985129044</v>
      </c>
      <c r="AB80" s="1">
        <v>3261.2237100000002</v>
      </c>
      <c r="AC80" s="1">
        <v>-64.473839999999996</v>
      </c>
      <c r="AD80" s="1">
        <v>-284.88772389219957</v>
      </c>
      <c r="AE80" s="1">
        <v>256.06391727955361</v>
      </c>
      <c r="AF80" s="1">
        <v>-297.48723589196743</v>
      </c>
      <c r="AG80" s="1">
        <v>206.62888414649933</v>
      </c>
      <c r="AH80" s="1">
        <v>184.57961720852472</v>
      </c>
      <c r="AI80" s="1">
        <v>585.74184361132211</v>
      </c>
      <c r="AJ80" s="1">
        <v>1311.3807123388106</v>
      </c>
      <c r="AK80" s="1">
        <v>2107.0197590974421</v>
      </c>
      <c r="AL80" s="1">
        <v>987.89565984971705</v>
      </c>
      <c r="AM80" s="1">
        <v>501.54793584800791</v>
      </c>
      <c r="AN80" s="1">
        <v>374.76597537269117</v>
      </c>
      <c r="AO80" s="1">
        <v>-1072.3118190077189</v>
      </c>
      <c r="AP80" s="1">
        <v>-403.66183825083488</v>
      </c>
      <c r="AQ80" s="1">
        <v>-901.83787649562328</v>
      </c>
      <c r="AR80" s="1">
        <v>-747.49621769563237</v>
      </c>
      <c r="AS80" s="1">
        <v>-371.62997274409423</v>
      </c>
      <c r="AT80" s="1">
        <v>-828.77447940371826</v>
      </c>
      <c r="AU80" s="1">
        <v>1948.4017198434449</v>
      </c>
      <c r="AV80" s="113">
        <v>0</v>
      </c>
      <c r="AW80" s="113">
        <v>0</v>
      </c>
      <c r="AX80" s="113">
        <v>0</v>
      </c>
      <c r="AY80" s="45"/>
      <c r="AZ80" s="1">
        <v>2103.3982299499894</v>
      </c>
      <c r="BA80" s="1">
        <v>245.52481379441497</v>
      </c>
      <c r="BB80" s="1">
        <v>-377.59901176219228</v>
      </c>
      <c r="BC80" s="1">
        <v>327.6072401431494</v>
      </c>
      <c r="BD80" s="1">
        <v>6139.4293548104288</v>
      </c>
      <c r="BE80" s="1">
        <v>-11015.16791189847</v>
      </c>
      <c r="BF80" s="1">
        <v>3167.9260633873541</v>
      </c>
      <c r="BG80" s="1">
        <v>679.46310907437874</v>
      </c>
      <c r="BH80" s="1">
        <v>4907.8440671339777</v>
      </c>
      <c r="BI80" s="1">
        <v>-2003.045558381486</v>
      </c>
      <c r="BJ80" s="1">
        <v>0</v>
      </c>
      <c r="BK80" s="1">
        <v>0</v>
      </c>
    </row>
    <row r="81" spans="40:63" ht="15" customHeight="1" x14ac:dyDescent="0.25"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40:63" ht="15" customHeight="1" x14ac:dyDescent="0.25"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BI82" s="45"/>
      <c r="BJ82" s="45"/>
      <c r="BK82" s="45"/>
    </row>
    <row r="83" spans="40:63" ht="15" customHeight="1" x14ac:dyDescent="0.25"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</row>
    <row r="106" spans="32:35" ht="15" customHeight="1" x14ac:dyDescent="0.25">
      <c r="AF106" s="87">
        <v>44554.6264600793</v>
      </c>
      <c r="AG106" s="87">
        <v>37976.806259893157</v>
      </c>
      <c r="AH106" s="87">
        <v>61304.228470693284</v>
      </c>
      <c r="AI106" s="87">
        <v>51351.560434587067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4"/>
  <dimension ref="A1:BP93"/>
  <sheetViews>
    <sheetView showGridLines="0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Y8" sqref="AY8"/>
    </sheetView>
  </sheetViews>
  <sheetFormatPr defaultColWidth="8.7109375" defaultRowHeight="15" customHeight="1" outlineLevelCol="1" x14ac:dyDescent="0.25"/>
  <cols>
    <col min="1" max="1" width="4.7109375" style="14" customWidth="1"/>
    <col min="2" max="3" width="30.7109375" style="14" customWidth="1"/>
    <col min="4" max="39" width="10.7109375" style="14" hidden="1" customWidth="1" outlineLevel="1"/>
    <col min="40" max="40" width="10.7109375" style="14" hidden="1" customWidth="1" outlineLevel="1" collapsed="1"/>
    <col min="41" max="43" width="10.7109375" style="14" hidden="1" customWidth="1" outlineLevel="1"/>
    <col min="44" max="44" width="10.7109375" style="14" customWidth="1" collapsed="1"/>
    <col min="45" max="50" width="10.7109375" style="14" customWidth="1"/>
    <col min="51" max="51" width="8.7109375" customWidth="1"/>
    <col min="52" max="61" width="10.7109375" style="21" hidden="1" customWidth="1" outlineLevel="1"/>
    <col min="62" max="62" width="10.7109375" style="21" customWidth="1" collapsed="1"/>
    <col min="63" max="63" width="10.7109375" style="21" customWidth="1"/>
    <col min="64" max="64" width="2.5703125" style="14" customWidth="1"/>
    <col min="65" max="16384" width="8.7109375" style="14"/>
  </cols>
  <sheetData>
    <row r="1" spans="1:63" ht="15" customHeight="1" x14ac:dyDescent="0.25">
      <c r="B1" s="20"/>
      <c r="C1" s="20"/>
    </row>
    <row r="2" spans="1:63" ht="15" customHeight="1" x14ac:dyDescent="0.25"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4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</row>
    <row r="3" spans="1:63" ht="15" customHeight="1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4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</row>
    <row r="4" spans="1:63" ht="15" customHeight="1" x14ac:dyDescent="0.25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4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</row>
    <row r="5" spans="1:63" ht="15" customHeight="1" x14ac:dyDescent="0.25"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4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</row>
    <row r="6" spans="1:63" ht="15" customHeight="1" x14ac:dyDescent="0.2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4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</row>
    <row r="7" spans="1:63" ht="15" customHeight="1" x14ac:dyDescent="0.25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>
        <v>0</v>
      </c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</row>
    <row r="8" spans="1:63" s="57" customFormat="1" ht="15" customHeight="1" x14ac:dyDescent="0.2">
      <c r="B8" s="109" t="s">
        <v>236</v>
      </c>
      <c r="C8" s="109" t="s">
        <v>237</v>
      </c>
      <c r="D8" s="74" t="s">
        <v>126</v>
      </c>
      <c r="E8" s="74" t="s">
        <v>127</v>
      </c>
      <c r="F8" s="74" t="s">
        <v>125</v>
      </c>
      <c r="G8" s="74" t="s">
        <v>128</v>
      </c>
      <c r="H8" s="74" t="s">
        <v>129</v>
      </c>
      <c r="I8" s="74" t="s">
        <v>130</v>
      </c>
      <c r="J8" s="74" t="s">
        <v>131</v>
      </c>
      <c r="K8" s="74" t="s">
        <v>132</v>
      </c>
      <c r="L8" s="74" t="s">
        <v>133</v>
      </c>
      <c r="M8" s="74" t="s">
        <v>134</v>
      </c>
      <c r="N8" s="74" t="s">
        <v>135</v>
      </c>
      <c r="O8" s="74" t="s">
        <v>136</v>
      </c>
      <c r="P8" s="74" t="s">
        <v>137</v>
      </c>
      <c r="Q8" s="74" t="s">
        <v>138</v>
      </c>
      <c r="R8" s="74" t="s">
        <v>139</v>
      </c>
      <c r="S8" s="74" t="s">
        <v>140</v>
      </c>
      <c r="T8" s="74" t="s">
        <v>141</v>
      </c>
      <c r="U8" s="74" t="s">
        <v>142</v>
      </c>
      <c r="V8" s="74" t="s">
        <v>143</v>
      </c>
      <c r="W8" s="74" t="s">
        <v>144</v>
      </c>
      <c r="X8" s="74" t="s">
        <v>1</v>
      </c>
      <c r="Y8" s="74" t="s">
        <v>2</v>
      </c>
      <c r="Z8" s="74" t="s">
        <v>104</v>
      </c>
      <c r="AA8" s="74" t="s">
        <v>106</v>
      </c>
      <c r="AB8" s="74" t="s">
        <v>107</v>
      </c>
      <c r="AC8" s="74" t="s">
        <v>108</v>
      </c>
      <c r="AD8" s="74" t="s">
        <v>109</v>
      </c>
      <c r="AE8" s="74" t="s">
        <v>110</v>
      </c>
      <c r="AF8" s="74" t="s">
        <v>124</v>
      </c>
      <c r="AG8" s="74" t="s">
        <v>146</v>
      </c>
      <c r="AH8" s="74" t="s">
        <v>162</v>
      </c>
      <c r="AI8" s="74" t="s">
        <v>163</v>
      </c>
      <c r="AJ8" s="74" t="s">
        <v>167</v>
      </c>
      <c r="AK8" s="74" t="s">
        <v>172</v>
      </c>
      <c r="AL8" s="74" t="s">
        <v>173</v>
      </c>
      <c r="AM8" s="74" t="s">
        <v>177</v>
      </c>
      <c r="AN8" s="74" t="s">
        <v>187</v>
      </c>
      <c r="AO8" s="74" t="s">
        <v>188</v>
      </c>
      <c r="AP8" s="74" t="s">
        <v>191</v>
      </c>
      <c r="AQ8" s="74" t="s">
        <v>192</v>
      </c>
      <c r="AR8" s="74" t="s">
        <v>193</v>
      </c>
      <c r="AS8" s="74" t="s">
        <v>202</v>
      </c>
      <c r="AT8" s="74" t="s">
        <v>205</v>
      </c>
      <c r="AU8" s="74" t="s">
        <v>339</v>
      </c>
      <c r="AV8" s="74" t="s">
        <v>356</v>
      </c>
      <c r="AW8" s="74" t="s">
        <v>357</v>
      </c>
      <c r="AX8" s="74" t="s">
        <v>358</v>
      </c>
      <c r="AY8" s="75"/>
      <c r="AZ8" s="76">
        <v>2014</v>
      </c>
      <c r="BA8" s="76">
        <v>2015</v>
      </c>
      <c r="BB8" s="76">
        <v>2016</v>
      </c>
      <c r="BC8" s="76">
        <v>2017</v>
      </c>
      <c r="BD8" s="76">
        <v>2018</v>
      </c>
      <c r="BE8" s="76">
        <v>2019</v>
      </c>
      <c r="BF8" s="76">
        <v>2020</v>
      </c>
      <c r="BG8" s="76">
        <v>2021</v>
      </c>
      <c r="BH8" s="76">
        <v>2022</v>
      </c>
      <c r="BI8" s="76">
        <v>2023</v>
      </c>
      <c r="BJ8" s="76">
        <v>2024</v>
      </c>
      <c r="BK8" s="76">
        <v>2025</v>
      </c>
    </row>
    <row r="9" spans="1:63" ht="15" customHeight="1" x14ac:dyDescent="0.2">
      <c r="A9" s="17"/>
      <c r="B9" s="10" t="s">
        <v>13</v>
      </c>
      <c r="C9" s="10" t="s">
        <v>221</v>
      </c>
      <c r="D9" s="12">
        <v>277323</v>
      </c>
      <c r="E9" s="12">
        <v>295850</v>
      </c>
      <c r="F9" s="12">
        <v>302756</v>
      </c>
      <c r="G9" s="12">
        <v>323072.12113999994</v>
      </c>
      <c r="H9" s="12">
        <v>296079</v>
      </c>
      <c r="I9" s="12">
        <v>296573</v>
      </c>
      <c r="J9" s="12">
        <v>282497.68545999995</v>
      </c>
      <c r="K9" s="12">
        <v>313592.82471000002</v>
      </c>
      <c r="L9" s="12">
        <v>248627.02849000006</v>
      </c>
      <c r="M9" s="12">
        <v>283076.19071999996</v>
      </c>
      <c r="N9" s="12">
        <v>282338.79408000002</v>
      </c>
      <c r="O9" s="12">
        <v>311786.86592999991</v>
      </c>
      <c r="P9" s="12">
        <v>297182.15628000005</v>
      </c>
      <c r="Q9" s="12">
        <v>341099.84371999995</v>
      </c>
      <c r="R9" s="12">
        <v>316051</v>
      </c>
      <c r="S9" s="12">
        <v>295483</v>
      </c>
      <c r="T9" s="12">
        <v>299327</v>
      </c>
      <c r="U9" s="12">
        <v>333860</v>
      </c>
      <c r="V9" s="12">
        <v>314246.9642400007</v>
      </c>
      <c r="W9" s="12">
        <v>296711.0357599993</v>
      </c>
      <c r="X9" s="12">
        <v>250396</v>
      </c>
      <c r="Y9" s="12">
        <v>244930</v>
      </c>
      <c r="Z9" s="12">
        <v>212143</v>
      </c>
      <c r="AA9" s="12">
        <v>246614</v>
      </c>
      <c r="AB9" s="12">
        <v>208691</v>
      </c>
      <c r="AC9" s="12">
        <v>45198</v>
      </c>
      <c r="AD9" s="12">
        <v>141809</v>
      </c>
      <c r="AE9" s="12">
        <v>203118</v>
      </c>
      <c r="AF9" s="12">
        <v>167896</v>
      </c>
      <c r="AG9" s="12">
        <v>195617</v>
      </c>
      <c r="AH9" s="12">
        <v>225083</v>
      </c>
      <c r="AI9" s="12">
        <v>287323</v>
      </c>
      <c r="AJ9" s="12">
        <v>232766</v>
      </c>
      <c r="AK9" s="12">
        <v>268357</v>
      </c>
      <c r="AL9" s="12">
        <v>287279</v>
      </c>
      <c r="AM9" s="12">
        <v>277496</v>
      </c>
      <c r="AN9" s="12">
        <v>265169</v>
      </c>
      <c r="AO9" s="12">
        <v>288279</v>
      </c>
      <c r="AP9" s="12">
        <v>274528</v>
      </c>
      <c r="AQ9" s="12">
        <v>281848</v>
      </c>
      <c r="AR9" s="12">
        <v>248132</v>
      </c>
      <c r="AS9" s="12">
        <v>290170</v>
      </c>
      <c r="AT9" s="12">
        <v>264590</v>
      </c>
      <c r="AU9" s="12">
        <v>308663</v>
      </c>
      <c r="AV9" s="12">
        <v>265870</v>
      </c>
      <c r="AW9" s="12">
        <v>319906</v>
      </c>
      <c r="AX9" s="12">
        <v>309400</v>
      </c>
      <c r="AY9" s="42"/>
      <c r="AZ9" s="12">
        <v>1199001.1211399999</v>
      </c>
      <c r="BA9" s="12">
        <v>1188742.5101699999</v>
      </c>
      <c r="BB9" s="12">
        <v>1125828.87922</v>
      </c>
      <c r="BC9" s="12">
        <v>1249816</v>
      </c>
      <c r="BD9" s="12">
        <v>1244145</v>
      </c>
      <c r="BE9" s="12">
        <v>954083</v>
      </c>
      <c r="BF9" s="12">
        <v>598816</v>
      </c>
      <c r="BG9" s="12">
        <v>875919</v>
      </c>
      <c r="BH9" s="12">
        <v>1065898</v>
      </c>
      <c r="BI9" s="12">
        <v>1109824</v>
      </c>
      <c r="BJ9" s="12">
        <v>1111555</v>
      </c>
      <c r="BK9" s="12">
        <v>895176</v>
      </c>
    </row>
    <row r="10" spans="1:63" ht="15" customHeight="1" x14ac:dyDescent="0.25">
      <c r="B10" s="4" t="s">
        <v>14</v>
      </c>
      <c r="C10" s="4" t="s">
        <v>222</v>
      </c>
      <c r="D10" s="5">
        <v>-105320.97732000001</v>
      </c>
      <c r="E10" s="5">
        <v>-111885</v>
      </c>
      <c r="F10" s="5">
        <v>-115986</v>
      </c>
      <c r="G10" s="5">
        <v>-119932.2761253346</v>
      </c>
      <c r="H10" s="5">
        <v>-120380.05858</v>
      </c>
      <c r="I10" s="5">
        <v>-122041</v>
      </c>
      <c r="J10" s="5">
        <v>-118937.55851000005</v>
      </c>
      <c r="K10" s="5">
        <v>-132661.96945999999</v>
      </c>
      <c r="L10" s="5">
        <v>-116202.30677999998</v>
      </c>
      <c r="M10" s="5">
        <v>-117413.12677999999</v>
      </c>
      <c r="N10" s="5">
        <v>-115643.6986200001</v>
      </c>
      <c r="O10" s="5">
        <v>-116826.94982999988</v>
      </c>
      <c r="P10" s="5">
        <v>-127925.3075400001</v>
      </c>
      <c r="Q10" s="5">
        <v>-136373.14876999988</v>
      </c>
      <c r="R10" s="5">
        <v>-144024.41510000004</v>
      </c>
      <c r="S10" s="5">
        <v>-120612.62956999999</v>
      </c>
      <c r="T10" s="5">
        <v>-102699</v>
      </c>
      <c r="U10" s="5">
        <v>-108420.07099000001</v>
      </c>
      <c r="V10" s="5">
        <v>-122132.1666599997</v>
      </c>
      <c r="W10" s="5">
        <v>-108623.18946000031</v>
      </c>
      <c r="X10" s="5">
        <v>-77475</v>
      </c>
      <c r="Y10" s="5">
        <v>-92319.986680000002</v>
      </c>
      <c r="Z10" s="5">
        <v>-78476.876030000014</v>
      </c>
      <c r="AA10" s="5">
        <v>-230005.67851</v>
      </c>
      <c r="AB10" s="5">
        <v>-75287</v>
      </c>
      <c r="AC10" s="5">
        <v>-26527</v>
      </c>
      <c r="AD10" s="5">
        <v>-80811</v>
      </c>
      <c r="AE10" s="5">
        <v>-115023</v>
      </c>
      <c r="AF10" s="5">
        <v>-83924</v>
      </c>
      <c r="AG10" s="5">
        <v>-91167</v>
      </c>
      <c r="AH10" s="5">
        <v>-95894</v>
      </c>
      <c r="AI10" s="5">
        <v>-141690</v>
      </c>
      <c r="AJ10" s="5">
        <v>-97579</v>
      </c>
      <c r="AK10" s="5">
        <v>-93967</v>
      </c>
      <c r="AL10" s="5">
        <v>-110391</v>
      </c>
      <c r="AM10" s="5">
        <v>-96409</v>
      </c>
      <c r="AN10" s="5">
        <v>-93760</v>
      </c>
      <c r="AO10" s="5">
        <v>-91303</v>
      </c>
      <c r="AP10" s="5">
        <v>-98521</v>
      </c>
      <c r="AQ10" s="5">
        <v>-90423</v>
      </c>
      <c r="AR10" s="5">
        <v>-91336</v>
      </c>
      <c r="AS10" s="5">
        <v>-100721</v>
      </c>
      <c r="AT10" s="5">
        <v>-98028</v>
      </c>
      <c r="AU10" s="5">
        <v>-111710</v>
      </c>
      <c r="AV10" s="5">
        <v>-97705</v>
      </c>
      <c r="AW10" s="5">
        <v>-113009</v>
      </c>
      <c r="AX10" s="5">
        <v>-109713</v>
      </c>
      <c r="AY10" s="45"/>
      <c r="AZ10" s="5">
        <v>-453124.25344533462</v>
      </c>
      <c r="BA10" s="5">
        <v>-494020.58655000007</v>
      </c>
      <c r="BB10" s="5">
        <v>-466086.08200999995</v>
      </c>
      <c r="BC10" s="5">
        <v>-528935.50098000001</v>
      </c>
      <c r="BD10" s="5">
        <v>-441874.42710999999</v>
      </c>
      <c r="BE10" s="5">
        <v>-478277.54122000001</v>
      </c>
      <c r="BF10" s="5">
        <v>-297648</v>
      </c>
      <c r="BG10" s="5">
        <v>-412675</v>
      </c>
      <c r="BH10" s="5">
        <v>-398346</v>
      </c>
      <c r="BI10" s="5">
        <v>-374007</v>
      </c>
      <c r="BJ10" s="5">
        <v>-401795</v>
      </c>
      <c r="BK10" s="5">
        <v>-320427</v>
      </c>
    </row>
    <row r="11" spans="1:63" ht="15" customHeight="1" x14ac:dyDescent="0.25">
      <c r="B11" s="4" t="s">
        <v>15</v>
      </c>
      <c r="C11" s="4" t="s">
        <v>226</v>
      </c>
      <c r="D11" s="5">
        <v>-900.02268000000004</v>
      </c>
      <c r="E11" s="5">
        <v>-915.5095</v>
      </c>
      <c r="F11" s="5">
        <v>-921.4905</v>
      </c>
      <c r="G11" s="5">
        <v>-898.84501466544054</v>
      </c>
      <c r="H11" s="5">
        <v>-930.94141999999988</v>
      </c>
      <c r="I11" s="5">
        <v>-935.5095</v>
      </c>
      <c r="J11" s="5">
        <v>-923.4905</v>
      </c>
      <c r="K11" s="5">
        <v>-932.05857999999989</v>
      </c>
      <c r="L11" s="5">
        <v>-929.62999999999977</v>
      </c>
      <c r="M11" s="5">
        <v>-933.88900000000001</v>
      </c>
      <c r="N11" s="5">
        <v>-920.57204999987778</v>
      </c>
      <c r="O11" s="5">
        <v>-929.06695000012212</v>
      </c>
      <c r="P11" s="5">
        <v>-929.95717999999999</v>
      </c>
      <c r="Q11" s="5">
        <v>-929.5865100000002</v>
      </c>
      <c r="R11" s="5">
        <v>-914.58490000000006</v>
      </c>
      <c r="S11" s="5">
        <v>-160.37042999999994</v>
      </c>
      <c r="T11" s="5">
        <v>-4731</v>
      </c>
      <c r="U11" s="5">
        <v>-3206.9290099999998</v>
      </c>
      <c r="V11" s="5">
        <v>-649.7512999999999</v>
      </c>
      <c r="W11" s="5">
        <v>-1319.8925799999997</v>
      </c>
      <c r="X11" s="5">
        <v>-510</v>
      </c>
      <c r="Y11" s="5">
        <v>-340.01331999999991</v>
      </c>
      <c r="Z11" s="5">
        <v>-467.12396999999999</v>
      </c>
      <c r="AA11" s="5">
        <v>-21081.321489999998</v>
      </c>
      <c r="AB11" s="5">
        <v>-896</v>
      </c>
      <c r="AC11" s="5">
        <v>-957</v>
      </c>
      <c r="AD11" s="5">
        <v>-1867</v>
      </c>
      <c r="AE11" s="5">
        <v>-2336</v>
      </c>
      <c r="AF11" s="5">
        <v>-1490</v>
      </c>
      <c r="AG11" s="5">
        <v>-1508</v>
      </c>
      <c r="AH11" s="5">
        <v>-1274</v>
      </c>
      <c r="AI11" s="5">
        <v>-1761</v>
      </c>
      <c r="AJ11" s="5">
        <v>-1747</v>
      </c>
      <c r="AK11" s="5">
        <v>-1784</v>
      </c>
      <c r="AL11" s="5">
        <v>-1713</v>
      </c>
      <c r="AM11" s="5">
        <v>-1825</v>
      </c>
      <c r="AN11" s="5">
        <v>-1635</v>
      </c>
      <c r="AO11" s="5">
        <v>-1850</v>
      </c>
      <c r="AP11" s="5">
        <v>-1750</v>
      </c>
      <c r="AQ11" s="5">
        <v>-1744</v>
      </c>
      <c r="AR11" s="5">
        <v>-1689</v>
      </c>
      <c r="AS11" s="5">
        <v>-1696</v>
      </c>
      <c r="AT11" s="5">
        <v>-1508</v>
      </c>
      <c r="AU11" s="5">
        <v>-1600</v>
      </c>
      <c r="AV11" s="5">
        <v>-1774</v>
      </c>
      <c r="AW11" s="5">
        <v>-1770</v>
      </c>
      <c r="AX11" s="5">
        <v>-1648</v>
      </c>
      <c r="AY11" s="45"/>
      <c r="AZ11" s="5">
        <v>-3635.8676946654405</v>
      </c>
      <c r="BA11" s="5">
        <v>-3721.9999999999995</v>
      </c>
      <c r="BB11" s="5">
        <v>-3713.1579999999999</v>
      </c>
      <c r="BC11" s="5">
        <v>-2934.4990200000002</v>
      </c>
      <c r="BD11" s="5">
        <v>-9907.5728899999995</v>
      </c>
      <c r="BE11" s="5">
        <v>-22398.458779999997</v>
      </c>
      <c r="BF11" s="5">
        <v>-6056</v>
      </c>
      <c r="BG11" s="5">
        <v>-6033</v>
      </c>
      <c r="BH11" s="5">
        <v>-7069</v>
      </c>
      <c r="BI11" s="5">
        <v>-6979</v>
      </c>
      <c r="BJ11" s="5">
        <v>-6493</v>
      </c>
      <c r="BK11" s="5">
        <v>-5192</v>
      </c>
    </row>
    <row r="12" spans="1:63" ht="15" customHeight="1" x14ac:dyDescent="0.25">
      <c r="B12" s="10" t="s">
        <v>16</v>
      </c>
      <c r="C12" s="10" t="s">
        <v>223</v>
      </c>
      <c r="D12" s="12">
        <v>171102</v>
      </c>
      <c r="E12" s="12">
        <v>183049.49050000001</v>
      </c>
      <c r="F12" s="12">
        <v>185848.50949999999</v>
      </c>
      <c r="G12" s="12">
        <v>202240.99999999988</v>
      </c>
      <c r="H12" s="12">
        <v>174768</v>
      </c>
      <c r="I12" s="12">
        <v>173596.49050000001</v>
      </c>
      <c r="J12" s="12">
        <v>162636.63644999987</v>
      </c>
      <c r="K12" s="12">
        <v>179998.79667000001</v>
      </c>
      <c r="L12" s="12">
        <v>131495.09171000007</v>
      </c>
      <c r="M12" s="12">
        <v>164729.17493999997</v>
      </c>
      <c r="N12" s="12">
        <v>165774.52341000005</v>
      </c>
      <c r="O12" s="12">
        <v>194030.84914999991</v>
      </c>
      <c r="P12" s="12">
        <v>168326.89155999996</v>
      </c>
      <c r="Q12" s="12">
        <v>203797.10844000007</v>
      </c>
      <c r="R12" s="12">
        <v>171111.99999999997</v>
      </c>
      <c r="S12" s="12">
        <v>174710</v>
      </c>
      <c r="T12" s="12">
        <v>191897</v>
      </c>
      <c r="U12" s="12">
        <v>222233</v>
      </c>
      <c r="V12" s="12">
        <v>191465.046280001</v>
      </c>
      <c r="W12" s="12">
        <v>186767.953719999</v>
      </c>
      <c r="X12" s="12">
        <v>172411</v>
      </c>
      <c r="Y12" s="12">
        <v>152270</v>
      </c>
      <c r="Z12" s="12">
        <v>133199</v>
      </c>
      <c r="AA12" s="12">
        <v>-4472.9999999999964</v>
      </c>
      <c r="AB12" s="12">
        <v>132508</v>
      </c>
      <c r="AC12" s="12">
        <v>17714</v>
      </c>
      <c r="AD12" s="12">
        <v>59131</v>
      </c>
      <c r="AE12" s="12">
        <v>85759</v>
      </c>
      <c r="AF12" s="12">
        <v>82482</v>
      </c>
      <c r="AG12" s="12">
        <v>102942</v>
      </c>
      <c r="AH12" s="12">
        <v>127915</v>
      </c>
      <c r="AI12" s="12">
        <v>143872</v>
      </c>
      <c r="AJ12" s="12">
        <v>133440</v>
      </c>
      <c r="AK12" s="12">
        <v>172606</v>
      </c>
      <c r="AL12" s="12">
        <v>175175</v>
      </c>
      <c r="AM12" s="12">
        <v>179262</v>
      </c>
      <c r="AN12" s="12">
        <v>169774</v>
      </c>
      <c r="AO12" s="12">
        <v>195126</v>
      </c>
      <c r="AP12" s="12">
        <v>174257</v>
      </c>
      <c r="AQ12" s="12">
        <v>189681</v>
      </c>
      <c r="AR12" s="12">
        <v>155107</v>
      </c>
      <c r="AS12" s="12">
        <v>187753</v>
      </c>
      <c r="AT12" s="12">
        <v>165054</v>
      </c>
      <c r="AU12" s="12">
        <v>195353</v>
      </c>
      <c r="AV12" s="12">
        <v>166391</v>
      </c>
      <c r="AW12" s="12">
        <v>205127</v>
      </c>
      <c r="AX12" s="12">
        <v>198039</v>
      </c>
      <c r="AY12" s="45"/>
      <c r="AZ12" s="12">
        <v>742240.99999999988</v>
      </c>
      <c r="BA12" s="12">
        <v>690999.92361999978</v>
      </c>
      <c r="BB12" s="12">
        <v>656029.63920999994</v>
      </c>
      <c r="BC12" s="12">
        <v>717946</v>
      </c>
      <c r="BD12" s="12">
        <v>792363</v>
      </c>
      <c r="BE12" s="12">
        <v>453407</v>
      </c>
      <c r="BF12" s="12">
        <v>295112</v>
      </c>
      <c r="BG12" s="12">
        <v>457211</v>
      </c>
      <c r="BH12" s="12">
        <v>660483</v>
      </c>
      <c r="BI12" s="12">
        <v>728838</v>
      </c>
      <c r="BJ12" s="12">
        <v>703267</v>
      </c>
      <c r="BK12" s="12">
        <v>569557</v>
      </c>
    </row>
    <row r="13" spans="1:63" ht="15" customHeight="1" x14ac:dyDescent="0.25">
      <c r="B13" s="4"/>
      <c r="C13" s="4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45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</row>
    <row r="14" spans="1:63" ht="15" customHeight="1" x14ac:dyDescent="0.25">
      <c r="B14" s="4" t="s">
        <v>17</v>
      </c>
      <c r="C14" s="4" t="s">
        <v>225</v>
      </c>
      <c r="D14" s="5">
        <v>-39930.101730000002</v>
      </c>
      <c r="E14" s="5">
        <v>-39190</v>
      </c>
      <c r="F14" s="5">
        <v>-38584</v>
      </c>
      <c r="G14" s="5">
        <v>-73773.83097000001</v>
      </c>
      <c r="H14" s="5">
        <v>-35690.611069999999</v>
      </c>
      <c r="I14" s="5">
        <v>428500.74596999999</v>
      </c>
      <c r="J14" s="5">
        <v>-44666.218420000005</v>
      </c>
      <c r="K14" s="5">
        <v>-44642.776490000004</v>
      </c>
      <c r="L14" s="5">
        <v>-42387.477039999998</v>
      </c>
      <c r="M14" s="5">
        <v>-38447.058510000003</v>
      </c>
      <c r="N14" s="5">
        <v>-38000.377200000003</v>
      </c>
      <c r="O14" s="5">
        <v>-45525.80863</v>
      </c>
      <c r="P14" s="5">
        <v>-41464.49</v>
      </c>
      <c r="Q14" s="5">
        <v>-45148.51</v>
      </c>
      <c r="R14" s="5">
        <v>-50291</v>
      </c>
      <c r="S14" s="5">
        <v>-42430</v>
      </c>
      <c r="T14" s="5">
        <v>-43993</v>
      </c>
      <c r="U14" s="5">
        <v>-46685</v>
      </c>
      <c r="V14" s="5">
        <v>-43170.004260000016</v>
      </c>
      <c r="W14" s="5">
        <v>78163.004260000016</v>
      </c>
      <c r="X14" s="5">
        <v>-23285.302691751851</v>
      </c>
      <c r="Y14" s="5">
        <v>-17906.544968248149</v>
      </c>
      <c r="Z14" s="5">
        <v>-4898.3212688219137</v>
      </c>
      <c r="AA14" s="5">
        <v>-133480.35533669422</v>
      </c>
      <c r="AB14" s="5">
        <v>-40275</v>
      </c>
      <c r="AC14" s="5">
        <v>-36938</v>
      </c>
      <c r="AD14" s="5">
        <v>-47074</v>
      </c>
      <c r="AE14" s="5">
        <v>-42862</v>
      </c>
      <c r="AF14" s="5">
        <v>-23001</v>
      </c>
      <c r="AG14" s="5">
        <v>-24777</v>
      </c>
      <c r="AH14" s="5">
        <v>-29461</v>
      </c>
      <c r="AI14" s="5">
        <v>-43627</v>
      </c>
      <c r="AJ14" s="5">
        <v>-27783</v>
      </c>
      <c r="AK14" s="5">
        <v>-30986</v>
      </c>
      <c r="AL14" s="5">
        <v>-45069</v>
      </c>
      <c r="AM14" s="5">
        <v>-37643</v>
      </c>
      <c r="AN14" s="5">
        <v>-35983</v>
      </c>
      <c r="AO14" s="5">
        <v>-39341</v>
      </c>
      <c r="AP14" s="5">
        <v>-45724.921746651555</v>
      </c>
      <c r="AQ14" s="5">
        <v>-42983</v>
      </c>
      <c r="AR14" s="5">
        <v>-42931</v>
      </c>
      <c r="AS14" s="5">
        <v>-42646</v>
      </c>
      <c r="AT14" s="5">
        <v>-43015</v>
      </c>
      <c r="AU14" s="5">
        <v>-42568</v>
      </c>
      <c r="AV14" s="5">
        <v>-44402</v>
      </c>
      <c r="AW14" s="5">
        <v>-44710</v>
      </c>
      <c r="AX14" s="5">
        <v>-43939</v>
      </c>
      <c r="AY14" s="45"/>
      <c r="AZ14" s="5">
        <v>-191477.9327</v>
      </c>
      <c r="BA14" s="5">
        <v>303501.13999</v>
      </c>
      <c r="BB14" s="5">
        <v>-164360.72138</v>
      </c>
      <c r="BC14" s="5">
        <v>-179334</v>
      </c>
      <c r="BD14" s="5">
        <v>-55685</v>
      </c>
      <c r="BE14" s="5">
        <v>-179570.52426551614</v>
      </c>
      <c r="BF14" s="5">
        <v>-167149</v>
      </c>
      <c r="BG14" s="5">
        <v>-120866</v>
      </c>
      <c r="BH14" s="5">
        <v>-141481</v>
      </c>
      <c r="BI14" s="5">
        <v>-164031.92174665155</v>
      </c>
      <c r="BJ14" s="5">
        <v>-171160</v>
      </c>
      <c r="BK14" s="5">
        <v>-133051</v>
      </c>
    </row>
    <row r="15" spans="1:63" ht="15" customHeight="1" x14ac:dyDescent="0.25">
      <c r="B15" s="4" t="s">
        <v>18</v>
      </c>
      <c r="C15" s="4" t="s">
        <v>224</v>
      </c>
      <c r="D15" s="5">
        <v>-62781.115900000004</v>
      </c>
      <c r="E15" s="5">
        <v>-68583</v>
      </c>
      <c r="F15" s="5">
        <v>-67584</v>
      </c>
      <c r="G15" s="5">
        <v>-78140.251870110078</v>
      </c>
      <c r="H15" s="5">
        <v>-61893.049950000001</v>
      </c>
      <c r="I15" s="5">
        <v>-535062.90509999997</v>
      </c>
      <c r="J15" s="5">
        <v>-74084.133490000007</v>
      </c>
      <c r="K15" s="5">
        <v>-72962.722219999996</v>
      </c>
      <c r="L15" s="5">
        <v>-56751.781750000009</v>
      </c>
      <c r="M15" s="5">
        <v>-65669.602149999992</v>
      </c>
      <c r="N15" s="5">
        <v>-67931.438089999996</v>
      </c>
      <c r="O15" s="5">
        <v>-73051.931580000004</v>
      </c>
      <c r="P15" s="5">
        <v>-68079.490000000005</v>
      </c>
      <c r="Q15" s="5">
        <v>-70792.509999999995</v>
      </c>
      <c r="R15" s="5">
        <v>-66194</v>
      </c>
      <c r="S15" s="5">
        <v>-93002</v>
      </c>
      <c r="T15" s="5">
        <v>-79442</v>
      </c>
      <c r="U15" s="5">
        <v>-80020</v>
      </c>
      <c r="V15" s="5">
        <v>-80388.840999999986</v>
      </c>
      <c r="W15" s="5">
        <v>-230208.15900000001</v>
      </c>
      <c r="X15" s="5">
        <v>-96056.697308248142</v>
      </c>
      <c r="Y15" s="5">
        <v>-110665.48540953663</v>
      </c>
      <c r="Z15" s="5">
        <v>-110600.51598938555</v>
      </c>
      <c r="AA15" s="5">
        <v>3728.4229726864723</v>
      </c>
      <c r="AB15" s="5">
        <v>-78521</v>
      </c>
      <c r="AC15" s="5">
        <v>-27391</v>
      </c>
      <c r="AD15" s="5">
        <v>-40947</v>
      </c>
      <c r="AE15" s="5">
        <v>-60815</v>
      </c>
      <c r="AF15" s="5">
        <v>-62021</v>
      </c>
      <c r="AG15" s="5">
        <v>-69415</v>
      </c>
      <c r="AH15" s="5">
        <v>-74256</v>
      </c>
      <c r="AI15" s="5">
        <v>-83091</v>
      </c>
      <c r="AJ15" s="5">
        <v>-78702</v>
      </c>
      <c r="AK15" s="5">
        <v>-87924</v>
      </c>
      <c r="AL15" s="5">
        <v>-73581</v>
      </c>
      <c r="AM15" s="5">
        <v>-84375</v>
      </c>
      <c r="AN15" s="5">
        <v>-87992</v>
      </c>
      <c r="AO15" s="5">
        <v>-91878</v>
      </c>
      <c r="AP15" s="5">
        <v>-80061</v>
      </c>
      <c r="AQ15" s="5">
        <v>-86282</v>
      </c>
      <c r="AR15" s="5">
        <v>-71480</v>
      </c>
      <c r="AS15" s="5">
        <v>-82368</v>
      </c>
      <c r="AT15" s="5">
        <v>-79999</v>
      </c>
      <c r="AU15" s="5">
        <v>-87435</v>
      </c>
      <c r="AV15" s="5">
        <v>-81731</v>
      </c>
      <c r="AW15" s="5">
        <v>-88428</v>
      </c>
      <c r="AX15" s="5">
        <v>-87709</v>
      </c>
      <c r="AY15" s="46"/>
      <c r="AZ15" s="5">
        <v>-277088.36777011008</v>
      </c>
      <c r="BA15" s="5">
        <v>-744002.81076000002</v>
      </c>
      <c r="BB15" s="5">
        <v>-263404.75357</v>
      </c>
      <c r="BC15" s="5">
        <v>-298068</v>
      </c>
      <c r="BD15" s="5">
        <v>-470059</v>
      </c>
      <c r="BE15" s="5">
        <v>-313594.27573448385</v>
      </c>
      <c r="BF15" s="5">
        <v>-207674</v>
      </c>
      <c r="BG15" s="5">
        <v>-288783</v>
      </c>
      <c r="BH15" s="5">
        <v>-324582</v>
      </c>
      <c r="BI15" s="5">
        <v>-346213</v>
      </c>
      <c r="BJ15" s="5">
        <v>-321282</v>
      </c>
      <c r="BK15" s="5">
        <v>-257868</v>
      </c>
    </row>
    <row r="16" spans="1:63" ht="15" customHeight="1" x14ac:dyDescent="0.2">
      <c r="A16" s="16"/>
      <c r="B16" s="4" t="s">
        <v>235</v>
      </c>
      <c r="C16" s="4" t="s">
        <v>226</v>
      </c>
      <c r="D16" s="5">
        <v>-20917.782370000001</v>
      </c>
      <c r="E16" s="5">
        <v>-20824.4905</v>
      </c>
      <c r="F16" s="5">
        <v>-20754.5095</v>
      </c>
      <c r="G16" s="5">
        <v>-16492.960866667723</v>
      </c>
      <c r="H16" s="5">
        <v>-20410.288759999999</v>
      </c>
      <c r="I16" s="5">
        <v>-22779.4905</v>
      </c>
      <c r="J16" s="5">
        <v>-22523.066890000002</v>
      </c>
      <c r="K16" s="5">
        <v>-27628.40078</v>
      </c>
      <c r="L16" s="5">
        <v>-27182.25405</v>
      </c>
      <c r="M16" s="5">
        <v>-25833.177249999997</v>
      </c>
      <c r="N16" s="5">
        <v>-22942.514579999999</v>
      </c>
      <c r="O16" s="5">
        <v>-42924.79682000001</v>
      </c>
      <c r="P16" s="5">
        <v>-24950</v>
      </c>
      <c r="Q16" s="5">
        <v>-30413</v>
      </c>
      <c r="R16" s="5">
        <v>-26423</v>
      </c>
      <c r="S16" s="5">
        <v>-200308</v>
      </c>
      <c r="T16" s="5">
        <v>-15690</v>
      </c>
      <c r="U16" s="5">
        <v>-15217</v>
      </c>
      <c r="V16" s="5">
        <v>-17008.357100000008</v>
      </c>
      <c r="W16" s="5">
        <v>-18783.642899999992</v>
      </c>
      <c r="X16" s="5">
        <v>-32195</v>
      </c>
      <c r="Y16" s="5">
        <v>-38009.318643717779</v>
      </c>
      <c r="Z16" s="5">
        <v>-39609.162741792534</v>
      </c>
      <c r="AA16" s="5">
        <v>-43068.067635992251</v>
      </c>
      <c r="AB16" s="5">
        <v>-44719</v>
      </c>
      <c r="AC16" s="5">
        <v>-46674</v>
      </c>
      <c r="AD16" s="5">
        <v>-50709</v>
      </c>
      <c r="AE16" s="5">
        <v>-50728</v>
      </c>
      <c r="AF16" s="5">
        <v>-33577</v>
      </c>
      <c r="AG16" s="5">
        <v>-32530</v>
      </c>
      <c r="AH16" s="5">
        <v>-34955</v>
      </c>
      <c r="AI16" s="5">
        <v>-45416</v>
      </c>
      <c r="AJ16" s="5">
        <v>-32462</v>
      </c>
      <c r="AK16" s="5">
        <v>-33139</v>
      </c>
      <c r="AL16" s="5">
        <v>-47285</v>
      </c>
      <c r="AM16" s="5">
        <v>-49583</v>
      </c>
      <c r="AN16" s="5">
        <v>-38848</v>
      </c>
      <c r="AO16" s="5">
        <v>-38147</v>
      </c>
      <c r="AP16" s="5">
        <v>-41322</v>
      </c>
      <c r="AQ16" s="5">
        <v>-44028</v>
      </c>
      <c r="AR16" s="5">
        <v>-42299</v>
      </c>
      <c r="AS16" s="5">
        <v>-42181</v>
      </c>
      <c r="AT16" s="5">
        <v>-40790</v>
      </c>
      <c r="AU16" s="5">
        <v>-40928</v>
      </c>
      <c r="AV16" s="5">
        <v>-41873</v>
      </c>
      <c r="AW16" s="5">
        <v>-42214</v>
      </c>
      <c r="AX16" s="5">
        <v>-41828</v>
      </c>
      <c r="AY16" s="39"/>
      <c r="AZ16" s="5">
        <v>-78989.743236667724</v>
      </c>
      <c r="BA16" s="5">
        <v>-93341.246929999994</v>
      </c>
      <c r="BB16" s="5">
        <v>-118882.7427</v>
      </c>
      <c r="BC16" s="5">
        <v>-282094</v>
      </c>
      <c r="BD16" s="5">
        <v>-66699</v>
      </c>
      <c r="BE16" s="5">
        <v>-152881.54902150255</v>
      </c>
      <c r="BF16" s="5">
        <v>-192830</v>
      </c>
      <c r="BG16" s="5">
        <v>-146478</v>
      </c>
      <c r="BH16" s="5">
        <v>-162469</v>
      </c>
      <c r="BI16" s="5">
        <v>-162345</v>
      </c>
      <c r="BJ16" s="5">
        <v>-166198</v>
      </c>
      <c r="BK16" s="5">
        <v>-125915</v>
      </c>
    </row>
    <row r="17" spans="1:68" ht="15" customHeight="1" x14ac:dyDescent="0.2">
      <c r="B17" s="4" t="s">
        <v>229</v>
      </c>
      <c r="C17" s="4" t="s">
        <v>228</v>
      </c>
      <c r="D17" s="5">
        <v>-1847</v>
      </c>
      <c r="E17" s="5">
        <v>-148</v>
      </c>
      <c r="F17" s="5">
        <v>-146</v>
      </c>
      <c r="G17" s="5">
        <v>-768.75830000000133</v>
      </c>
      <c r="H17" s="5">
        <v>-1512</v>
      </c>
      <c r="I17" s="5">
        <v>-2009.4813300000001</v>
      </c>
      <c r="J17" s="5">
        <v>-808.45570999999973</v>
      </c>
      <c r="K17" s="5">
        <v>-696.97412999999995</v>
      </c>
      <c r="L17" s="5">
        <v>5045.60131</v>
      </c>
      <c r="M17" s="5">
        <v>502.02295000000004</v>
      </c>
      <c r="N17" s="5">
        <v>339.22937000000013</v>
      </c>
      <c r="O17" s="5">
        <v>-9354.3489699999991</v>
      </c>
      <c r="P17" s="5">
        <v>4440.1332300000004</v>
      </c>
      <c r="Q17" s="5">
        <v>1323.8667699999996</v>
      </c>
      <c r="R17" s="5">
        <v>7348</v>
      </c>
      <c r="S17" s="5">
        <v>6013</v>
      </c>
      <c r="T17" s="5">
        <v>2769</v>
      </c>
      <c r="U17" s="5">
        <v>-725</v>
      </c>
      <c r="V17" s="5">
        <v>1583.4912099999992</v>
      </c>
      <c r="W17" s="5">
        <v>70448.508790000007</v>
      </c>
      <c r="X17" s="5">
        <v>2053</v>
      </c>
      <c r="Y17" s="5">
        <v>115576</v>
      </c>
      <c r="Z17" s="5">
        <v>2013</v>
      </c>
      <c r="AA17" s="5">
        <v>-13831</v>
      </c>
      <c r="AB17" s="5">
        <v>-682923</v>
      </c>
      <c r="AC17" s="5">
        <v>-24651.999999999989</v>
      </c>
      <c r="AD17" s="5">
        <v>-2456</v>
      </c>
      <c r="AE17" s="5">
        <v>-273101</v>
      </c>
      <c r="AF17" s="5">
        <v>4253</v>
      </c>
      <c r="AG17" s="5">
        <v>1376</v>
      </c>
      <c r="AH17" s="5">
        <v>5400</v>
      </c>
      <c r="AI17" s="5">
        <v>-589630</v>
      </c>
      <c r="AJ17" s="5">
        <v>843</v>
      </c>
      <c r="AK17" s="5">
        <v>-896</v>
      </c>
      <c r="AL17" s="5">
        <v>-2709</v>
      </c>
      <c r="AM17" s="5">
        <v>184620</v>
      </c>
      <c r="AN17" s="5">
        <v>259</v>
      </c>
      <c r="AO17" s="5">
        <v>-21499</v>
      </c>
      <c r="AP17" s="5">
        <v>-129</v>
      </c>
      <c r="AQ17" s="5">
        <v>-2398</v>
      </c>
      <c r="AR17" s="5">
        <v>-651</v>
      </c>
      <c r="AS17" s="5">
        <v>-883</v>
      </c>
      <c r="AT17" s="5">
        <v>-998</v>
      </c>
      <c r="AU17" s="5">
        <v>1345</v>
      </c>
      <c r="AV17" s="5">
        <v>870</v>
      </c>
      <c r="AW17" s="5">
        <v>1029</v>
      </c>
      <c r="AX17" s="5">
        <v>-674</v>
      </c>
      <c r="AY17" s="42"/>
      <c r="AZ17" s="5">
        <v>-2909.7583000000013</v>
      </c>
      <c r="BA17" s="5">
        <v>-5026.9111699999994</v>
      </c>
      <c r="BB17" s="5">
        <v>-3467.4953399999986</v>
      </c>
      <c r="BC17" s="5">
        <v>19125</v>
      </c>
      <c r="BD17" s="5">
        <v>74076</v>
      </c>
      <c r="BE17" s="5">
        <v>105811</v>
      </c>
      <c r="BF17" s="5">
        <v>-983132</v>
      </c>
      <c r="BG17" s="5">
        <v>-578601</v>
      </c>
      <c r="BH17" s="5">
        <v>181858</v>
      </c>
      <c r="BI17" s="5">
        <v>-23767</v>
      </c>
      <c r="BJ17" s="5">
        <v>-1187</v>
      </c>
      <c r="BK17" s="5">
        <v>1225</v>
      </c>
    </row>
    <row r="18" spans="1:68" ht="15" customHeight="1" x14ac:dyDescent="0.2">
      <c r="B18" s="10" t="s">
        <v>198</v>
      </c>
      <c r="C18" s="10" t="s">
        <v>230</v>
      </c>
      <c r="D18" s="12">
        <v>45626</v>
      </c>
      <c r="E18" s="12">
        <v>54304.000000000015</v>
      </c>
      <c r="F18" s="12">
        <v>58779.999999999985</v>
      </c>
      <c r="G18" s="12">
        <v>33065.1979932221</v>
      </c>
      <c r="H18" s="12">
        <v>55262.050220000005</v>
      </c>
      <c r="I18" s="12">
        <v>42245.359540000034</v>
      </c>
      <c r="J18" s="12">
        <v>20554.761939999851</v>
      </c>
      <c r="K18" s="12">
        <v>34067.923050000012</v>
      </c>
      <c r="L18" s="12">
        <v>10219.180180000054</v>
      </c>
      <c r="M18" s="12">
        <v>35281.359979999979</v>
      </c>
      <c r="N18" s="12">
        <v>37239.422910000052</v>
      </c>
      <c r="O18" s="12">
        <v>23173.963149999909</v>
      </c>
      <c r="P18" s="12">
        <v>38273.044789999956</v>
      </c>
      <c r="Q18" s="12">
        <v>58766.955210000073</v>
      </c>
      <c r="R18" s="12">
        <v>35551.999999999971</v>
      </c>
      <c r="S18" s="12">
        <v>-155017</v>
      </c>
      <c r="T18" s="12">
        <v>55541</v>
      </c>
      <c r="U18" s="12">
        <v>79586</v>
      </c>
      <c r="V18" s="12">
        <v>52481.335130001011</v>
      </c>
      <c r="W18" s="12">
        <v>86387.664869999004</v>
      </c>
      <c r="X18" s="12">
        <v>22927</v>
      </c>
      <c r="Y18" s="12">
        <v>101264.65097849746</v>
      </c>
      <c r="Z18" s="12">
        <v>-19896</v>
      </c>
      <c r="AA18" s="12">
        <v>-191124</v>
      </c>
      <c r="AB18" s="12">
        <v>-713930</v>
      </c>
      <c r="AC18" s="12">
        <v>-117941</v>
      </c>
      <c r="AD18" s="12">
        <v>-82055</v>
      </c>
      <c r="AE18" s="12">
        <v>-341747</v>
      </c>
      <c r="AF18" s="12">
        <v>-31864</v>
      </c>
      <c r="AG18" s="12">
        <v>-22404</v>
      </c>
      <c r="AH18" s="12">
        <v>-5357</v>
      </c>
      <c r="AI18" s="12">
        <v>-617892</v>
      </c>
      <c r="AJ18" s="12">
        <v>-4664</v>
      </c>
      <c r="AK18" s="12">
        <v>19661</v>
      </c>
      <c r="AL18" s="12">
        <v>6531</v>
      </c>
      <c r="AM18" s="12">
        <v>192281</v>
      </c>
      <c r="AN18" s="12">
        <v>7210</v>
      </c>
      <c r="AO18" s="12">
        <v>4261</v>
      </c>
      <c r="AP18" s="12">
        <v>7020.0782533484453</v>
      </c>
      <c r="AQ18" s="12">
        <v>13990</v>
      </c>
      <c r="AR18" s="12">
        <v>-2254</v>
      </c>
      <c r="AS18" s="12">
        <v>19675</v>
      </c>
      <c r="AT18" s="12">
        <v>252</v>
      </c>
      <c r="AU18" s="12">
        <v>25767</v>
      </c>
      <c r="AV18" s="12">
        <v>-745</v>
      </c>
      <c r="AW18" s="12">
        <v>30804</v>
      </c>
      <c r="AX18" s="12">
        <v>23889</v>
      </c>
      <c r="AY18" s="42"/>
      <c r="AZ18" s="12">
        <v>191775.19799322204</v>
      </c>
      <c r="BA18" s="12">
        <v>152130.09474999981</v>
      </c>
      <c r="BB18" s="12">
        <v>105913.92621999991</v>
      </c>
      <c r="BC18" s="12">
        <v>-22425</v>
      </c>
      <c r="BD18" s="12">
        <v>273996</v>
      </c>
      <c r="BE18" s="12">
        <v>-86828.349021502538</v>
      </c>
      <c r="BF18" s="12">
        <v>-1255673</v>
      </c>
      <c r="BG18" s="12">
        <v>-677517</v>
      </c>
      <c r="BH18" s="12">
        <v>213809</v>
      </c>
      <c r="BI18" s="12">
        <v>32481.078253348474</v>
      </c>
      <c r="BJ18" s="12">
        <v>43440</v>
      </c>
      <c r="BK18" s="12">
        <v>53948</v>
      </c>
    </row>
    <row r="19" spans="1:68" ht="15" customHeight="1" x14ac:dyDescent="0.25">
      <c r="B19" s="4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4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</row>
    <row r="20" spans="1:68" ht="15" customHeight="1" x14ac:dyDescent="0.2">
      <c r="B20" s="4" t="s">
        <v>199</v>
      </c>
      <c r="C20" s="4" t="s">
        <v>227</v>
      </c>
      <c r="D20" s="5">
        <v>-18614</v>
      </c>
      <c r="E20" s="5">
        <v>-22018</v>
      </c>
      <c r="F20" s="5">
        <v>-26085</v>
      </c>
      <c r="G20" s="5">
        <v>-39922</v>
      </c>
      <c r="H20" s="5">
        <v>-40202</v>
      </c>
      <c r="I20" s="5">
        <v>-41928</v>
      </c>
      <c r="J20" s="5">
        <v>-58888.135660000007</v>
      </c>
      <c r="K20" s="5">
        <v>-56102.747569999992</v>
      </c>
      <c r="L20" s="5">
        <v>-38172.330199999997</v>
      </c>
      <c r="M20" s="5">
        <v>-54922.49828</v>
      </c>
      <c r="N20" s="5">
        <v>-51374.817560000003</v>
      </c>
      <c r="O20" s="5">
        <v>-50512.863959999995</v>
      </c>
      <c r="P20" s="5">
        <v>-51551</v>
      </c>
      <c r="Q20" s="5">
        <v>-46990</v>
      </c>
      <c r="R20" s="5">
        <v>-43979</v>
      </c>
      <c r="S20" s="5">
        <v>-48895</v>
      </c>
      <c r="T20" s="5">
        <v>-30810</v>
      </c>
      <c r="U20" s="5">
        <v>-42161</v>
      </c>
      <c r="V20" s="5">
        <v>-45538.541139999987</v>
      </c>
      <c r="W20" s="5">
        <v>-26059.458860000013</v>
      </c>
      <c r="X20" s="5">
        <v>-40072</v>
      </c>
      <c r="Y20" s="5">
        <v>-46046</v>
      </c>
      <c r="Z20" s="5">
        <v>-46694</v>
      </c>
      <c r="AA20" s="5">
        <v>-43678</v>
      </c>
      <c r="AB20" s="5">
        <v>-35275</v>
      </c>
      <c r="AC20" s="5">
        <v>-28770</v>
      </c>
      <c r="AD20" s="5">
        <v>-30044</v>
      </c>
      <c r="AE20" s="5">
        <v>-31522</v>
      </c>
      <c r="AF20" s="5">
        <v>-25646</v>
      </c>
      <c r="AG20" s="5">
        <v>-33539</v>
      </c>
      <c r="AH20" s="5">
        <v>-43779</v>
      </c>
      <c r="AI20" s="5">
        <v>-56861</v>
      </c>
      <c r="AJ20" s="5">
        <v>-66432</v>
      </c>
      <c r="AK20" s="5">
        <v>-75474</v>
      </c>
      <c r="AL20" s="5">
        <v>-85281</v>
      </c>
      <c r="AM20" s="5">
        <v>-18161</v>
      </c>
      <c r="AN20" s="5">
        <v>-13311</v>
      </c>
      <c r="AO20" s="5">
        <v>-34386</v>
      </c>
      <c r="AP20" s="5">
        <v>-18389</v>
      </c>
      <c r="AQ20" s="5">
        <v>-16914</v>
      </c>
      <c r="AR20" s="5">
        <v>-14333</v>
      </c>
      <c r="AS20" s="5">
        <v>-13979</v>
      </c>
      <c r="AT20" s="5">
        <v>-12042</v>
      </c>
      <c r="AU20" s="5">
        <v>-13729</v>
      </c>
      <c r="AV20" s="5">
        <v>-14573</v>
      </c>
      <c r="AW20" s="5">
        <v>-15207</v>
      </c>
      <c r="AX20" s="5">
        <v>-15962</v>
      </c>
      <c r="AY20" s="42"/>
      <c r="AZ20" s="5">
        <v>-106639</v>
      </c>
      <c r="BA20" s="5">
        <v>-197120.88322999998</v>
      </c>
      <c r="BB20" s="5">
        <v>-194982.50999999998</v>
      </c>
      <c r="BC20" s="5">
        <v>-191415</v>
      </c>
      <c r="BD20" s="5">
        <v>-144569</v>
      </c>
      <c r="BE20" s="5">
        <v>-176490</v>
      </c>
      <c r="BF20" s="5">
        <v>-125611</v>
      </c>
      <c r="BG20" s="5">
        <v>-159825</v>
      </c>
      <c r="BH20" s="5">
        <v>-245348</v>
      </c>
      <c r="BI20" s="5">
        <v>-83000</v>
      </c>
      <c r="BJ20" s="5">
        <v>-54083</v>
      </c>
      <c r="BK20" s="5">
        <v>-45742</v>
      </c>
    </row>
    <row r="21" spans="1:68" ht="15" customHeight="1" x14ac:dyDescent="0.25">
      <c r="B21" s="4" t="s">
        <v>21</v>
      </c>
      <c r="C21" s="4" t="s">
        <v>231</v>
      </c>
      <c r="D21" s="5">
        <v>-4321</v>
      </c>
      <c r="E21" s="5">
        <v>-5803.14</v>
      </c>
      <c r="F21" s="5">
        <v>-5281.08</v>
      </c>
      <c r="G21" s="5">
        <v>1891.4425209044216</v>
      </c>
      <c r="H21" s="5">
        <v>-81</v>
      </c>
      <c r="I21" s="5">
        <v>1430.0973100000001</v>
      </c>
      <c r="J21" s="5">
        <v>15622.493000000002</v>
      </c>
      <c r="K21" s="5">
        <v>10799.887999999999</v>
      </c>
      <c r="L21" s="5">
        <v>3745.9799999999996</v>
      </c>
      <c r="M21" s="5">
        <v>6847.542730000001</v>
      </c>
      <c r="N21" s="5">
        <v>5307.6607300000014</v>
      </c>
      <c r="O21" s="5">
        <v>11527.345000000001</v>
      </c>
      <c r="P21" s="5">
        <v>3019</v>
      </c>
      <c r="Q21" s="5">
        <v>-3517</v>
      </c>
      <c r="R21" s="5">
        <v>2041</v>
      </c>
      <c r="S21" s="5">
        <v>632865</v>
      </c>
      <c r="T21" s="5">
        <v>-4358</v>
      </c>
      <c r="U21" s="5">
        <v>-7174</v>
      </c>
      <c r="V21" s="5">
        <v>895.22319999999854</v>
      </c>
      <c r="W21" s="5">
        <v>-15325.223199999999</v>
      </c>
      <c r="X21" s="5">
        <v>4111</v>
      </c>
      <c r="Y21" s="5">
        <v>-14011</v>
      </c>
      <c r="Z21" s="5">
        <v>14307</v>
      </c>
      <c r="AA21" s="5">
        <v>65915</v>
      </c>
      <c r="AB21" s="5">
        <v>-650055</v>
      </c>
      <c r="AC21" s="5">
        <v>0</v>
      </c>
      <c r="AD21" s="5">
        <v>0</v>
      </c>
      <c r="AE21" s="5">
        <v>26255</v>
      </c>
      <c r="AF21" s="5">
        <v>19479</v>
      </c>
      <c r="AG21" s="5">
        <v>0</v>
      </c>
      <c r="AH21" s="5">
        <v>0</v>
      </c>
      <c r="AI21" s="5">
        <v>13550</v>
      </c>
      <c r="AJ21" s="5">
        <v>12043</v>
      </c>
      <c r="AK21" s="5">
        <v>12043</v>
      </c>
      <c r="AL21" s="5">
        <v>12042</v>
      </c>
      <c r="AM21" s="5">
        <v>50686</v>
      </c>
      <c r="AN21" s="5">
        <v>12672</v>
      </c>
      <c r="AO21" s="5">
        <v>35282</v>
      </c>
      <c r="AP21" s="5">
        <v>12672</v>
      </c>
      <c r="AQ21" s="5">
        <v>12672</v>
      </c>
      <c r="AR21" s="5">
        <v>11308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45"/>
      <c r="AZ21" s="5">
        <v>-13513.777479095577</v>
      </c>
      <c r="BA21" s="5">
        <v>27771.478310000002</v>
      </c>
      <c r="BB21" s="5">
        <v>27428.528460000001</v>
      </c>
      <c r="BC21" s="5">
        <v>634408</v>
      </c>
      <c r="BD21" s="5">
        <v>-25962</v>
      </c>
      <c r="BE21" s="5">
        <v>70322</v>
      </c>
      <c r="BF21" s="5">
        <v>-623800</v>
      </c>
      <c r="BG21" s="5">
        <v>33029</v>
      </c>
      <c r="BH21" s="5">
        <v>86814</v>
      </c>
      <c r="BI21" s="5">
        <v>73298</v>
      </c>
      <c r="BJ21" s="5">
        <v>11308</v>
      </c>
      <c r="BK21" s="5">
        <v>0</v>
      </c>
    </row>
    <row r="22" spans="1:68" ht="15" customHeight="1" x14ac:dyDescent="0.25">
      <c r="B22" s="10" t="s">
        <v>22</v>
      </c>
      <c r="C22" s="10" t="s">
        <v>232</v>
      </c>
      <c r="D22" s="12">
        <v>22691</v>
      </c>
      <c r="E22" s="12">
        <v>26482.860000000015</v>
      </c>
      <c r="F22" s="12">
        <v>27413.919999999984</v>
      </c>
      <c r="G22" s="12">
        <v>-4965.3594858734796</v>
      </c>
      <c r="H22" s="12">
        <v>14979.050220000005</v>
      </c>
      <c r="I22" s="12">
        <v>1747.4568500000314</v>
      </c>
      <c r="J22" s="12">
        <v>-22710.880720000154</v>
      </c>
      <c r="K22" s="12">
        <v>-11234.936519999981</v>
      </c>
      <c r="L22" s="12">
        <v>-24207.170019999947</v>
      </c>
      <c r="M22" s="12">
        <v>-12793.59557000002</v>
      </c>
      <c r="N22" s="12">
        <v>-8827.7339199999478</v>
      </c>
      <c r="O22" s="12">
        <v>-15811.555810000085</v>
      </c>
      <c r="P22" s="12">
        <v>-10258.955210000044</v>
      </c>
      <c r="Q22" s="12">
        <v>8259.9552100000728</v>
      </c>
      <c r="R22" s="12">
        <v>-6386.0000000000291</v>
      </c>
      <c r="S22" s="12">
        <v>428953</v>
      </c>
      <c r="T22" s="12">
        <v>20373</v>
      </c>
      <c r="U22" s="12">
        <v>30251</v>
      </c>
      <c r="V22" s="12">
        <v>7838.0171900010246</v>
      </c>
      <c r="W22" s="12">
        <v>45002.98280999899</v>
      </c>
      <c r="X22" s="12">
        <v>-13034</v>
      </c>
      <c r="Y22" s="12">
        <v>41207.650978497462</v>
      </c>
      <c r="Z22" s="12">
        <v>-52283</v>
      </c>
      <c r="AA22" s="12">
        <v>-168887</v>
      </c>
      <c r="AB22" s="12">
        <v>-1399260</v>
      </c>
      <c r="AC22" s="12">
        <v>-146711</v>
      </c>
      <c r="AD22" s="12">
        <v>-112099</v>
      </c>
      <c r="AE22" s="12">
        <v>-347014</v>
      </c>
      <c r="AF22" s="12">
        <v>-38031</v>
      </c>
      <c r="AG22" s="12">
        <v>-55943</v>
      </c>
      <c r="AH22" s="12">
        <v>-49136</v>
      </c>
      <c r="AI22" s="12">
        <v>-661203</v>
      </c>
      <c r="AJ22" s="12">
        <v>-59053</v>
      </c>
      <c r="AK22" s="12">
        <v>-43770</v>
      </c>
      <c r="AL22" s="12">
        <v>-66708</v>
      </c>
      <c r="AM22" s="12">
        <v>224806</v>
      </c>
      <c r="AN22" s="12">
        <v>6571</v>
      </c>
      <c r="AO22" s="12">
        <v>5157</v>
      </c>
      <c r="AP22" s="12">
        <v>1303.0782533484453</v>
      </c>
      <c r="AQ22" s="12">
        <v>9748</v>
      </c>
      <c r="AR22" s="12">
        <v>-5279</v>
      </c>
      <c r="AS22" s="12">
        <v>5696</v>
      </c>
      <c r="AT22" s="12">
        <v>-11790</v>
      </c>
      <c r="AU22" s="12">
        <v>12038</v>
      </c>
      <c r="AV22" s="12">
        <v>-15318</v>
      </c>
      <c r="AW22" s="12">
        <v>15597</v>
      </c>
      <c r="AX22" s="12">
        <v>7927</v>
      </c>
      <c r="AY22" s="73"/>
      <c r="AZ22" s="12">
        <v>71622.420514126468</v>
      </c>
      <c r="BA22" s="12">
        <v>-17219.310170000157</v>
      </c>
      <c r="BB22" s="12">
        <v>-61640.055320000072</v>
      </c>
      <c r="BC22" s="12">
        <v>420568</v>
      </c>
      <c r="BD22" s="12">
        <v>103465</v>
      </c>
      <c r="BE22" s="12">
        <v>-192996.34902150254</v>
      </c>
      <c r="BF22" s="12">
        <v>-2005084</v>
      </c>
      <c r="BG22" s="12">
        <v>-804313</v>
      </c>
      <c r="BH22" s="12">
        <v>55275</v>
      </c>
      <c r="BI22" s="12">
        <v>22779.078253348474</v>
      </c>
      <c r="BJ22" s="12">
        <v>665</v>
      </c>
      <c r="BK22" s="12">
        <v>8206</v>
      </c>
    </row>
    <row r="23" spans="1:68" ht="15" customHeight="1" x14ac:dyDescent="0.2">
      <c r="A23" s="16"/>
      <c r="B23" s="18"/>
      <c r="C23" s="18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39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</row>
    <row r="24" spans="1:68" ht="15" customHeight="1" x14ac:dyDescent="0.2">
      <c r="A24" s="17"/>
      <c r="B24" s="10" t="s">
        <v>23</v>
      </c>
      <c r="C24" s="10" t="s">
        <v>23</v>
      </c>
      <c r="D24" s="12">
        <v>67443.805049999995</v>
      </c>
      <c r="E24" s="12">
        <v>76044</v>
      </c>
      <c r="F24" s="12">
        <v>80456</v>
      </c>
      <c r="G24" s="12">
        <v>50457.003874555267</v>
      </c>
      <c r="H24" s="12">
        <v>76603.280400000003</v>
      </c>
      <c r="I24" s="12">
        <v>65960.359540000005</v>
      </c>
      <c r="J24" s="12">
        <v>44001.31932999986</v>
      </c>
      <c r="K24" s="12">
        <v>62628.38241000002</v>
      </c>
      <c r="L24" s="12">
        <v>38331.064230000084</v>
      </c>
      <c r="M24" s="12">
        <v>62048.426229999975</v>
      </c>
      <c r="N24" s="12">
        <v>61102.509539999905</v>
      </c>
      <c r="O24" s="12">
        <v>67027.82692000005</v>
      </c>
      <c r="P24" s="12">
        <v>64153.001969999954</v>
      </c>
      <c r="Q24" s="12">
        <v>90109.541720000067</v>
      </c>
      <c r="R24" s="12">
        <v>62889.584899999973</v>
      </c>
      <c r="S24" s="12">
        <v>45451.370430000003</v>
      </c>
      <c r="T24" s="12">
        <v>75962</v>
      </c>
      <c r="U24" s="12">
        <v>98009.929009999993</v>
      </c>
      <c r="V24" s="12">
        <v>70138.443530001023</v>
      </c>
      <c r="W24" s="12">
        <v>106489.200349999</v>
      </c>
      <c r="X24" s="12">
        <v>55632</v>
      </c>
      <c r="Y24" s="12">
        <v>139613.98294221525</v>
      </c>
      <c r="Z24" s="12">
        <v>20180.286711792534</v>
      </c>
      <c r="AA24" s="12">
        <v>-126973.61087400775</v>
      </c>
      <c r="AB24" s="12">
        <v>-4766</v>
      </c>
      <c r="AC24" s="12">
        <v>-70310</v>
      </c>
      <c r="AD24" s="12">
        <v>-29479</v>
      </c>
      <c r="AE24" s="12">
        <v>-21852</v>
      </c>
      <c r="AF24" s="12">
        <v>3203</v>
      </c>
      <c r="AG24" s="12">
        <v>11634</v>
      </c>
      <c r="AH24" s="12">
        <v>30872</v>
      </c>
      <c r="AI24" s="12">
        <v>-12371.5</v>
      </c>
      <c r="AJ24" s="12">
        <v>29545</v>
      </c>
      <c r="AK24" s="12">
        <v>54584</v>
      </c>
      <c r="AL24" s="12">
        <v>55529</v>
      </c>
      <c r="AM24" s="12">
        <v>254200</v>
      </c>
      <c r="AN24" s="12">
        <v>47693</v>
      </c>
      <c r="AO24" s="12">
        <v>44258</v>
      </c>
      <c r="AP24" s="12">
        <v>50092.078253348445</v>
      </c>
      <c r="AQ24" s="12">
        <v>61366</v>
      </c>
      <c r="AR24" s="12">
        <v>41734</v>
      </c>
      <c r="AS24" s="12">
        <v>63552</v>
      </c>
      <c r="AT24" s="12">
        <v>42550</v>
      </c>
      <c r="AU24" s="12">
        <v>68295</v>
      </c>
      <c r="AV24" s="12">
        <v>42902</v>
      </c>
      <c r="AW24" s="12">
        <v>74788</v>
      </c>
      <c r="AX24" s="12">
        <v>67365</v>
      </c>
      <c r="AY24" s="42"/>
      <c r="AZ24" s="12">
        <v>274400.80892455525</v>
      </c>
      <c r="BA24" s="12">
        <v>249193.3416799999</v>
      </c>
      <c r="BB24" s="12">
        <v>228509.82692000002</v>
      </c>
      <c r="BC24" s="12">
        <v>262603.49901999999</v>
      </c>
      <c r="BD24" s="12">
        <v>350599.57289000001</v>
      </c>
      <c r="BE24" s="12">
        <v>88452.658780000056</v>
      </c>
      <c r="BF24" s="12">
        <v>-126407</v>
      </c>
      <c r="BG24" s="12">
        <v>33337</v>
      </c>
      <c r="BH24" s="12">
        <v>393858</v>
      </c>
      <c r="BI24" s="12">
        <v>203409.07825334845</v>
      </c>
      <c r="BJ24" s="12">
        <v>216131</v>
      </c>
      <c r="BK24" s="12">
        <v>185055</v>
      </c>
    </row>
    <row r="25" spans="1:68" ht="15" customHeight="1" x14ac:dyDescent="0.25">
      <c r="B25" s="4" t="s">
        <v>123</v>
      </c>
      <c r="C25" s="4" t="s">
        <v>233</v>
      </c>
      <c r="D25" s="5">
        <v>153.12038000000001</v>
      </c>
      <c r="E25" s="5">
        <v>2261.8420000000001</v>
      </c>
      <c r="F25" s="5">
        <v>351.48740000000004</v>
      </c>
      <c r="G25" s="5">
        <v>30634.075423467533</v>
      </c>
      <c r="H25" s="5">
        <v>0</v>
      </c>
      <c r="I25" s="5">
        <v>9096.9256100000002</v>
      </c>
      <c r="J25" s="5">
        <v>1799.46012</v>
      </c>
      <c r="K25" s="5">
        <v>1994.0197599999999</v>
      </c>
      <c r="L25" s="5">
        <v>0</v>
      </c>
      <c r="M25" s="5">
        <v>0</v>
      </c>
      <c r="N25" s="5">
        <v>0</v>
      </c>
      <c r="O25" s="5">
        <v>16950</v>
      </c>
      <c r="P25" s="5">
        <v>0</v>
      </c>
      <c r="Q25" s="5">
        <v>3200</v>
      </c>
      <c r="R25" s="5">
        <v>16296.635970399999</v>
      </c>
      <c r="S25" s="5">
        <v>52878.762067109579</v>
      </c>
      <c r="T25" s="5">
        <v>0</v>
      </c>
      <c r="U25" s="5">
        <v>4246.2684800000006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264110.007227675</v>
      </c>
      <c r="AB25" s="5">
        <v>38457.071769999951</v>
      </c>
      <c r="AC25" s="5">
        <v>47927.735679999998</v>
      </c>
      <c r="AD25" s="5">
        <v>20342.40249</v>
      </c>
      <c r="AE25" s="5">
        <v>50195.298589999977</v>
      </c>
      <c r="AF25" s="5">
        <v>0</v>
      </c>
      <c r="AG25" s="5">
        <v>0</v>
      </c>
      <c r="AH25" s="5">
        <v>0</v>
      </c>
      <c r="AI25" s="5">
        <v>59565</v>
      </c>
      <c r="AJ25" s="5">
        <v>0</v>
      </c>
      <c r="AK25" s="5">
        <v>0</v>
      </c>
      <c r="AL25" s="5">
        <v>0</v>
      </c>
      <c r="AM25" s="5">
        <v>-193411.70934333335</v>
      </c>
      <c r="AN25" s="5">
        <v>0</v>
      </c>
      <c r="AO25" s="5">
        <v>20998</v>
      </c>
      <c r="AP25" s="5">
        <v>0</v>
      </c>
      <c r="AQ25" s="5">
        <v>0</v>
      </c>
      <c r="AR25" s="5">
        <v>2708.6056499999977</v>
      </c>
      <c r="AS25" s="5">
        <v>3626.6169999999984</v>
      </c>
      <c r="AT25" s="5">
        <v>1461.7427199999656</v>
      </c>
      <c r="AU25" s="5">
        <v>948.0971000000136</v>
      </c>
      <c r="AV25" s="5">
        <v>3890.7162800000297</v>
      </c>
      <c r="AW25" s="5">
        <v>640.6281500000041</v>
      </c>
      <c r="AX25" s="5">
        <v>326.49254000000656</v>
      </c>
      <c r="AY25" s="45"/>
      <c r="AZ25" s="5">
        <v>33400.525203467536</v>
      </c>
      <c r="BA25" s="5">
        <v>12890.405489999999</v>
      </c>
      <c r="BB25" s="5">
        <v>16950</v>
      </c>
      <c r="BC25" s="5">
        <v>72375.398037509585</v>
      </c>
      <c r="BD25" s="5">
        <v>4246.2684800000006</v>
      </c>
      <c r="BE25" s="5">
        <v>264110.007227675</v>
      </c>
      <c r="BF25" s="5">
        <v>156922.50852999993</v>
      </c>
      <c r="BG25" s="5">
        <v>59565</v>
      </c>
      <c r="BH25" s="5">
        <v>-193411.70934333335</v>
      </c>
      <c r="BI25" s="5">
        <v>20998</v>
      </c>
      <c r="BJ25" s="5">
        <v>8745.0624699999753</v>
      </c>
      <c r="BK25" s="5">
        <v>4857.8369700000403</v>
      </c>
    </row>
    <row r="26" spans="1:68" ht="15" customHeight="1" x14ac:dyDescent="0.25">
      <c r="B26" s="10" t="s">
        <v>24</v>
      </c>
      <c r="C26" s="10" t="s">
        <v>234</v>
      </c>
      <c r="D26" s="12">
        <v>67596.925429999988</v>
      </c>
      <c r="E26" s="12">
        <v>78305.842000000004</v>
      </c>
      <c r="F26" s="12">
        <v>80807.487399999998</v>
      </c>
      <c r="G26" s="12">
        <v>81091.0792980228</v>
      </c>
      <c r="H26" s="12">
        <v>76603.280400000003</v>
      </c>
      <c r="I26" s="12">
        <v>75057.285150000011</v>
      </c>
      <c r="J26" s="12">
        <v>45800.779449999864</v>
      </c>
      <c r="K26" s="12">
        <v>64622.402170000023</v>
      </c>
      <c r="L26" s="12">
        <v>38331.064230000084</v>
      </c>
      <c r="M26" s="12">
        <v>62048.426229999975</v>
      </c>
      <c r="N26" s="12">
        <v>61102.509539999905</v>
      </c>
      <c r="O26" s="12">
        <v>83977.82692000005</v>
      </c>
      <c r="P26" s="12">
        <v>64153.001969999954</v>
      </c>
      <c r="Q26" s="12">
        <v>93309.541720000067</v>
      </c>
      <c r="R26" s="12">
        <v>79186.220870399964</v>
      </c>
      <c r="S26" s="12">
        <v>98330.132497109589</v>
      </c>
      <c r="T26" s="12">
        <v>75962</v>
      </c>
      <c r="U26" s="12">
        <v>102256.19748999999</v>
      </c>
      <c r="V26" s="12">
        <v>70138.443530001023</v>
      </c>
      <c r="W26" s="12">
        <v>106489.200349999</v>
      </c>
      <c r="X26" s="12">
        <v>55632</v>
      </c>
      <c r="Y26" s="12">
        <v>139613.98294221525</v>
      </c>
      <c r="Z26" s="12">
        <v>20180.286711792534</v>
      </c>
      <c r="AA26" s="12">
        <v>137136.39635366725</v>
      </c>
      <c r="AB26" s="12">
        <v>33691.071769999951</v>
      </c>
      <c r="AC26" s="12">
        <v>-22382.264320000002</v>
      </c>
      <c r="AD26" s="12">
        <v>-9136.5975099999996</v>
      </c>
      <c r="AE26" s="12">
        <v>28343.298589999977</v>
      </c>
      <c r="AF26" s="12">
        <v>3203</v>
      </c>
      <c r="AG26" s="12">
        <v>11634</v>
      </c>
      <c r="AH26" s="12">
        <v>30872</v>
      </c>
      <c r="AI26" s="12">
        <v>47193.5</v>
      </c>
      <c r="AJ26" s="12">
        <v>29545</v>
      </c>
      <c r="AK26" s="12">
        <v>54584</v>
      </c>
      <c r="AL26" s="12">
        <v>55529</v>
      </c>
      <c r="AM26" s="12">
        <v>60788.29065666665</v>
      </c>
      <c r="AN26" s="12">
        <v>47693</v>
      </c>
      <c r="AO26" s="12">
        <v>65256</v>
      </c>
      <c r="AP26" s="12">
        <v>50092.078253348445</v>
      </c>
      <c r="AQ26" s="12">
        <v>61366</v>
      </c>
      <c r="AR26" s="12">
        <v>44442.605649999998</v>
      </c>
      <c r="AS26" s="12">
        <v>67178.616999999998</v>
      </c>
      <c r="AT26" s="12">
        <v>44011.742719999966</v>
      </c>
      <c r="AU26" s="12">
        <v>69243.097100000014</v>
      </c>
      <c r="AV26" s="12">
        <v>46792.71628000003</v>
      </c>
      <c r="AW26" s="12">
        <v>75428.628150000004</v>
      </c>
      <c r="AX26" s="12">
        <v>67691.492540000007</v>
      </c>
      <c r="AY26" s="45"/>
      <c r="AZ26" s="12">
        <v>307801.33412802278</v>
      </c>
      <c r="BA26" s="12">
        <v>262083.7471699999</v>
      </c>
      <c r="BB26" s="12">
        <v>245459.82692000002</v>
      </c>
      <c r="BC26" s="12">
        <v>334978.89705750957</v>
      </c>
      <c r="BD26" s="12">
        <v>354845.84137000004</v>
      </c>
      <c r="BE26" s="12">
        <v>352562.66600767506</v>
      </c>
      <c r="BF26" s="12">
        <v>30515.508529999934</v>
      </c>
      <c r="BG26" s="12">
        <v>92902</v>
      </c>
      <c r="BH26" s="12">
        <v>200446.29065666665</v>
      </c>
      <c r="BI26" s="12">
        <v>224407.07825334845</v>
      </c>
      <c r="BJ26" s="12">
        <v>224876.06246999998</v>
      </c>
      <c r="BK26" s="12">
        <v>189912.83697000003</v>
      </c>
    </row>
    <row r="27" spans="1:68" ht="15" customHeight="1" x14ac:dyDescent="0.25">
      <c r="AY27" s="45"/>
      <c r="BL27" s="21"/>
      <c r="BM27" s="21"/>
      <c r="BN27" s="21"/>
      <c r="BO27" s="21"/>
      <c r="BP27" s="21"/>
    </row>
    <row r="29" spans="1:68" ht="15" customHeight="1" x14ac:dyDescent="0.2">
      <c r="AT29" s="19"/>
      <c r="AU29" s="19"/>
      <c r="AV29" s="19"/>
      <c r="AW29" s="19"/>
      <c r="AX29" s="19"/>
      <c r="AY29" s="39"/>
    </row>
    <row r="30" spans="1:68" ht="15" customHeight="1" x14ac:dyDescent="0.2">
      <c r="AY30" s="50"/>
    </row>
    <row r="31" spans="1:68" ht="15" customHeight="1" x14ac:dyDescent="0.25">
      <c r="AY31" s="45"/>
    </row>
    <row r="32" spans="1:68" ht="15" customHeight="1" x14ac:dyDescent="0.25">
      <c r="AY32" s="45"/>
    </row>
    <row r="33" spans="1:51" ht="15" customHeight="1" x14ac:dyDescent="0.25">
      <c r="AY33" s="45"/>
    </row>
    <row r="34" spans="1:51" ht="15" customHeight="1" x14ac:dyDescent="0.25">
      <c r="A34" s="16"/>
      <c r="AY34" s="45"/>
    </row>
    <row r="35" spans="1:51" ht="15" customHeight="1" x14ac:dyDescent="0.25">
      <c r="A35" s="17"/>
      <c r="AY35" s="45"/>
    </row>
    <row r="36" spans="1:51" ht="15" customHeight="1" x14ac:dyDescent="0.25">
      <c r="A36" s="17"/>
    </row>
    <row r="37" spans="1:51" ht="15" customHeight="1" x14ac:dyDescent="0.2">
      <c r="A37" s="17"/>
      <c r="AY37" s="39"/>
    </row>
    <row r="38" spans="1:51" ht="15" customHeight="1" x14ac:dyDescent="0.2">
      <c r="A38" s="17"/>
      <c r="AY38" s="42"/>
    </row>
    <row r="39" spans="1:51" ht="15" customHeight="1" x14ac:dyDescent="0.25">
      <c r="A39" s="17"/>
      <c r="AY39" s="45"/>
    </row>
    <row r="40" spans="1:51" ht="15" customHeight="1" x14ac:dyDescent="0.25">
      <c r="A40" s="17"/>
      <c r="AY40" s="45"/>
    </row>
    <row r="41" spans="1:51" ht="15" customHeight="1" x14ac:dyDescent="0.25">
      <c r="AY41" s="45"/>
    </row>
    <row r="42" spans="1:51" ht="15" customHeight="1" x14ac:dyDescent="0.25">
      <c r="A42" s="15"/>
    </row>
    <row r="43" spans="1:51" ht="15" customHeight="1" x14ac:dyDescent="0.2">
      <c r="A43" s="17"/>
      <c r="AY43" s="39"/>
    </row>
    <row r="48" spans="1:51" ht="15" customHeight="1" x14ac:dyDescent="0.25">
      <c r="A48" s="15"/>
    </row>
    <row r="87" spans="51:51" ht="15" customHeight="1" x14ac:dyDescent="0.2">
      <c r="AY87" s="39"/>
    </row>
    <row r="88" spans="51:51" ht="15" customHeight="1" x14ac:dyDescent="0.2">
      <c r="AY88" s="42"/>
    </row>
    <row r="89" spans="51:51" ht="15" customHeight="1" x14ac:dyDescent="0.25">
      <c r="AY89" s="45"/>
    </row>
    <row r="90" spans="51:51" ht="15" customHeight="1" x14ac:dyDescent="0.25">
      <c r="AY90" s="45"/>
    </row>
    <row r="91" spans="51:51" ht="15" customHeight="1" x14ac:dyDescent="0.25">
      <c r="AY91" s="45"/>
    </row>
    <row r="92" spans="51:51" ht="15" customHeight="1" x14ac:dyDescent="0.25">
      <c r="AY92" s="45"/>
    </row>
    <row r="93" spans="51:51" ht="15" customHeight="1" x14ac:dyDescent="0.25">
      <c r="AY93" s="4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EC60B-CFE8-48DD-9059-9965A45F8C94}">
  <dimension ref="A1:BL72"/>
  <sheetViews>
    <sheetView showGridLines="0" zoomScaleNormal="100" workbookViewId="0">
      <pane xSplit="3" ySplit="8" topLeftCell="L9" activePane="bottomRight" state="frozen"/>
      <selection pane="topRight" activeCell="D1" sqref="D1"/>
      <selection pane="bottomLeft" activeCell="A9" sqref="A9"/>
      <selection pane="bottomRight" activeCell="S8" sqref="S8"/>
    </sheetView>
  </sheetViews>
  <sheetFormatPr defaultColWidth="8.7109375" defaultRowHeight="15" customHeight="1" outlineLevelCol="1" x14ac:dyDescent="0.25"/>
  <cols>
    <col min="1" max="1" width="4.7109375" style="14" customWidth="1"/>
    <col min="2" max="3" width="30.7109375" style="14" customWidth="1"/>
    <col min="4" max="11" width="10.7109375" style="14" hidden="1" customWidth="1" outlineLevel="1"/>
    <col min="12" max="12" width="10.7109375" style="14" customWidth="1" collapsed="1"/>
    <col min="13" max="18" width="10.7109375" style="14" customWidth="1"/>
    <col min="19" max="19" width="8.7109375" customWidth="1"/>
    <col min="20" max="21" width="10.7109375" style="21" hidden="1" customWidth="1" outlineLevel="1"/>
    <col min="22" max="22" width="10.7109375" style="21" customWidth="1" collapsed="1"/>
    <col min="23" max="23" width="10.7109375" style="21" customWidth="1"/>
    <col min="24" max="24" width="2.5703125" style="14" customWidth="1"/>
    <col min="25" max="16384" width="8.7109375" style="14"/>
  </cols>
  <sheetData>
    <row r="1" spans="1:23" ht="15" customHeight="1" x14ac:dyDescent="0.25">
      <c r="B1" s="4"/>
      <c r="C1" s="4"/>
      <c r="D1" s="4"/>
    </row>
    <row r="2" spans="1:23" ht="15" customHeight="1" x14ac:dyDescent="0.25"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4"/>
      <c r="T2" s="85"/>
      <c r="U2" s="85"/>
      <c r="V2" s="85"/>
      <c r="W2" s="85"/>
    </row>
    <row r="3" spans="1:23" ht="15" customHeight="1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4"/>
      <c r="T3" s="85"/>
      <c r="U3" s="85"/>
      <c r="V3" s="85"/>
      <c r="W3" s="85"/>
    </row>
    <row r="4" spans="1:23" ht="15" customHeight="1" x14ac:dyDescent="0.25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4"/>
      <c r="T4" s="85"/>
      <c r="U4" s="85"/>
      <c r="V4" s="85"/>
      <c r="W4" s="85"/>
    </row>
    <row r="5" spans="1:23" ht="15" customHeight="1" x14ac:dyDescent="0.25"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4"/>
      <c r="T5" s="85"/>
      <c r="U5" s="85"/>
      <c r="V5" s="85"/>
      <c r="W5" s="85"/>
    </row>
    <row r="6" spans="1:23" ht="15" customHeight="1" x14ac:dyDescent="0.2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4"/>
      <c r="T6" s="85"/>
      <c r="U6" s="85"/>
      <c r="V6" s="85"/>
      <c r="W6" s="85"/>
    </row>
    <row r="7" spans="1:23" ht="15" customHeight="1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</row>
    <row r="8" spans="1:23" s="57" customFormat="1" ht="15" customHeight="1" x14ac:dyDescent="0.2">
      <c r="B8" s="109" t="s">
        <v>236</v>
      </c>
      <c r="C8" s="109" t="s">
        <v>237</v>
      </c>
      <c r="D8" s="74" t="s">
        <v>167</v>
      </c>
      <c r="E8" s="74" t="s">
        <v>172</v>
      </c>
      <c r="F8" s="74" t="s">
        <v>173</v>
      </c>
      <c r="G8" s="74" t="s">
        <v>177</v>
      </c>
      <c r="H8" s="74" t="s">
        <v>187</v>
      </c>
      <c r="I8" s="74" t="s">
        <v>188</v>
      </c>
      <c r="J8" s="74" t="s">
        <v>191</v>
      </c>
      <c r="K8" s="74" t="s">
        <v>192</v>
      </c>
      <c r="L8" s="74" t="s">
        <v>193</v>
      </c>
      <c r="M8" s="74" t="s">
        <v>202</v>
      </c>
      <c r="N8" s="74" t="s">
        <v>205</v>
      </c>
      <c r="O8" s="74" t="s">
        <v>339</v>
      </c>
      <c r="P8" s="74" t="s">
        <v>356</v>
      </c>
      <c r="Q8" s="74" t="s">
        <v>357</v>
      </c>
      <c r="R8" s="74" t="s">
        <v>358</v>
      </c>
      <c r="S8" s="75"/>
      <c r="T8" s="76">
        <v>2022</v>
      </c>
      <c r="U8" s="76">
        <v>2023</v>
      </c>
      <c r="V8" s="76">
        <v>2024</v>
      </c>
      <c r="W8" s="76">
        <v>2025</v>
      </c>
    </row>
    <row r="9" spans="1:23" s="57" customFormat="1" ht="15" customHeight="1" x14ac:dyDescent="0.2">
      <c r="B9" s="10" t="s">
        <v>195</v>
      </c>
      <c r="C9" s="10" t="s">
        <v>213</v>
      </c>
      <c r="D9" s="12">
        <v>283694.89865999937</v>
      </c>
      <c r="E9" s="12">
        <v>333371.62848999997</v>
      </c>
      <c r="F9" s="12">
        <v>351776.26526000013</v>
      </c>
      <c r="G9" s="12">
        <v>347609.2071200005</v>
      </c>
      <c r="H9" s="12">
        <v>321263.16233999998</v>
      </c>
      <c r="I9" s="12">
        <v>359952.68101000006</v>
      </c>
      <c r="J9" s="12">
        <v>338301.67566999991</v>
      </c>
      <c r="K9" s="12">
        <v>358042.81213999994</v>
      </c>
      <c r="L9" s="12">
        <v>312649.24867</v>
      </c>
      <c r="M9" s="12">
        <v>371877.96446870733</v>
      </c>
      <c r="N9" s="12">
        <v>329176.23198999988</v>
      </c>
      <c r="O9" s="12">
        <v>392903.67428195832</v>
      </c>
      <c r="P9" s="12">
        <v>325026.58660742664</v>
      </c>
      <c r="Q9" s="12">
        <v>398765.90450327419</v>
      </c>
      <c r="R9" s="12">
        <v>378934.99999999994</v>
      </c>
      <c r="S9" s="75"/>
      <c r="T9" s="12">
        <v>1316451.9995299999</v>
      </c>
      <c r="U9" s="12">
        <v>1377560.3311599998</v>
      </c>
      <c r="V9" s="12">
        <v>1406607.1194106655</v>
      </c>
      <c r="W9" s="12">
        <v>1102727.4911107009</v>
      </c>
    </row>
    <row r="10" spans="1:23" s="57" customFormat="1" ht="15" customHeight="1" x14ac:dyDescent="0.2">
      <c r="B10" s="4" t="s">
        <v>197</v>
      </c>
      <c r="C10" s="4" t="s">
        <v>239</v>
      </c>
      <c r="D10" s="5">
        <v>-50928.898659999366</v>
      </c>
      <c r="E10" s="5">
        <v>-65014.628489999974</v>
      </c>
      <c r="F10" s="5">
        <v>-64497.265260000131</v>
      </c>
      <c r="G10" s="5">
        <v>-70113.207120000501</v>
      </c>
      <c r="H10" s="5">
        <v>-56094.162339999981</v>
      </c>
      <c r="I10" s="5">
        <v>-71673.681010000058</v>
      </c>
      <c r="J10" s="5">
        <v>-63773.67566999991</v>
      </c>
      <c r="K10" s="5">
        <v>-76194.812139999936</v>
      </c>
      <c r="L10" s="5">
        <v>-61223.071629999991</v>
      </c>
      <c r="M10" s="5">
        <v>-78560.990238707338</v>
      </c>
      <c r="N10" s="5">
        <v>-61171.054719999898</v>
      </c>
      <c r="O10" s="5">
        <v>-80189.994111958309</v>
      </c>
      <c r="P10" s="5">
        <v>-56388.915907426621</v>
      </c>
      <c r="Q10" s="5">
        <v>-76066.276353274181</v>
      </c>
      <c r="R10" s="5">
        <v>-66680.507459999935</v>
      </c>
      <c r="S10" s="75"/>
      <c r="T10" s="5">
        <v>-250553.99952999997</v>
      </c>
      <c r="U10" s="5">
        <v>-267736.33115999989</v>
      </c>
      <c r="V10" s="5">
        <v>-281145.11070066551</v>
      </c>
      <c r="W10" s="5">
        <v>-199135.69972070074</v>
      </c>
    </row>
    <row r="11" spans="1:23" ht="15" customHeight="1" x14ac:dyDescent="0.2">
      <c r="A11" s="17"/>
      <c r="B11" s="10" t="s">
        <v>196</v>
      </c>
      <c r="C11" s="10" t="s">
        <v>221</v>
      </c>
      <c r="D11" s="12">
        <v>232766</v>
      </c>
      <c r="E11" s="12">
        <v>268357</v>
      </c>
      <c r="F11" s="12">
        <v>287279</v>
      </c>
      <c r="G11" s="12">
        <v>277496</v>
      </c>
      <c r="H11" s="12">
        <v>265169</v>
      </c>
      <c r="I11" s="12">
        <v>288279</v>
      </c>
      <c r="J11" s="12">
        <v>274528</v>
      </c>
      <c r="K11" s="12">
        <v>281848</v>
      </c>
      <c r="L11" s="12">
        <v>251426.17704000001</v>
      </c>
      <c r="M11" s="12">
        <v>293316.97422999999</v>
      </c>
      <c r="N11" s="12">
        <v>268005.17726999999</v>
      </c>
      <c r="O11" s="12">
        <v>312713.68017000001</v>
      </c>
      <c r="P11" s="12">
        <v>268637.67070000002</v>
      </c>
      <c r="Q11" s="12">
        <v>322699.62815</v>
      </c>
      <c r="R11" s="12">
        <v>312254.49254000001</v>
      </c>
      <c r="S11" s="75"/>
      <c r="T11" s="12">
        <v>1065898</v>
      </c>
      <c r="U11" s="12">
        <v>1109824</v>
      </c>
      <c r="V11" s="12">
        <v>1125462.00871</v>
      </c>
      <c r="W11" s="12">
        <v>903591.79139000014</v>
      </c>
    </row>
    <row r="12" spans="1:23" ht="15" customHeight="1" x14ac:dyDescent="0.2">
      <c r="B12" s="4" t="s">
        <v>14</v>
      </c>
      <c r="C12" s="4" t="s">
        <v>222</v>
      </c>
      <c r="D12" s="5">
        <v>-97579</v>
      </c>
      <c r="E12" s="5">
        <v>-93967</v>
      </c>
      <c r="F12" s="5">
        <v>-110391</v>
      </c>
      <c r="G12" s="5">
        <v>-88843.407399999996</v>
      </c>
      <c r="H12" s="5">
        <v>-93760</v>
      </c>
      <c r="I12" s="5">
        <v>-91303</v>
      </c>
      <c r="J12" s="5">
        <v>-98521</v>
      </c>
      <c r="K12" s="5">
        <v>-90423</v>
      </c>
      <c r="L12" s="5">
        <v>-91582</v>
      </c>
      <c r="M12" s="5">
        <v>-101027</v>
      </c>
      <c r="N12" s="5">
        <v>-98365</v>
      </c>
      <c r="O12" s="5">
        <v>-112101.3</v>
      </c>
      <c r="P12" s="5">
        <v>-97969</v>
      </c>
      <c r="Q12" s="5">
        <v>-113287</v>
      </c>
      <c r="R12" s="5">
        <v>-110302</v>
      </c>
      <c r="S12" s="75"/>
      <c r="T12" s="5">
        <v>-390780.40740000003</v>
      </c>
      <c r="U12" s="5">
        <v>-374007</v>
      </c>
      <c r="V12" s="5">
        <v>-403075.3</v>
      </c>
      <c r="W12" s="5">
        <v>-321558</v>
      </c>
    </row>
    <row r="13" spans="1:23" ht="15" customHeight="1" x14ac:dyDescent="0.2">
      <c r="B13" s="4" t="s">
        <v>15</v>
      </c>
      <c r="C13" s="4" t="s">
        <v>226</v>
      </c>
      <c r="D13" s="5">
        <v>-1747</v>
      </c>
      <c r="E13" s="5">
        <v>-1784</v>
      </c>
      <c r="F13" s="5">
        <v>-1713</v>
      </c>
      <c r="G13" s="5">
        <v>-1825</v>
      </c>
      <c r="H13" s="5">
        <v>-1635</v>
      </c>
      <c r="I13" s="5">
        <v>-1850</v>
      </c>
      <c r="J13" s="5">
        <v>-1750</v>
      </c>
      <c r="K13" s="5">
        <v>-1744</v>
      </c>
      <c r="L13" s="5">
        <v>-1689</v>
      </c>
      <c r="M13" s="5">
        <v>-1696</v>
      </c>
      <c r="N13" s="5">
        <v>-1508</v>
      </c>
      <c r="O13" s="5">
        <v>-1600</v>
      </c>
      <c r="P13" s="5">
        <v>-1774</v>
      </c>
      <c r="Q13" s="5">
        <v>-1770</v>
      </c>
      <c r="R13" s="5">
        <v>-1648</v>
      </c>
      <c r="S13" s="75"/>
      <c r="T13" s="5">
        <v>-7069</v>
      </c>
      <c r="U13" s="5">
        <v>-6979</v>
      </c>
      <c r="V13" s="5">
        <v>-6493</v>
      </c>
      <c r="W13" s="5">
        <v>-5192</v>
      </c>
    </row>
    <row r="14" spans="1:23" ht="15" customHeight="1" x14ac:dyDescent="0.2">
      <c r="B14" s="10" t="s">
        <v>16</v>
      </c>
      <c r="C14" s="10" t="s">
        <v>223</v>
      </c>
      <c r="D14" s="12">
        <v>133440</v>
      </c>
      <c r="E14" s="12">
        <v>172606</v>
      </c>
      <c r="F14" s="12">
        <v>175175</v>
      </c>
      <c r="G14" s="12">
        <v>186827.5926</v>
      </c>
      <c r="H14" s="12">
        <v>169774</v>
      </c>
      <c r="I14" s="12">
        <v>195126</v>
      </c>
      <c r="J14" s="12">
        <v>174257</v>
      </c>
      <c r="K14" s="12">
        <v>189681</v>
      </c>
      <c r="L14" s="12">
        <v>158155.17704000001</v>
      </c>
      <c r="M14" s="12">
        <v>190593.97422999999</v>
      </c>
      <c r="N14" s="12">
        <v>168132.17726999999</v>
      </c>
      <c r="O14" s="12">
        <v>199012.38017000002</v>
      </c>
      <c r="P14" s="12">
        <v>168894.67070000002</v>
      </c>
      <c r="Q14" s="12">
        <v>207642.62815</v>
      </c>
      <c r="R14" s="12">
        <v>200304.49254000001</v>
      </c>
      <c r="S14" s="75"/>
      <c r="T14" s="12">
        <v>668048.59259999997</v>
      </c>
      <c r="U14" s="12">
        <v>728838</v>
      </c>
      <c r="V14" s="12">
        <v>715893.70870999992</v>
      </c>
      <c r="W14" s="12">
        <v>576841.79139000014</v>
      </c>
    </row>
    <row r="15" spans="1:23" ht="15" customHeight="1" x14ac:dyDescent="0.2">
      <c r="B15" s="10" t="s">
        <v>194</v>
      </c>
      <c r="C15" s="10" t="s">
        <v>238</v>
      </c>
      <c r="D15" s="106">
        <v>0.57327960269111466</v>
      </c>
      <c r="E15" s="106">
        <v>0.6431954448738062</v>
      </c>
      <c r="F15" s="106">
        <v>0.6097730777397582</v>
      </c>
      <c r="G15" s="106">
        <v>0.67326229062761267</v>
      </c>
      <c r="H15" s="106">
        <v>0.6402482944838952</v>
      </c>
      <c r="I15" s="106">
        <v>0.67686512024809298</v>
      </c>
      <c r="J15" s="106">
        <v>0.63475128220072274</v>
      </c>
      <c r="K15" s="106">
        <v>0.67299040617637873</v>
      </c>
      <c r="L15" s="106">
        <v>0.62903226267819645</v>
      </c>
      <c r="M15" s="106">
        <v>0.64978842336123599</v>
      </c>
      <c r="N15" s="106">
        <v>0.6273467512182288</v>
      </c>
      <c r="O15" s="106">
        <v>0.63640445810305213</v>
      </c>
      <c r="P15" s="106">
        <v>0.62870806711472882</v>
      </c>
      <c r="Q15" s="106">
        <v>0.64345481071791566</v>
      </c>
      <c r="R15" s="106">
        <v>0.64147833682277888</v>
      </c>
      <c r="S15" s="75"/>
      <c r="T15" s="106">
        <v>0.62674720526729577</v>
      </c>
      <c r="U15" s="106">
        <v>0.65671493858485674</v>
      </c>
      <c r="V15" s="106">
        <v>0.63608873793132692</v>
      </c>
      <c r="W15" s="106">
        <v>0.63838759591058403</v>
      </c>
    </row>
    <row r="16" spans="1:23" ht="15" customHeight="1" x14ac:dyDescent="0.2">
      <c r="S16" s="75"/>
      <c r="T16" s="14"/>
      <c r="U16" s="14"/>
      <c r="V16" s="14"/>
      <c r="W16" s="14"/>
    </row>
    <row r="17" spans="1:23" ht="15" customHeight="1" x14ac:dyDescent="0.2">
      <c r="B17" s="4" t="s">
        <v>17</v>
      </c>
      <c r="C17" s="4" t="s">
        <v>225</v>
      </c>
      <c r="D17" s="5">
        <v>-27783</v>
      </c>
      <c r="E17" s="5">
        <v>-30986</v>
      </c>
      <c r="F17" s="5">
        <v>-45069</v>
      </c>
      <c r="G17" s="5">
        <v>-37643</v>
      </c>
      <c r="H17" s="5">
        <v>-35983</v>
      </c>
      <c r="I17" s="5">
        <v>-39341</v>
      </c>
      <c r="J17" s="5">
        <v>-45724.921746651555</v>
      </c>
      <c r="K17" s="5">
        <v>-42983</v>
      </c>
      <c r="L17" s="5">
        <v>-43232.702943140292</v>
      </c>
      <c r="M17" s="5">
        <v>-42616.715745424415</v>
      </c>
      <c r="N17" s="5">
        <v>-43204.845388890179</v>
      </c>
      <c r="O17" s="5">
        <v>-42854.469209190785</v>
      </c>
      <c r="P17" s="5">
        <v>-44594.782354770839</v>
      </c>
      <c r="Q17" s="5">
        <v>-44964.734229211856</v>
      </c>
      <c r="R17" s="5">
        <v>-44191.4</v>
      </c>
      <c r="S17" s="75"/>
      <c r="T17" s="5">
        <v>-141481</v>
      </c>
      <c r="U17" s="5">
        <v>-164031.92174665155</v>
      </c>
      <c r="V17" s="5">
        <v>-171908.73328664567</v>
      </c>
      <c r="W17" s="5">
        <v>-133750.9165839827</v>
      </c>
    </row>
    <row r="18" spans="1:23" ht="15" customHeight="1" x14ac:dyDescent="0.2">
      <c r="B18" s="4" t="s">
        <v>18</v>
      </c>
      <c r="C18" s="4" t="s">
        <v>224</v>
      </c>
      <c r="D18" s="5">
        <v>-78702</v>
      </c>
      <c r="E18" s="5">
        <v>-87924</v>
      </c>
      <c r="F18" s="5">
        <v>-73581</v>
      </c>
      <c r="G18" s="5">
        <v>-84375</v>
      </c>
      <c r="H18" s="5">
        <v>-87992</v>
      </c>
      <c r="I18" s="5">
        <v>-91878</v>
      </c>
      <c r="J18" s="5">
        <v>-80061</v>
      </c>
      <c r="K18" s="5">
        <v>-86282</v>
      </c>
      <c r="L18" s="5">
        <v>-71910.168446859709</v>
      </c>
      <c r="M18" s="5">
        <v>-82129.558484575595</v>
      </c>
      <c r="N18" s="5">
        <v>-81425.58916110982</v>
      </c>
      <c r="O18" s="5">
        <v>-89859.413860809218</v>
      </c>
      <c r="P18" s="5">
        <v>-82941.172065229155</v>
      </c>
      <c r="Q18" s="5">
        <v>-90639.265770788144</v>
      </c>
      <c r="R18" s="5">
        <v>-89722.626616980444</v>
      </c>
      <c r="S18" s="75"/>
      <c r="T18" s="5">
        <v>-324582</v>
      </c>
      <c r="U18" s="5">
        <v>-346213</v>
      </c>
      <c r="V18" s="5">
        <v>-325324.72995335434</v>
      </c>
      <c r="W18" s="5">
        <v>-263303.06445299776</v>
      </c>
    </row>
    <row r="19" spans="1:23" ht="15" customHeight="1" x14ac:dyDescent="0.2">
      <c r="B19" s="4" t="s">
        <v>19</v>
      </c>
      <c r="C19" s="4" t="s">
        <v>228</v>
      </c>
      <c r="D19" s="5">
        <v>843</v>
      </c>
      <c r="E19" s="5">
        <v>-896</v>
      </c>
      <c r="F19" s="5">
        <v>-2709</v>
      </c>
      <c r="G19" s="5">
        <v>-5846.3019433333538</v>
      </c>
      <c r="H19" s="5">
        <v>259</v>
      </c>
      <c r="I19" s="5">
        <v>-501</v>
      </c>
      <c r="J19" s="5">
        <v>-129</v>
      </c>
      <c r="K19" s="5">
        <v>-793.77650263603641</v>
      </c>
      <c r="L19" s="5">
        <v>-258.7</v>
      </c>
      <c r="M19" s="5">
        <v>-365.38300000000004</v>
      </c>
      <c r="N19" s="5">
        <v>-998</v>
      </c>
      <c r="O19" s="5">
        <v>1345</v>
      </c>
      <c r="P19" s="5">
        <v>3659</v>
      </c>
      <c r="Q19" s="5">
        <v>1620</v>
      </c>
      <c r="R19" s="5">
        <v>-347</v>
      </c>
      <c r="S19" s="75"/>
      <c r="T19" s="5">
        <v>-8608.3019433333538</v>
      </c>
      <c r="U19" s="5">
        <v>-1164.7765026360364</v>
      </c>
      <c r="V19" s="5">
        <v>-277.08300000000008</v>
      </c>
      <c r="W19" s="5">
        <v>4932</v>
      </c>
    </row>
    <row r="20" spans="1:23" ht="15" customHeight="1" x14ac:dyDescent="0.2">
      <c r="B20" s="10" t="s">
        <v>23</v>
      </c>
      <c r="C20" s="10" t="s">
        <v>23</v>
      </c>
      <c r="D20" s="12">
        <v>29545</v>
      </c>
      <c r="E20" s="12">
        <v>54584</v>
      </c>
      <c r="F20" s="12">
        <v>55530</v>
      </c>
      <c r="G20" s="12">
        <v>60788.29065666665</v>
      </c>
      <c r="H20" s="12">
        <v>47693</v>
      </c>
      <c r="I20" s="12">
        <v>65256</v>
      </c>
      <c r="J20" s="12">
        <v>50092.078253348445</v>
      </c>
      <c r="K20" s="12">
        <v>61366.223497363957</v>
      </c>
      <c r="L20" s="12">
        <v>44442.605650000012</v>
      </c>
      <c r="M20" s="12">
        <v>67178.316999999981</v>
      </c>
      <c r="N20" s="12">
        <v>44011.74271999998</v>
      </c>
      <c r="O20" s="12">
        <v>69243.497100000008</v>
      </c>
      <c r="P20" s="12">
        <v>46791.716280000022</v>
      </c>
      <c r="Q20" s="12">
        <v>75428.628150000004</v>
      </c>
      <c r="R20" s="12">
        <v>67691.465923019568</v>
      </c>
      <c r="S20" s="75"/>
      <c r="T20" s="12">
        <v>200446.29065666662</v>
      </c>
      <c r="U20" s="12">
        <v>224407.30175071245</v>
      </c>
      <c r="V20" s="12">
        <v>224876.16246999992</v>
      </c>
      <c r="W20" s="12">
        <v>189912.51035301969</v>
      </c>
    </row>
    <row r="21" spans="1:23" ht="15" customHeight="1" x14ac:dyDescent="0.2">
      <c r="B21" s="10" t="s">
        <v>201</v>
      </c>
      <c r="C21" s="10" t="s">
        <v>240</v>
      </c>
      <c r="D21" s="106">
        <v>0.12693004992138027</v>
      </c>
      <c r="E21" s="106">
        <v>0.20340069385184661</v>
      </c>
      <c r="F21" s="106">
        <v>0.19329641219859439</v>
      </c>
      <c r="G21" s="106">
        <v>0.21906006088976651</v>
      </c>
      <c r="H21" s="106">
        <v>0.17985888244855167</v>
      </c>
      <c r="I21" s="106">
        <v>0.22636404316651576</v>
      </c>
      <c r="J21" s="106">
        <v>0.18246619016402132</v>
      </c>
      <c r="K21" s="106">
        <v>0.21772807860039439</v>
      </c>
      <c r="L21" s="106">
        <v>0.17676204670975659</v>
      </c>
      <c r="M21" s="106">
        <v>0.22902976268711656</v>
      </c>
      <c r="N21" s="106">
        <v>0.16421974817173271</v>
      </c>
      <c r="O21" s="106">
        <v>0.22142778359538759</v>
      </c>
      <c r="P21" s="106">
        <v>0.17418151429794995</v>
      </c>
      <c r="Q21" s="106">
        <v>0.23374253197136818</v>
      </c>
      <c r="R21" s="106">
        <v>0.21678300085417745</v>
      </c>
      <c r="S21" s="75"/>
      <c r="T21" s="106">
        <v>0.18805391384228756</v>
      </c>
      <c r="U21" s="106">
        <v>0.20220080098350049</v>
      </c>
      <c r="V21" s="106">
        <v>0.19980786621820498</v>
      </c>
      <c r="W21" s="106">
        <v>0.21017511686430468</v>
      </c>
    </row>
    <row r="22" spans="1:23" ht="15" customHeight="1" x14ac:dyDescent="0.25">
      <c r="B22" s="4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46"/>
      <c r="T22" s="5"/>
      <c r="U22" s="5"/>
      <c r="V22" s="5"/>
      <c r="W22" s="5"/>
    </row>
    <row r="23" spans="1:23" ht="15" customHeight="1" x14ac:dyDescent="0.25">
      <c r="A23" s="16"/>
      <c r="B23" s="4" t="s">
        <v>235</v>
      </c>
      <c r="C23" s="4" t="s">
        <v>226</v>
      </c>
      <c r="D23" s="5">
        <v>-32462</v>
      </c>
      <c r="E23" s="5">
        <v>-33139</v>
      </c>
      <c r="F23" s="5">
        <v>-47285</v>
      </c>
      <c r="G23" s="5">
        <v>-42879.892139999996</v>
      </c>
      <c r="H23" s="5">
        <v>-38848</v>
      </c>
      <c r="I23" s="5">
        <v>-36953.066189999998</v>
      </c>
      <c r="J23" s="5">
        <v>-40091.907590000003</v>
      </c>
      <c r="K23" s="5">
        <v>-35772.551439804156</v>
      </c>
      <c r="L23" s="5">
        <v>-39350.973730307909</v>
      </c>
      <c r="M23" s="5">
        <v>-40822.798775378942</v>
      </c>
      <c r="N23" s="5">
        <v>-40460.453300591311</v>
      </c>
      <c r="O23" s="5">
        <v>-40792.546899912537</v>
      </c>
      <c r="P23" s="5">
        <v>-40965.999375781168</v>
      </c>
      <c r="Q23" s="5">
        <v>-41444</v>
      </c>
      <c r="R23" s="5">
        <v>-41513.810970534687</v>
      </c>
      <c r="S23" s="5"/>
      <c r="T23" s="5">
        <v>-155765.89214000001</v>
      </c>
      <c r="U23" s="5">
        <v>-151665.52521980414</v>
      </c>
      <c r="V23" s="5">
        <v>-161426.77270619071</v>
      </c>
      <c r="W23" s="5">
        <v>-123923.81034631585</v>
      </c>
    </row>
    <row r="24" spans="1:23" ht="15" customHeight="1" x14ac:dyDescent="0.25">
      <c r="A24" s="16"/>
      <c r="B24" s="10" t="s">
        <v>198</v>
      </c>
      <c r="C24" s="10" t="s">
        <v>230</v>
      </c>
      <c r="D24" s="12">
        <v>-4664</v>
      </c>
      <c r="E24" s="12">
        <v>19661</v>
      </c>
      <c r="F24" s="12">
        <v>6532</v>
      </c>
      <c r="G24" s="12">
        <v>16083.398516666653</v>
      </c>
      <c r="H24" s="12">
        <v>7210</v>
      </c>
      <c r="I24" s="12">
        <v>26452.933810000002</v>
      </c>
      <c r="J24" s="12">
        <v>8250.1706633484428</v>
      </c>
      <c r="K24" s="12">
        <v>23849.672057559801</v>
      </c>
      <c r="L24" s="12">
        <v>3402.6319196921031</v>
      </c>
      <c r="M24" s="12">
        <v>24659.518224621039</v>
      </c>
      <c r="N24" s="12">
        <v>2043.2894194086693</v>
      </c>
      <c r="O24" s="12">
        <v>26850.950200087471</v>
      </c>
      <c r="P24" s="12">
        <v>4051.7169042188543</v>
      </c>
      <c r="Q24" s="12">
        <v>32214.628150000004</v>
      </c>
      <c r="R24" s="12">
        <v>24529.654952484882</v>
      </c>
      <c r="S24" s="45"/>
      <c r="T24" s="12">
        <v>37611.39851666661</v>
      </c>
      <c r="U24" s="12">
        <v>65762.776530908304</v>
      </c>
      <c r="V24" s="12">
        <v>56956.389763809217</v>
      </c>
      <c r="W24" s="12">
        <v>60796.700006703846</v>
      </c>
    </row>
    <row r="25" spans="1:23" ht="15" customHeight="1" x14ac:dyDescent="0.2">
      <c r="A25" s="16"/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39"/>
      <c r="T25" s="5"/>
      <c r="U25" s="5"/>
      <c r="V25" s="5"/>
      <c r="W25" s="5"/>
    </row>
    <row r="26" spans="1:23" ht="15" customHeight="1" x14ac:dyDescent="0.2">
      <c r="A26" s="17"/>
      <c r="B26" s="4" t="s">
        <v>199</v>
      </c>
      <c r="C26" s="4" t="s">
        <v>227</v>
      </c>
      <c r="D26" s="5">
        <v>-66432</v>
      </c>
      <c r="E26" s="5">
        <v>-75474</v>
      </c>
      <c r="F26" s="5">
        <v>-85281</v>
      </c>
      <c r="G26" s="5">
        <v>-26570</v>
      </c>
      <c r="H26" s="5">
        <v>-13311</v>
      </c>
      <c r="I26" s="5">
        <v>-11903</v>
      </c>
      <c r="J26" s="5">
        <v>-18389</v>
      </c>
      <c r="K26" s="5">
        <v>-16914</v>
      </c>
      <c r="L26" s="5">
        <v>-14333</v>
      </c>
      <c r="M26" s="5">
        <v>-13979</v>
      </c>
      <c r="N26" s="5">
        <v>-12042</v>
      </c>
      <c r="O26" s="5">
        <v>-13729</v>
      </c>
      <c r="P26" s="5">
        <v>-14573</v>
      </c>
      <c r="Q26" s="5">
        <v>-15207</v>
      </c>
      <c r="R26" s="5">
        <v>-15106</v>
      </c>
      <c r="S26" s="42"/>
      <c r="T26" s="5">
        <v>-253757</v>
      </c>
      <c r="U26" s="5">
        <v>-60517</v>
      </c>
      <c r="V26" s="5">
        <v>-54083</v>
      </c>
      <c r="W26" s="5">
        <v>-44886</v>
      </c>
    </row>
    <row r="27" spans="1:23" ht="15" customHeight="1" x14ac:dyDescent="0.25">
      <c r="B27" s="4" t="s">
        <v>21</v>
      </c>
      <c r="C27" s="4" t="s">
        <v>231</v>
      </c>
      <c r="D27" s="5">
        <v>12043</v>
      </c>
      <c r="E27" s="5">
        <v>12043</v>
      </c>
      <c r="F27" s="5">
        <v>12042</v>
      </c>
      <c r="G27" s="5">
        <v>50686</v>
      </c>
      <c r="H27" s="5">
        <v>12672</v>
      </c>
      <c r="I27" s="5">
        <v>12672</v>
      </c>
      <c r="J27" s="5">
        <v>12672</v>
      </c>
      <c r="K27" s="5">
        <v>12672</v>
      </c>
      <c r="L27" s="5">
        <v>11308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45"/>
      <c r="T27" s="5">
        <v>86814</v>
      </c>
      <c r="U27" s="5">
        <v>50688</v>
      </c>
      <c r="V27" s="5">
        <v>11308</v>
      </c>
      <c r="W27" s="5">
        <v>0</v>
      </c>
    </row>
    <row r="28" spans="1:23" ht="15" customHeight="1" x14ac:dyDescent="0.25">
      <c r="B28" s="10" t="s">
        <v>22</v>
      </c>
      <c r="C28" s="10" t="s">
        <v>232</v>
      </c>
      <c r="D28" s="12">
        <v>-59053</v>
      </c>
      <c r="E28" s="12">
        <v>-43770</v>
      </c>
      <c r="F28" s="12">
        <v>-66707</v>
      </c>
      <c r="G28" s="12">
        <v>40199.398516666653</v>
      </c>
      <c r="H28" s="12">
        <v>6571</v>
      </c>
      <c r="I28" s="12">
        <v>27221.933810000002</v>
      </c>
      <c r="J28" s="12">
        <v>2533.1706633484428</v>
      </c>
      <c r="K28" s="12">
        <v>19607.672057559801</v>
      </c>
      <c r="L28" s="12">
        <v>377.63191969210311</v>
      </c>
      <c r="M28" s="12">
        <v>10680.518224621039</v>
      </c>
      <c r="N28" s="12">
        <v>-9998.7105805913307</v>
      </c>
      <c r="O28" s="12">
        <v>13121.950200087471</v>
      </c>
      <c r="P28" s="12">
        <v>-10521.283095781146</v>
      </c>
      <c r="Q28" s="12">
        <v>17007.628150000004</v>
      </c>
      <c r="R28" s="12">
        <v>9423.6549524848815</v>
      </c>
      <c r="S28" s="73"/>
      <c r="T28" s="12">
        <v>-129331.60148333339</v>
      </c>
      <c r="U28" s="12">
        <v>55933.776530908304</v>
      </c>
      <c r="V28" s="12">
        <v>14181.389763809217</v>
      </c>
      <c r="W28" s="12">
        <v>15910.700006703846</v>
      </c>
    </row>
    <row r="29" spans="1:23" ht="15" customHeight="1" x14ac:dyDescent="0.25">
      <c r="B29" s="10" t="s">
        <v>200</v>
      </c>
      <c r="C29" s="10" t="s">
        <v>241</v>
      </c>
      <c r="D29" s="106">
        <v>-0.2537011419193525</v>
      </c>
      <c r="E29" s="106">
        <v>-0.16310362688508218</v>
      </c>
      <c r="F29" s="106">
        <v>-0.23220284114049408</v>
      </c>
      <c r="G29" s="106">
        <v>0.14486478549840953</v>
      </c>
      <c r="H29" s="106">
        <v>2.4780423050959954E-2</v>
      </c>
      <c r="I29" s="106">
        <v>9.4429125291818003E-2</v>
      </c>
      <c r="J29" s="106">
        <v>9.2273672024290512E-3</v>
      </c>
      <c r="K29" s="106">
        <v>6.9568249757173378E-2</v>
      </c>
      <c r="L29" s="106">
        <v>1.5019594385035919E-3</v>
      </c>
      <c r="M29" s="106">
        <v>3.6412888318717196E-2</v>
      </c>
      <c r="N29" s="106">
        <v>-3.7307900848938445E-2</v>
      </c>
      <c r="O29" s="106">
        <v>4.1961548317790281E-2</v>
      </c>
      <c r="P29" s="106">
        <v>-3.9165330269449607E-2</v>
      </c>
      <c r="Q29" s="106">
        <v>5.2704207462223575E-2</v>
      </c>
      <c r="R29" s="106">
        <v>3.0179405509362545E-2</v>
      </c>
      <c r="S29" s="45"/>
      <c r="T29" s="106">
        <v>-0.12133581401159715</v>
      </c>
      <c r="U29" s="106">
        <v>5.0398780825525763E-2</v>
      </c>
      <c r="V29" s="106">
        <v>1.2600505085075122E-2</v>
      </c>
      <c r="W29" s="106">
        <v>1.7608283030358576E-2</v>
      </c>
    </row>
    <row r="30" spans="1:23" ht="15" customHeight="1" x14ac:dyDescent="0.25">
      <c r="B30" s="108" t="s">
        <v>203</v>
      </c>
      <c r="C30" s="108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</row>
    <row r="66" spans="1:64" s="21" customFormat="1" ht="15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39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</row>
    <row r="67" spans="1:64" s="21" customFormat="1" ht="1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42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</row>
    <row r="68" spans="1:64" s="21" customFormat="1" ht="1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45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</row>
    <row r="69" spans="1:64" s="21" customFormat="1" ht="1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45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</row>
    <row r="70" spans="1:64" s="21" customFormat="1" ht="1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45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</row>
    <row r="71" spans="1:64" s="21" customFormat="1" ht="1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45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</row>
    <row r="72" spans="1:64" s="21" customFormat="1" ht="1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45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2"/>
  <dimension ref="A1:BK96"/>
  <sheetViews>
    <sheetView showGridLines="0" zoomScaleNormal="100" workbookViewId="0">
      <pane xSplit="3" ySplit="8" topLeftCell="AR9" activePane="bottomRight" state="frozen"/>
      <selection activeCell="AZ71" sqref="AZ71"/>
      <selection pane="topRight" activeCell="AZ71" sqref="AZ71"/>
      <selection pane="bottomLeft" activeCell="AZ71" sqref="AZ71"/>
      <selection pane="bottomRight" activeCell="AY8" sqref="AY8"/>
    </sheetView>
  </sheetViews>
  <sheetFormatPr defaultColWidth="8.7109375" defaultRowHeight="15" customHeight="1" outlineLevelCol="1" x14ac:dyDescent="0.25"/>
  <cols>
    <col min="1" max="1" width="4.7109375" style="14" customWidth="1"/>
    <col min="2" max="3" width="30.7109375" style="14" customWidth="1"/>
    <col min="4" max="43" width="10.7109375" style="14" hidden="1" customWidth="1" outlineLevel="1"/>
    <col min="44" max="44" width="10.7109375" style="14" customWidth="1" collapsed="1"/>
    <col min="45" max="50" width="10.7109375" style="14" customWidth="1"/>
    <col min="51" max="51" width="8.7109375" customWidth="1"/>
    <col min="52" max="61" width="10.7109375" style="14" hidden="1" customWidth="1" outlineLevel="1"/>
    <col min="62" max="62" width="10.7109375" style="14" customWidth="1" collapsed="1"/>
    <col min="63" max="63" width="10.7109375" style="14" customWidth="1"/>
    <col min="64" max="16384" width="8.7109375" style="14"/>
  </cols>
  <sheetData>
    <row r="1" spans="1:63" ht="15" customHeight="1" x14ac:dyDescent="0.25"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</row>
    <row r="2" spans="1:63" ht="15" customHeight="1" x14ac:dyDescent="0.25"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4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</row>
    <row r="3" spans="1:63" ht="15" customHeight="1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4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</row>
    <row r="4" spans="1:63" ht="15" customHeight="1" x14ac:dyDescent="0.25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4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</row>
    <row r="5" spans="1:63" ht="15" customHeight="1" x14ac:dyDescent="0.25">
      <c r="B5" s="85"/>
      <c r="C5" s="85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4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</row>
    <row r="6" spans="1:63" ht="15" customHeight="1" x14ac:dyDescent="0.2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4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</row>
    <row r="7" spans="1:63" s="32" customFormat="1" ht="15" customHeight="1" x14ac:dyDescent="0.25">
      <c r="A7" s="14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8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</row>
    <row r="8" spans="1:63" s="57" customFormat="1" ht="15" customHeight="1" x14ac:dyDescent="0.2">
      <c r="B8" s="109" t="s">
        <v>236</v>
      </c>
      <c r="C8" s="109" t="s">
        <v>237</v>
      </c>
      <c r="D8" s="74" t="s">
        <v>126</v>
      </c>
      <c r="E8" s="74" t="s">
        <v>127</v>
      </c>
      <c r="F8" s="74" t="s">
        <v>125</v>
      </c>
      <c r="G8" s="74" t="s">
        <v>128</v>
      </c>
      <c r="H8" s="74" t="s">
        <v>129</v>
      </c>
      <c r="I8" s="74" t="s">
        <v>130</v>
      </c>
      <c r="J8" s="74" t="s">
        <v>131</v>
      </c>
      <c r="K8" s="74" t="s">
        <v>132</v>
      </c>
      <c r="L8" s="74" t="s">
        <v>133</v>
      </c>
      <c r="M8" s="74" t="s">
        <v>134</v>
      </c>
      <c r="N8" s="74" t="s">
        <v>135</v>
      </c>
      <c r="O8" s="74" t="s">
        <v>136</v>
      </c>
      <c r="P8" s="74" t="s">
        <v>137</v>
      </c>
      <c r="Q8" s="74" t="s">
        <v>138</v>
      </c>
      <c r="R8" s="74" t="s">
        <v>139</v>
      </c>
      <c r="S8" s="74" t="s">
        <v>140</v>
      </c>
      <c r="T8" s="74" t="s">
        <v>141</v>
      </c>
      <c r="U8" s="74" t="s">
        <v>142</v>
      </c>
      <c r="V8" s="74" t="s">
        <v>143</v>
      </c>
      <c r="W8" s="74" t="s">
        <v>144</v>
      </c>
      <c r="X8" s="74" t="s">
        <v>1</v>
      </c>
      <c r="Y8" s="74" t="s">
        <v>2</v>
      </c>
      <c r="Z8" s="74" t="s">
        <v>104</v>
      </c>
      <c r="AA8" s="74" t="s">
        <v>106</v>
      </c>
      <c r="AB8" s="74" t="s">
        <v>107</v>
      </c>
      <c r="AC8" s="74" t="s">
        <v>108</v>
      </c>
      <c r="AD8" s="74" t="s">
        <v>109</v>
      </c>
      <c r="AE8" s="74" t="s">
        <v>110</v>
      </c>
      <c r="AF8" s="74" t="s">
        <v>124</v>
      </c>
      <c r="AG8" s="74" t="s">
        <v>146</v>
      </c>
      <c r="AH8" s="74" t="s">
        <v>162</v>
      </c>
      <c r="AI8" s="74" t="s">
        <v>163</v>
      </c>
      <c r="AJ8" s="74" t="s">
        <v>167</v>
      </c>
      <c r="AK8" s="74" t="s">
        <v>172</v>
      </c>
      <c r="AL8" s="74" t="s">
        <v>173</v>
      </c>
      <c r="AM8" s="74" t="s">
        <v>177</v>
      </c>
      <c r="AN8" s="74" t="s">
        <v>187</v>
      </c>
      <c r="AO8" s="74" t="s">
        <v>188</v>
      </c>
      <c r="AP8" s="74" t="s">
        <v>191</v>
      </c>
      <c r="AQ8" s="74" t="s">
        <v>192</v>
      </c>
      <c r="AR8" s="74" t="s">
        <v>193</v>
      </c>
      <c r="AS8" s="74" t="s">
        <v>202</v>
      </c>
      <c r="AT8" s="74" t="s">
        <v>205</v>
      </c>
      <c r="AU8" s="74" t="s">
        <v>339</v>
      </c>
      <c r="AV8" s="74" t="s">
        <v>356</v>
      </c>
      <c r="AW8" s="74" t="s">
        <v>357</v>
      </c>
      <c r="AX8" s="74" t="s">
        <v>358</v>
      </c>
      <c r="AY8" s="75"/>
      <c r="AZ8" s="76">
        <v>2014</v>
      </c>
      <c r="BA8" s="76">
        <v>2015</v>
      </c>
      <c r="BB8" s="76">
        <v>2016</v>
      </c>
      <c r="BC8" s="76">
        <v>2017</v>
      </c>
      <c r="BD8" s="76">
        <v>2018</v>
      </c>
      <c r="BE8" s="76">
        <v>2019</v>
      </c>
      <c r="BF8" s="76">
        <v>2020</v>
      </c>
      <c r="BG8" s="76">
        <v>2021</v>
      </c>
      <c r="BH8" s="76">
        <v>2022</v>
      </c>
      <c r="BI8" s="76">
        <v>2023</v>
      </c>
      <c r="BJ8" s="76">
        <v>2024</v>
      </c>
      <c r="BK8" s="76">
        <v>2025</v>
      </c>
    </row>
    <row r="9" spans="1:63" ht="15" customHeight="1" x14ac:dyDescent="0.2">
      <c r="A9" s="17"/>
      <c r="B9" s="33" t="s">
        <v>25</v>
      </c>
      <c r="C9" s="33" t="s">
        <v>245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42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</row>
    <row r="10" spans="1:63" ht="15" customHeight="1" x14ac:dyDescent="0.25">
      <c r="B10" s="25" t="s">
        <v>26</v>
      </c>
      <c r="C10" s="25" t="s">
        <v>246</v>
      </c>
      <c r="D10" s="5">
        <v>310249</v>
      </c>
      <c r="E10" s="5">
        <v>487445</v>
      </c>
      <c r="F10" s="5">
        <v>427363</v>
      </c>
      <c r="G10" s="5">
        <v>544070</v>
      </c>
      <c r="H10" s="5">
        <v>302111</v>
      </c>
      <c r="I10" s="5">
        <v>203279</v>
      </c>
      <c r="J10" s="5">
        <v>219999.59317000001</v>
      </c>
      <c r="K10" s="5">
        <v>292871.69221000001</v>
      </c>
      <c r="L10" s="5">
        <v>224965</v>
      </c>
      <c r="M10" s="5">
        <v>147911</v>
      </c>
      <c r="N10" s="5">
        <v>191630</v>
      </c>
      <c r="O10" s="5">
        <v>376414</v>
      </c>
      <c r="P10" s="5">
        <v>247061</v>
      </c>
      <c r="Q10" s="5">
        <v>197368</v>
      </c>
      <c r="R10" s="5">
        <v>241906</v>
      </c>
      <c r="S10" s="5">
        <v>409740</v>
      </c>
      <c r="T10" s="5">
        <v>187673</v>
      </c>
      <c r="U10" s="5">
        <v>310552</v>
      </c>
      <c r="V10" s="5">
        <v>239007</v>
      </c>
      <c r="W10" s="5">
        <v>247735</v>
      </c>
      <c r="X10" s="5">
        <v>575498</v>
      </c>
      <c r="Y10" s="5">
        <v>423579</v>
      </c>
      <c r="Z10" s="5">
        <v>343643</v>
      </c>
      <c r="AA10" s="5">
        <v>467206</v>
      </c>
      <c r="AB10" s="5">
        <v>133144</v>
      </c>
      <c r="AC10" s="5">
        <v>69341.047999999995</v>
      </c>
      <c r="AD10" s="5">
        <v>47183</v>
      </c>
      <c r="AE10" s="5">
        <v>56214</v>
      </c>
      <c r="AF10" s="5">
        <v>56515</v>
      </c>
      <c r="AG10" s="5">
        <v>60413</v>
      </c>
      <c r="AH10" s="5">
        <v>58862</v>
      </c>
      <c r="AI10" s="5">
        <v>46109</v>
      </c>
      <c r="AJ10" s="5">
        <v>36958</v>
      </c>
      <c r="AK10" s="5">
        <v>36667</v>
      </c>
      <c r="AL10" s="5">
        <v>39194</v>
      </c>
      <c r="AM10" s="5">
        <v>62992</v>
      </c>
      <c r="AN10" s="5">
        <v>46362</v>
      </c>
      <c r="AO10" s="5">
        <v>40461</v>
      </c>
      <c r="AP10" s="5">
        <v>42930</v>
      </c>
      <c r="AQ10" s="5">
        <v>48120</v>
      </c>
      <c r="AR10" s="5">
        <v>45332</v>
      </c>
      <c r="AS10" s="5">
        <v>44716</v>
      </c>
      <c r="AT10" s="5">
        <v>43218</v>
      </c>
      <c r="AU10" s="5">
        <v>54932</v>
      </c>
      <c r="AV10" s="5">
        <v>43091</v>
      </c>
      <c r="AW10" s="5">
        <v>33516</v>
      </c>
      <c r="AX10" s="5">
        <v>36855</v>
      </c>
      <c r="AY10" s="45"/>
      <c r="AZ10" s="5">
        <v>544070</v>
      </c>
      <c r="BA10" s="5">
        <v>292871.69221000001</v>
      </c>
      <c r="BB10" s="5">
        <v>376414</v>
      </c>
      <c r="BC10" s="5">
        <v>409740</v>
      </c>
      <c r="BD10" s="5">
        <v>247735</v>
      </c>
      <c r="BE10" s="5">
        <v>467206</v>
      </c>
      <c r="BF10" s="5">
        <v>56214</v>
      </c>
      <c r="BG10" s="5">
        <v>46109</v>
      </c>
      <c r="BH10" s="5">
        <v>62992</v>
      </c>
      <c r="BI10" s="5">
        <v>48120</v>
      </c>
      <c r="BJ10" s="5">
        <v>54932</v>
      </c>
      <c r="BK10" s="5">
        <v>36855</v>
      </c>
    </row>
    <row r="11" spans="1:63" ht="15" customHeight="1" x14ac:dyDescent="0.25">
      <c r="B11" s="25" t="s">
        <v>27</v>
      </c>
      <c r="C11" s="25" t="s">
        <v>247</v>
      </c>
      <c r="D11" s="5">
        <v>135860</v>
      </c>
      <c r="E11" s="5">
        <v>140210</v>
      </c>
      <c r="F11" s="5">
        <v>163032</v>
      </c>
      <c r="G11" s="5">
        <v>115024</v>
      </c>
      <c r="H11" s="5">
        <v>146797</v>
      </c>
      <c r="I11" s="5">
        <v>143833</v>
      </c>
      <c r="J11" s="5">
        <v>157035.23957000001</v>
      </c>
      <c r="K11" s="5">
        <v>123938.51607000001</v>
      </c>
      <c r="L11" s="5">
        <v>126874</v>
      </c>
      <c r="M11" s="5">
        <v>145429</v>
      </c>
      <c r="N11" s="5">
        <v>121046</v>
      </c>
      <c r="O11" s="5">
        <v>53404</v>
      </c>
      <c r="P11" s="5">
        <v>59671</v>
      </c>
      <c r="Q11" s="5">
        <v>86659</v>
      </c>
      <c r="R11" s="5">
        <v>79564</v>
      </c>
      <c r="S11" s="5">
        <v>44043</v>
      </c>
      <c r="T11" s="5">
        <v>69500</v>
      </c>
      <c r="U11" s="5">
        <v>112436</v>
      </c>
      <c r="V11" s="5">
        <v>104310</v>
      </c>
      <c r="W11" s="5">
        <v>59964</v>
      </c>
      <c r="X11" s="5">
        <v>118202</v>
      </c>
      <c r="Y11" s="5">
        <v>141544.870984104</v>
      </c>
      <c r="Z11" s="5">
        <v>111976</v>
      </c>
      <c r="AA11" s="5">
        <v>78243</v>
      </c>
      <c r="AB11" s="5">
        <v>110243</v>
      </c>
      <c r="AC11" s="5">
        <v>87198.524999999994</v>
      </c>
      <c r="AD11" s="5">
        <v>107224</v>
      </c>
      <c r="AE11" s="5">
        <v>114701</v>
      </c>
      <c r="AF11" s="5">
        <v>79712</v>
      </c>
      <c r="AG11" s="5">
        <v>114582</v>
      </c>
      <c r="AH11" s="5">
        <v>109292</v>
      </c>
      <c r="AI11" s="5">
        <v>156901</v>
      </c>
      <c r="AJ11" s="5">
        <v>126634</v>
      </c>
      <c r="AK11" s="5">
        <v>112189</v>
      </c>
      <c r="AL11" s="5">
        <v>138185</v>
      </c>
      <c r="AM11" s="5">
        <v>111400</v>
      </c>
      <c r="AN11" s="5">
        <v>111742</v>
      </c>
      <c r="AO11" s="5">
        <v>118863</v>
      </c>
      <c r="AP11" s="5">
        <v>119854</v>
      </c>
      <c r="AQ11" s="5">
        <v>113720</v>
      </c>
      <c r="AR11" s="5">
        <v>106907</v>
      </c>
      <c r="AS11" s="5">
        <v>149018</v>
      </c>
      <c r="AT11" s="5">
        <v>136367</v>
      </c>
      <c r="AU11" s="5">
        <v>173543</v>
      </c>
      <c r="AV11" s="5">
        <v>150840</v>
      </c>
      <c r="AW11" s="5">
        <v>206487</v>
      </c>
      <c r="AX11" s="5">
        <v>216556</v>
      </c>
      <c r="AY11" s="45"/>
      <c r="AZ11" s="5">
        <v>115024</v>
      </c>
      <c r="BA11" s="5">
        <v>123938.51607000001</v>
      </c>
      <c r="BB11" s="5">
        <v>53404</v>
      </c>
      <c r="BC11" s="5">
        <v>44043</v>
      </c>
      <c r="BD11" s="5">
        <v>59964</v>
      </c>
      <c r="BE11" s="5">
        <v>78243</v>
      </c>
      <c r="BF11" s="5">
        <v>114701</v>
      </c>
      <c r="BG11" s="5">
        <v>156901</v>
      </c>
      <c r="BH11" s="5">
        <v>111400</v>
      </c>
      <c r="BI11" s="5">
        <v>113720</v>
      </c>
      <c r="BJ11" s="5">
        <v>173543</v>
      </c>
      <c r="BK11" s="5">
        <v>216556</v>
      </c>
    </row>
    <row r="12" spans="1:63" ht="15" customHeight="1" x14ac:dyDescent="0.25">
      <c r="B12" s="25" t="s">
        <v>28</v>
      </c>
      <c r="C12" s="25" t="s">
        <v>348</v>
      </c>
      <c r="D12" s="5">
        <v>253255</v>
      </c>
      <c r="E12" s="5">
        <v>277157</v>
      </c>
      <c r="F12" s="5">
        <v>285817</v>
      </c>
      <c r="G12" s="5">
        <v>299302</v>
      </c>
      <c r="H12" s="5">
        <v>333326</v>
      </c>
      <c r="I12" s="5">
        <v>326322</v>
      </c>
      <c r="J12" s="5">
        <v>313070.39588999993</v>
      </c>
      <c r="K12" s="5">
        <v>267472.99536999996</v>
      </c>
      <c r="L12" s="5">
        <v>279090</v>
      </c>
      <c r="M12" s="5">
        <v>298586</v>
      </c>
      <c r="N12" s="5">
        <v>334468</v>
      </c>
      <c r="O12" s="5">
        <v>335705</v>
      </c>
      <c r="P12" s="5">
        <v>363179</v>
      </c>
      <c r="Q12" s="5">
        <v>349896</v>
      </c>
      <c r="R12" s="5">
        <v>347895</v>
      </c>
      <c r="S12" s="5">
        <v>291961</v>
      </c>
      <c r="T12" s="5">
        <v>380626</v>
      </c>
      <c r="U12" s="5">
        <v>387855</v>
      </c>
      <c r="V12" s="5">
        <v>395943</v>
      </c>
      <c r="W12" s="5">
        <v>356385</v>
      </c>
      <c r="X12" s="5">
        <v>414692</v>
      </c>
      <c r="Y12" s="5">
        <v>440102</v>
      </c>
      <c r="Z12" s="5">
        <v>484186</v>
      </c>
      <c r="AA12" s="5">
        <v>311687</v>
      </c>
      <c r="AB12" s="5">
        <v>385419</v>
      </c>
      <c r="AC12" s="5">
        <v>381445.99699999997</v>
      </c>
      <c r="AD12" s="5">
        <v>349754</v>
      </c>
      <c r="AE12" s="5">
        <v>284305</v>
      </c>
      <c r="AF12" s="5">
        <v>289883</v>
      </c>
      <c r="AG12" s="5">
        <v>279244</v>
      </c>
      <c r="AH12" s="5">
        <v>281691</v>
      </c>
      <c r="AI12" s="5">
        <v>231503</v>
      </c>
      <c r="AJ12" s="5">
        <v>256674</v>
      </c>
      <c r="AK12" s="5">
        <v>256207</v>
      </c>
      <c r="AL12" s="5">
        <v>259690</v>
      </c>
      <c r="AM12" s="5">
        <v>271359</v>
      </c>
      <c r="AN12" s="5">
        <v>313120</v>
      </c>
      <c r="AO12" s="5">
        <v>320676</v>
      </c>
      <c r="AP12" s="5">
        <v>322449</v>
      </c>
      <c r="AQ12" s="5">
        <v>296386</v>
      </c>
      <c r="AR12" s="5">
        <v>304926</v>
      </c>
      <c r="AS12" s="5">
        <v>292849</v>
      </c>
      <c r="AT12" s="5">
        <v>288477</v>
      </c>
      <c r="AU12" s="5">
        <v>249099</v>
      </c>
      <c r="AV12" s="5">
        <v>270891</v>
      </c>
      <c r="AW12" s="5">
        <v>263295</v>
      </c>
      <c r="AX12" s="5">
        <v>261732</v>
      </c>
      <c r="AY12" s="45"/>
      <c r="AZ12" s="5">
        <v>299302</v>
      </c>
      <c r="BA12" s="5">
        <v>267472.99536999996</v>
      </c>
      <c r="BB12" s="5">
        <v>335705</v>
      </c>
      <c r="BC12" s="5">
        <v>291961</v>
      </c>
      <c r="BD12" s="5">
        <v>356385</v>
      </c>
      <c r="BE12" s="5">
        <v>311687</v>
      </c>
      <c r="BF12" s="5">
        <v>284305</v>
      </c>
      <c r="BG12" s="5">
        <v>231503</v>
      </c>
      <c r="BH12" s="5">
        <v>271359</v>
      </c>
      <c r="BI12" s="5">
        <v>296386</v>
      </c>
      <c r="BJ12" s="5">
        <v>249099</v>
      </c>
      <c r="BK12" s="5">
        <v>261732</v>
      </c>
    </row>
    <row r="13" spans="1:63" ht="15" customHeight="1" x14ac:dyDescent="0.25">
      <c r="B13" s="25" t="s">
        <v>29</v>
      </c>
      <c r="C13" s="25" t="s">
        <v>249</v>
      </c>
      <c r="D13" s="5">
        <v>19983</v>
      </c>
      <c r="E13" s="5">
        <v>12440</v>
      </c>
      <c r="F13" s="5">
        <v>14371</v>
      </c>
      <c r="G13" s="5">
        <v>15133</v>
      </c>
      <c r="H13" s="5">
        <v>17723</v>
      </c>
      <c r="I13" s="5">
        <v>25427</v>
      </c>
      <c r="J13" s="5">
        <v>32812.955499999996</v>
      </c>
      <c r="K13" s="5">
        <v>29539.425880000003</v>
      </c>
      <c r="L13" s="5">
        <v>35067</v>
      </c>
      <c r="M13" s="5">
        <v>49114</v>
      </c>
      <c r="N13" s="5">
        <v>45574</v>
      </c>
      <c r="O13" s="5">
        <v>36471</v>
      </c>
      <c r="P13" s="5">
        <v>31204</v>
      </c>
      <c r="Q13" s="5">
        <v>79345</v>
      </c>
      <c r="R13" s="5">
        <v>75175</v>
      </c>
      <c r="S13" s="5">
        <v>119684</v>
      </c>
      <c r="T13" s="5">
        <v>120399</v>
      </c>
      <c r="U13" s="5">
        <v>109467</v>
      </c>
      <c r="V13" s="5">
        <v>106819</v>
      </c>
      <c r="W13" s="5">
        <v>90498</v>
      </c>
      <c r="X13" s="5">
        <v>93964</v>
      </c>
      <c r="Y13" s="5">
        <v>78699</v>
      </c>
      <c r="Z13" s="5">
        <v>79567.485039999941</v>
      </c>
      <c r="AA13" s="5">
        <v>63219</v>
      </c>
      <c r="AB13" s="5">
        <v>67319</v>
      </c>
      <c r="AC13" s="5">
        <v>65046</v>
      </c>
      <c r="AD13" s="5">
        <v>75892</v>
      </c>
      <c r="AE13" s="5">
        <v>58353</v>
      </c>
      <c r="AF13" s="5">
        <v>58001</v>
      </c>
      <c r="AG13" s="5">
        <v>52774</v>
      </c>
      <c r="AH13" s="5">
        <v>40248</v>
      </c>
      <c r="AI13" s="5">
        <v>63059</v>
      </c>
      <c r="AJ13" s="5">
        <v>57737</v>
      </c>
      <c r="AK13" s="5">
        <v>57554</v>
      </c>
      <c r="AL13" s="5">
        <v>57024</v>
      </c>
      <c r="AM13" s="5">
        <v>45314</v>
      </c>
      <c r="AN13" s="5">
        <v>52712</v>
      </c>
      <c r="AO13" s="5">
        <v>51807</v>
      </c>
      <c r="AP13" s="5">
        <v>51393</v>
      </c>
      <c r="AQ13" s="5">
        <v>61165</v>
      </c>
      <c r="AR13" s="5">
        <v>54072</v>
      </c>
      <c r="AS13" s="5">
        <v>38830</v>
      </c>
      <c r="AT13" s="5">
        <v>21770</v>
      </c>
      <c r="AU13" s="5">
        <v>6388</v>
      </c>
      <c r="AV13" s="5">
        <v>9323</v>
      </c>
      <c r="AW13" s="5">
        <v>8635</v>
      </c>
      <c r="AX13" s="5">
        <v>9092</v>
      </c>
      <c r="AY13" s="45"/>
      <c r="AZ13" s="5">
        <v>15133</v>
      </c>
      <c r="BA13" s="5">
        <v>29539.425880000003</v>
      </c>
      <c r="BB13" s="5">
        <v>36471</v>
      </c>
      <c r="BC13" s="5">
        <v>119684</v>
      </c>
      <c r="BD13" s="5">
        <v>90498</v>
      </c>
      <c r="BE13" s="5">
        <v>63219</v>
      </c>
      <c r="BF13" s="5">
        <v>58353</v>
      </c>
      <c r="BG13" s="5">
        <v>63059</v>
      </c>
      <c r="BH13" s="5">
        <v>45314</v>
      </c>
      <c r="BI13" s="5">
        <v>61165</v>
      </c>
      <c r="BJ13" s="5">
        <v>6388</v>
      </c>
      <c r="BK13" s="5">
        <v>9092</v>
      </c>
    </row>
    <row r="14" spans="1:63" ht="15" customHeight="1" x14ac:dyDescent="0.2">
      <c r="A14" s="16"/>
      <c r="B14" s="25" t="s">
        <v>31</v>
      </c>
      <c r="C14" s="25" t="s">
        <v>252</v>
      </c>
      <c r="D14" s="5">
        <v>5193</v>
      </c>
      <c r="E14" s="5">
        <v>4910</v>
      </c>
      <c r="F14" s="5">
        <v>6112</v>
      </c>
      <c r="G14" s="5">
        <v>6649</v>
      </c>
      <c r="H14" s="5">
        <v>12135</v>
      </c>
      <c r="I14" s="5">
        <v>17905</v>
      </c>
      <c r="J14" s="5">
        <v>11893.62954</v>
      </c>
      <c r="K14" s="5">
        <v>8691.6398557142857</v>
      </c>
      <c r="L14" s="5">
        <v>10663</v>
      </c>
      <c r="M14" s="5">
        <v>8648</v>
      </c>
      <c r="N14" s="5">
        <v>7071</v>
      </c>
      <c r="O14" s="5">
        <v>7147</v>
      </c>
      <c r="P14" s="5">
        <v>11956</v>
      </c>
      <c r="Q14" s="5">
        <v>20035</v>
      </c>
      <c r="R14" s="5">
        <v>26664</v>
      </c>
      <c r="S14" s="5">
        <v>16862</v>
      </c>
      <c r="T14" s="5">
        <v>24406</v>
      </c>
      <c r="U14" s="5">
        <v>26891</v>
      </c>
      <c r="V14" s="5">
        <v>34456</v>
      </c>
      <c r="W14" s="5">
        <v>29663</v>
      </c>
      <c r="X14" s="5">
        <v>43316</v>
      </c>
      <c r="Y14" s="5">
        <v>51107</v>
      </c>
      <c r="Z14" s="5">
        <v>51346</v>
      </c>
      <c r="AA14" s="5">
        <v>49886</v>
      </c>
      <c r="AB14" s="5">
        <v>29991</v>
      </c>
      <c r="AC14" s="5">
        <v>16419.957999999999</v>
      </c>
      <c r="AD14" s="5">
        <v>7168</v>
      </c>
      <c r="AE14" s="5">
        <v>2383</v>
      </c>
      <c r="AF14" s="5">
        <v>3896</v>
      </c>
      <c r="AG14" s="5">
        <v>3757</v>
      </c>
      <c r="AH14" s="5">
        <v>3742</v>
      </c>
      <c r="AI14" s="5">
        <v>3657</v>
      </c>
      <c r="AJ14" s="5">
        <v>5357</v>
      </c>
      <c r="AK14" s="5">
        <v>5693</v>
      </c>
      <c r="AL14" s="5">
        <v>6561</v>
      </c>
      <c r="AM14" s="5">
        <v>6455</v>
      </c>
      <c r="AN14" s="5">
        <v>5210</v>
      </c>
      <c r="AO14" s="5">
        <v>8209</v>
      </c>
      <c r="AP14" s="5">
        <v>5547</v>
      </c>
      <c r="AQ14" s="5">
        <v>3894</v>
      </c>
      <c r="AR14" s="5">
        <v>4363</v>
      </c>
      <c r="AS14" s="5">
        <v>3532</v>
      </c>
      <c r="AT14" s="5">
        <v>2919</v>
      </c>
      <c r="AU14" s="5">
        <v>3041</v>
      </c>
      <c r="AV14" s="5">
        <v>3488</v>
      </c>
      <c r="AW14" s="5">
        <v>2923</v>
      </c>
      <c r="AX14" s="5">
        <v>2469</v>
      </c>
      <c r="AY14" s="39"/>
      <c r="AZ14" s="5">
        <v>6649</v>
      </c>
      <c r="BA14" s="5">
        <v>8691.6398557142857</v>
      </c>
      <c r="BB14" s="5">
        <v>7147</v>
      </c>
      <c r="BC14" s="5">
        <v>16862</v>
      </c>
      <c r="BD14" s="5">
        <v>29663</v>
      </c>
      <c r="BE14" s="5">
        <v>49886</v>
      </c>
      <c r="BF14" s="5">
        <v>2383</v>
      </c>
      <c r="BG14" s="5">
        <v>3657</v>
      </c>
      <c r="BH14" s="5">
        <v>6455</v>
      </c>
      <c r="BI14" s="5">
        <v>3894</v>
      </c>
      <c r="BJ14" s="5">
        <v>3041</v>
      </c>
      <c r="BK14" s="5">
        <v>2469</v>
      </c>
    </row>
    <row r="15" spans="1:63" ht="15" customHeight="1" x14ac:dyDescent="0.2">
      <c r="A15" s="17"/>
      <c r="B15" s="25" t="s">
        <v>32</v>
      </c>
      <c r="C15" s="25" t="s">
        <v>253</v>
      </c>
      <c r="D15" s="5">
        <v>18827</v>
      </c>
      <c r="E15" s="5">
        <v>23428</v>
      </c>
      <c r="F15" s="5">
        <v>24399</v>
      </c>
      <c r="G15" s="5">
        <v>29778</v>
      </c>
      <c r="H15" s="5">
        <v>30165</v>
      </c>
      <c r="I15" s="5">
        <v>23350</v>
      </c>
      <c r="J15" s="5">
        <v>19038.38349</v>
      </c>
      <c r="K15" s="5">
        <v>15649.069320000001</v>
      </c>
      <c r="L15" s="5">
        <v>15371</v>
      </c>
      <c r="M15" s="5">
        <v>13005</v>
      </c>
      <c r="N15" s="5">
        <v>12013</v>
      </c>
      <c r="O15" s="5">
        <v>14738</v>
      </c>
      <c r="P15" s="5">
        <v>10294</v>
      </c>
      <c r="Q15" s="5">
        <v>10281</v>
      </c>
      <c r="R15" s="5">
        <v>11369</v>
      </c>
      <c r="S15" s="5">
        <v>13618</v>
      </c>
      <c r="T15" s="5">
        <v>16768</v>
      </c>
      <c r="U15" s="5">
        <v>17265</v>
      </c>
      <c r="V15" s="5">
        <v>14359</v>
      </c>
      <c r="W15" s="5">
        <v>17410</v>
      </c>
      <c r="X15" s="5">
        <v>17751</v>
      </c>
      <c r="Y15" s="5">
        <v>18089</v>
      </c>
      <c r="Z15" s="5">
        <v>16211</v>
      </c>
      <c r="AA15" s="5">
        <v>26280</v>
      </c>
      <c r="AB15" s="5">
        <v>20705</v>
      </c>
      <c r="AC15" s="5">
        <v>16115</v>
      </c>
      <c r="AD15" s="5">
        <v>15044</v>
      </c>
      <c r="AE15" s="5">
        <v>14355</v>
      </c>
      <c r="AF15" s="5">
        <v>2676</v>
      </c>
      <c r="AG15" s="5">
        <v>2293</v>
      </c>
      <c r="AH15" s="5">
        <v>2840</v>
      </c>
      <c r="AI15" s="5">
        <v>2454</v>
      </c>
      <c r="AJ15" s="5">
        <v>2864</v>
      </c>
      <c r="AK15" s="5">
        <v>1860</v>
      </c>
      <c r="AL15" s="5">
        <v>3518</v>
      </c>
      <c r="AM15" s="5">
        <v>1859</v>
      </c>
      <c r="AN15" s="5">
        <v>5562</v>
      </c>
      <c r="AO15" s="5">
        <v>5645</v>
      </c>
      <c r="AP15" s="5">
        <v>3125</v>
      </c>
      <c r="AQ15" s="5">
        <v>1944</v>
      </c>
      <c r="AR15" s="5">
        <v>2157</v>
      </c>
      <c r="AS15" s="5">
        <v>2327</v>
      </c>
      <c r="AT15" s="5">
        <v>2370</v>
      </c>
      <c r="AU15" s="5">
        <v>1206</v>
      </c>
      <c r="AV15" s="5">
        <v>4843</v>
      </c>
      <c r="AW15" s="5">
        <v>2856</v>
      </c>
      <c r="AX15" s="5">
        <v>2999</v>
      </c>
      <c r="AY15" s="42"/>
      <c r="AZ15" s="5">
        <v>29778</v>
      </c>
      <c r="BA15" s="5">
        <v>15649.069320000001</v>
      </c>
      <c r="BB15" s="5">
        <v>14738</v>
      </c>
      <c r="BC15" s="5">
        <v>13618</v>
      </c>
      <c r="BD15" s="5">
        <v>17410</v>
      </c>
      <c r="BE15" s="5">
        <v>26280</v>
      </c>
      <c r="BF15" s="5">
        <v>14355</v>
      </c>
      <c r="BG15" s="5">
        <v>2454</v>
      </c>
      <c r="BH15" s="5">
        <v>1859</v>
      </c>
      <c r="BI15" s="5">
        <v>1944</v>
      </c>
      <c r="BJ15" s="5">
        <v>1206</v>
      </c>
      <c r="BK15" s="5">
        <v>2999</v>
      </c>
    </row>
    <row r="16" spans="1:63" ht="15" customHeight="1" x14ac:dyDescent="0.25">
      <c r="A16" s="17"/>
      <c r="B16" s="25" t="s">
        <v>30</v>
      </c>
      <c r="C16" s="25" t="s">
        <v>250</v>
      </c>
      <c r="D16" s="5">
        <v>0</v>
      </c>
      <c r="E16" s="5">
        <v>0</v>
      </c>
      <c r="F16" s="5">
        <v>0</v>
      </c>
      <c r="G16" s="5">
        <v>0</v>
      </c>
      <c r="H16" s="5">
        <v>4707</v>
      </c>
      <c r="I16" s="5">
        <v>14918</v>
      </c>
      <c r="J16" s="5">
        <v>77659.717239999998</v>
      </c>
      <c r="K16" s="5">
        <v>56844.052622891504</v>
      </c>
      <c r="L16" s="5">
        <v>57937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46"/>
      <c r="AZ16" s="5">
        <v>0</v>
      </c>
      <c r="BA16" s="5">
        <v>56844.052622891504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</row>
    <row r="17" spans="1:63" ht="15" customHeight="1" x14ac:dyDescent="0.25">
      <c r="B17" s="24" t="s">
        <v>33</v>
      </c>
      <c r="C17" s="24" t="s">
        <v>251</v>
      </c>
      <c r="D17" s="26">
        <v>743367</v>
      </c>
      <c r="E17" s="26">
        <v>945590</v>
      </c>
      <c r="F17" s="26">
        <v>921094</v>
      </c>
      <c r="G17" s="26">
        <v>1009956</v>
      </c>
      <c r="H17" s="26">
        <v>846964</v>
      </c>
      <c r="I17" s="26">
        <v>755034</v>
      </c>
      <c r="J17" s="26">
        <v>831509.91440000001</v>
      </c>
      <c r="K17" s="26">
        <v>795007.39132860582</v>
      </c>
      <c r="L17" s="26">
        <v>749967</v>
      </c>
      <c r="M17" s="26">
        <v>662693</v>
      </c>
      <c r="N17" s="26">
        <v>711802</v>
      </c>
      <c r="O17" s="26">
        <v>823879</v>
      </c>
      <c r="P17" s="26">
        <v>723365</v>
      </c>
      <c r="Q17" s="26">
        <v>743584</v>
      </c>
      <c r="R17" s="26">
        <v>782573</v>
      </c>
      <c r="S17" s="26">
        <v>895908</v>
      </c>
      <c r="T17" s="26">
        <v>799372</v>
      </c>
      <c r="U17" s="26">
        <v>964466</v>
      </c>
      <c r="V17" s="26">
        <v>894894</v>
      </c>
      <c r="W17" s="26">
        <v>801655</v>
      </c>
      <c r="X17" s="26">
        <v>1263423</v>
      </c>
      <c r="Y17" s="26">
        <v>1153120.870984104</v>
      </c>
      <c r="Z17" s="26">
        <v>1086929.4850399999</v>
      </c>
      <c r="AA17" s="26">
        <v>996521</v>
      </c>
      <c r="AB17" s="26">
        <v>746821</v>
      </c>
      <c r="AC17" s="26">
        <v>635566.52799999993</v>
      </c>
      <c r="AD17" s="26">
        <v>602265</v>
      </c>
      <c r="AE17" s="26">
        <v>530311</v>
      </c>
      <c r="AF17" s="26">
        <v>490683</v>
      </c>
      <c r="AG17" s="26">
        <v>513063</v>
      </c>
      <c r="AH17" s="26">
        <v>496675</v>
      </c>
      <c r="AI17" s="26">
        <v>503683</v>
      </c>
      <c r="AJ17" s="26">
        <v>486224</v>
      </c>
      <c r="AK17" s="26">
        <v>470170</v>
      </c>
      <c r="AL17" s="26">
        <v>504172</v>
      </c>
      <c r="AM17" s="26">
        <v>499379</v>
      </c>
      <c r="AN17" s="26">
        <v>534708</v>
      </c>
      <c r="AO17" s="26">
        <v>545661</v>
      </c>
      <c r="AP17" s="26">
        <v>545298</v>
      </c>
      <c r="AQ17" s="26">
        <v>525229</v>
      </c>
      <c r="AR17" s="26">
        <v>517757</v>
      </c>
      <c r="AS17" s="26">
        <v>531272</v>
      </c>
      <c r="AT17" s="26">
        <v>495121</v>
      </c>
      <c r="AU17" s="26">
        <v>488209</v>
      </c>
      <c r="AV17" s="26">
        <v>482476</v>
      </c>
      <c r="AW17" s="26">
        <v>517712</v>
      </c>
      <c r="AX17" s="26">
        <v>529703</v>
      </c>
      <c r="AY17" s="45"/>
      <c r="AZ17" s="26">
        <v>1009956</v>
      </c>
      <c r="BA17" s="26">
        <v>795007.39132860582</v>
      </c>
      <c r="BB17" s="26">
        <v>823879</v>
      </c>
      <c r="BC17" s="26">
        <v>895908</v>
      </c>
      <c r="BD17" s="26">
        <v>801655</v>
      </c>
      <c r="BE17" s="26">
        <v>996521</v>
      </c>
      <c r="BF17" s="26">
        <v>530311</v>
      </c>
      <c r="BG17" s="26">
        <v>503683</v>
      </c>
      <c r="BH17" s="26">
        <v>499379</v>
      </c>
      <c r="BI17" s="26">
        <v>525229</v>
      </c>
      <c r="BJ17" s="26">
        <v>488209</v>
      </c>
      <c r="BK17" s="26">
        <v>529703</v>
      </c>
    </row>
    <row r="18" spans="1:63" ht="15" customHeight="1" x14ac:dyDescent="0.25"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AY18" s="45"/>
    </row>
    <row r="19" spans="1:63" ht="15" customHeight="1" x14ac:dyDescent="0.25">
      <c r="B19" s="33" t="s">
        <v>34</v>
      </c>
      <c r="C19" s="33" t="s">
        <v>254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45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</row>
    <row r="20" spans="1:63" ht="15" customHeight="1" x14ac:dyDescent="0.25">
      <c r="B20" s="25" t="s">
        <v>35</v>
      </c>
      <c r="C20" s="25" t="s">
        <v>255</v>
      </c>
      <c r="D20" s="5">
        <v>2436</v>
      </c>
      <c r="E20" s="5">
        <v>2491</v>
      </c>
      <c r="F20" s="5">
        <v>2378</v>
      </c>
      <c r="G20" s="5">
        <v>2704</v>
      </c>
      <c r="H20" s="5">
        <v>3013</v>
      </c>
      <c r="I20" s="5">
        <v>3361</v>
      </c>
      <c r="J20" s="5">
        <v>3463.68669</v>
      </c>
      <c r="K20" s="5">
        <v>4173.6541900000002</v>
      </c>
      <c r="L20" s="5">
        <v>4207</v>
      </c>
      <c r="M20" s="5">
        <v>3677</v>
      </c>
      <c r="N20" s="5">
        <v>3813</v>
      </c>
      <c r="O20" s="5">
        <v>5333</v>
      </c>
      <c r="P20" s="5">
        <v>5499</v>
      </c>
      <c r="Q20" s="5">
        <v>5859</v>
      </c>
      <c r="R20" s="5">
        <v>5759</v>
      </c>
      <c r="S20" s="5">
        <v>6147</v>
      </c>
      <c r="T20" s="5">
        <v>6337</v>
      </c>
      <c r="U20" s="5">
        <v>6541</v>
      </c>
      <c r="V20" s="5">
        <v>6793</v>
      </c>
      <c r="W20" s="5">
        <v>6822</v>
      </c>
      <c r="X20" s="5">
        <v>6460</v>
      </c>
      <c r="Y20" s="5">
        <v>5306</v>
      </c>
      <c r="Z20" s="5">
        <v>5246</v>
      </c>
      <c r="AA20" s="5">
        <v>4434</v>
      </c>
      <c r="AB20" s="5">
        <v>4331</v>
      </c>
      <c r="AC20" s="5">
        <v>4232</v>
      </c>
      <c r="AD20" s="5">
        <v>3284</v>
      </c>
      <c r="AE20" s="5">
        <v>3088</v>
      </c>
      <c r="AF20" s="5">
        <v>2838</v>
      </c>
      <c r="AG20" s="5">
        <v>2826</v>
      </c>
      <c r="AH20" s="5">
        <v>2598</v>
      </c>
      <c r="AI20" s="5">
        <v>2528</v>
      </c>
      <c r="AJ20" s="5">
        <v>3186</v>
      </c>
      <c r="AK20" s="5">
        <v>3208</v>
      </c>
      <c r="AL20" s="5">
        <v>8402</v>
      </c>
      <c r="AM20" s="5">
        <v>8412</v>
      </c>
      <c r="AN20" s="5">
        <v>8811</v>
      </c>
      <c r="AO20" s="5">
        <v>8812</v>
      </c>
      <c r="AP20" s="5">
        <v>8995</v>
      </c>
      <c r="AQ20" s="5">
        <v>8801</v>
      </c>
      <c r="AR20" s="5">
        <v>8797</v>
      </c>
      <c r="AS20" s="5">
        <v>9225</v>
      </c>
      <c r="AT20" s="5">
        <v>9506</v>
      </c>
      <c r="AU20" s="5">
        <v>9610</v>
      </c>
      <c r="AV20" s="5">
        <v>9632</v>
      </c>
      <c r="AW20" s="5">
        <v>9719</v>
      </c>
      <c r="AX20" s="5">
        <v>10067</v>
      </c>
      <c r="AY20" s="45"/>
      <c r="AZ20" s="5">
        <v>2704</v>
      </c>
      <c r="BA20" s="5">
        <v>4173.6541900000002</v>
      </c>
      <c r="BB20" s="5">
        <v>5333</v>
      </c>
      <c r="BC20" s="5">
        <v>6147</v>
      </c>
      <c r="BD20" s="5">
        <v>6822</v>
      </c>
      <c r="BE20" s="5">
        <v>4434</v>
      </c>
      <c r="BF20" s="5">
        <v>3088</v>
      </c>
      <c r="BG20" s="5">
        <v>2528</v>
      </c>
      <c r="BH20" s="5">
        <v>8412</v>
      </c>
      <c r="BI20" s="5">
        <v>8801</v>
      </c>
      <c r="BJ20" s="5">
        <v>9610</v>
      </c>
      <c r="BK20" s="5">
        <v>10067</v>
      </c>
    </row>
    <row r="21" spans="1:63" ht="15" customHeight="1" x14ac:dyDescent="0.25">
      <c r="B21" s="25" t="s">
        <v>29</v>
      </c>
      <c r="C21" s="25" t="s">
        <v>249</v>
      </c>
      <c r="D21" s="5">
        <v>696</v>
      </c>
      <c r="E21" s="5">
        <v>631</v>
      </c>
      <c r="F21" s="5">
        <v>612</v>
      </c>
      <c r="G21" s="5">
        <v>564</v>
      </c>
      <c r="H21" s="5">
        <v>505</v>
      </c>
      <c r="I21" s="5">
        <v>448</v>
      </c>
      <c r="J21" s="5">
        <v>466</v>
      </c>
      <c r="K21" s="5">
        <v>521</v>
      </c>
      <c r="L21" s="5">
        <v>186</v>
      </c>
      <c r="M21" s="5">
        <v>164</v>
      </c>
      <c r="N21" s="5">
        <v>124</v>
      </c>
      <c r="O21" s="5">
        <v>91</v>
      </c>
      <c r="P21" s="5">
        <v>109</v>
      </c>
      <c r="Q21" s="5">
        <v>102</v>
      </c>
      <c r="R21" s="5">
        <v>87</v>
      </c>
      <c r="S21" s="5">
        <v>0</v>
      </c>
      <c r="T21" s="5">
        <v>0</v>
      </c>
      <c r="U21" s="5">
        <v>0</v>
      </c>
      <c r="V21" s="5">
        <v>0</v>
      </c>
      <c r="W21" s="5">
        <v>64678</v>
      </c>
      <c r="X21" s="5">
        <v>59385</v>
      </c>
      <c r="Y21" s="5">
        <v>180616</v>
      </c>
      <c r="Z21" s="5">
        <v>183557.51496000006</v>
      </c>
      <c r="AA21" s="5">
        <v>181675</v>
      </c>
      <c r="AB21" s="5">
        <v>181675</v>
      </c>
      <c r="AC21" s="5">
        <v>181675</v>
      </c>
      <c r="AD21" s="5">
        <v>179876</v>
      </c>
      <c r="AE21" s="5">
        <v>178384</v>
      </c>
      <c r="AF21" s="5">
        <v>170325</v>
      </c>
      <c r="AG21" s="5">
        <v>163461</v>
      </c>
      <c r="AH21" s="5">
        <v>167772</v>
      </c>
      <c r="AI21" s="5">
        <v>117818</v>
      </c>
      <c r="AJ21" s="5">
        <v>109347</v>
      </c>
      <c r="AK21" s="5">
        <v>93815</v>
      </c>
      <c r="AL21" s="5">
        <v>77989</v>
      </c>
      <c r="AM21" s="5">
        <v>80619</v>
      </c>
      <c r="AN21" s="5">
        <v>64767</v>
      </c>
      <c r="AO21" s="5">
        <v>51210</v>
      </c>
      <c r="AP21" s="5">
        <v>36368</v>
      </c>
      <c r="AQ21" s="5">
        <v>8160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46"/>
      <c r="AZ21" s="5">
        <v>564</v>
      </c>
      <c r="BA21" s="5">
        <v>521</v>
      </c>
      <c r="BB21" s="5">
        <v>91</v>
      </c>
      <c r="BC21" s="5">
        <v>0</v>
      </c>
      <c r="BD21" s="5">
        <v>64678</v>
      </c>
      <c r="BE21" s="5">
        <v>181675</v>
      </c>
      <c r="BF21" s="5">
        <v>178384</v>
      </c>
      <c r="BG21" s="5">
        <v>117818</v>
      </c>
      <c r="BH21" s="5">
        <v>80619</v>
      </c>
      <c r="BI21" s="5">
        <v>8160</v>
      </c>
      <c r="BJ21" s="5">
        <v>0</v>
      </c>
      <c r="BK21" s="5">
        <v>0</v>
      </c>
    </row>
    <row r="22" spans="1:63" ht="15" customHeight="1" x14ac:dyDescent="0.2">
      <c r="A22" s="16"/>
      <c r="B22" s="25" t="s">
        <v>242</v>
      </c>
      <c r="C22" s="25" t="s">
        <v>278</v>
      </c>
      <c r="D22" s="5">
        <v>21549</v>
      </c>
      <c r="E22" s="5">
        <v>21291</v>
      </c>
      <c r="F22" s="5">
        <v>19997</v>
      </c>
      <c r="G22" s="5">
        <v>4630</v>
      </c>
      <c r="H22" s="5">
        <v>8764</v>
      </c>
      <c r="I22" s="5">
        <v>14218</v>
      </c>
      <c r="J22" s="5">
        <v>34933.990820000006</v>
      </c>
      <c r="K22" s="5">
        <v>49930.709080000001</v>
      </c>
      <c r="L22" s="5">
        <v>57394</v>
      </c>
      <c r="M22" s="5">
        <v>68862</v>
      </c>
      <c r="N22" s="5">
        <v>78920</v>
      </c>
      <c r="O22" s="5">
        <v>89567</v>
      </c>
      <c r="P22" s="5">
        <v>96592</v>
      </c>
      <c r="Q22" s="5">
        <v>55402</v>
      </c>
      <c r="R22" s="5">
        <v>61853</v>
      </c>
      <c r="S22" s="5">
        <v>700383</v>
      </c>
      <c r="T22" s="5">
        <v>696025</v>
      </c>
      <c r="U22" s="5">
        <v>688851</v>
      </c>
      <c r="V22" s="5">
        <v>689745</v>
      </c>
      <c r="W22" s="5">
        <v>674420</v>
      </c>
      <c r="X22" s="5">
        <v>678531</v>
      </c>
      <c r="Y22" s="5">
        <v>664520</v>
      </c>
      <c r="Z22" s="5">
        <v>678826</v>
      </c>
      <c r="AA22" s="5">
        <v>744742</v>
      </c>
      <c r="AB22" s="5">
        <v>94687</v>
      </c>
      <c r="AC22" s="5">
        <v>94687</v>
      </c>
      <c r="AD22" s="5">
        <v>94687</v>
      </c>
      <c r="AE22" s="5">
        <v>120942</v>
      </c>
      <c r="AF22" s="5">
        <v>140421</v>
      </c>
      <c r="AG22" s="5">
        <v>140421</v>
      </c>
      <c r="AH22" s="5">
        <v>140421</v>
      </c>
      <c r="AI22" s="5">
        <v>153971</v>
      </c>
      <c r="AJ22" s="5">
        <v>166014</v>
      </c>
      <c r="AK22" s="5">
        <v>178057</v>
      </c>
      <c r="AL22" s="5">
        <v>190099</v>
      </c>
      <c r="AM22" s="5">
        <v>240785</v>
      </c>
      <c r="AN22" s="5">
        <v>253457</v>
      </c>
      <c r="AO22" s="5">
        <v>266129</v>
      </c>
      <c r="AP22" s="5">
        <v>278801</v>
      </c>
      <c r="AQ22" s="5">
        <v>291473</v>
      </c>
      <c r="AR22" s="5">
        <v>302781</v>
      </c>
      <c r="AS22" s="5">
        <v>302781</v>
      </c>
      <c r="AT22" s="5">
        <v>302781</v>
      </c>
      <c r="AU22" s="5">
        <v>302781</v>
      </c>
      <c r="AV22" s="5">
        <v>302781</v>
      </c>
      <c r="AW22" s="5">
        <v>302781</v>
      </c>
      <c r="AX22" s="5">
        <v>302781</v>
      </c>
      <c r="AY22" s="39"/>
      <c r="AZ22" s="5">
        <v>4630</v>
      </c>
      <c r="BA22" s="5">
        <v>49930.709080000001</v>
      </c>
      <c r="BB22" s="5">
        <v>89567</v>
      </c>
      <c r="BC22" s="5">
        <v>700383</v>
      </c>
      <c r="BD22" s="5">
        <v>674420</v>
      </c>
      <c r="BE22" s="5">
        <v>744742</v>
      </c>
      <c r="BF22" s="5">
        <v>120942</v>
      </c>
      <c r="BG22" s="5">
        <v>153971</v>
      </c>
      <c r="BH22" s="5">
        <v>240785</v>
      </c>
      <c r="BI22" s="5">
        <v>291473</v>
      </c>
      <c r="BJ22" s="5">
        <v>302781</v>
      </c>
      <c r="BK22" s="5">
        <v>302781</v>
      </c>
    </row>
    <row r="23" spans="1:63" ht="15" customHeight="1" x14ac:dyDescent="0.25">
      <c r="A23" s="16"/>
      <c r="B23" s="25" t="s">
        <v>168</v>
      </c>
      <c r="C23" s="25" t="s">
        <v>247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5263</v>
      </c>
      <c r="AC23" s="5">
        <v>4859</v>
      </c>
      <c r="AD23" s="5">
        <v>7010</v>
      </c>
      <c r="AE23" s="5">
        <v>3546</v>
      </c>
      <c r="AF23" s="5">
        <v>5331</v>
      </c>
      <c r="AG23" s="5">
        <v>4681</v>
      </c>
      <c r="AH23" s="5">
        <v>4662</v>
      </c>
      <c r="AI23" s="5">
        <v>7739</v>
      </c>
      <c r="AJ23" s="5">
        <v>6487</v>
      </c>
      <c r="AK23" s="5">
        <v>5359</v>
      </c>
      <c r="AL23" s="5">
        <v>4431</v>
      </c>
      <c r="AM23" s="5">
        <v>626</v>
      </c>
      <c r="AN23" s="5">
        <v>176</v>
      </c>
      <c r="AO23" s="5">
        <v>489</v>
      </c>
      <c r="AP23" s="5">
        <v>510</v>
      </c>
      <c r="AQ23" s="5">
        <v>439</v>
      </c>
      <c r="AR23" s="5">
        <v>2669</v>
      </c>
      <c r="AS23" s="5">
        <v>2611</v>
      </c>
      <c r="AT23" s="5">
        <v>4774</v>
      </c>
      <c r="AU23" s="5">
        <v>4693</v>
      </c>
      <c r="AV23" s="5">
        <v>4476</v>
      </c>
      <c r="AW23" s="5">
        <v>4281</v>
      </c>
      <c r="AX23" s="5">
        <v>4080</v>
      </c>
      <c r="AY23" s="45"/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3546</v>
      </c>
      <c r="BG23" s="5">
        <v>7739</v>
      </c>
      <c r="BH23" s="5">
        <v>626</v>
      </c>
      <c r="BI23" s="5">
        <v>439</v>
      </c>
      <c r="BJ23" s="5">
        <v>4693</v>
      </c>
      <c r="BK23" s="5">
        <v>4080</v>
      </c>
    </row>
    <row r="24" spans="1:63" ht="15" customHeight="1" x14ac:dyDescent="0.2">
      <c r="A24" s="17"/>
      <c r="B24" s="25" t="s">
        <v>36</v>
      </c>
      <c r="C24" s="25" t="s">
        <v>256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1444</v>
      </c>
      <c r="X24" s="5">
        <v>1727</v>
      </c>
      <c r="Y24" s="5">
        <v>1699</v>
      </c>
      <c r="Z24" s="5">
        <v>1846</v>
      </c>
      <c r="AA24" s="5">
        <v>1787</v>
      </c>
      <c r="AB24" s="5">
        <v>132</v>
      </c>
      <c r="AC24" s="5">
        <v>105.401</v>
      </c>
      <c r="AD24" s="5">
        <v>109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42"/>
      <c r="AZ24" s="5">
        <v>0</v>
      </c>
      <c r="BA24" s="5">
        <v>0</v>
      </c>
      <c r="BB24" s="5">
        <v>0</v>
      </c>
      <c r="BC24" s="5">
        <v>0</v>
      </c>
      <c r="BD24" s="5">
        <v>1444</v>
      </c>
      <c r="BE24" s="5">
        <v>1787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</row>
    <row r="25" spans="1:63" ht="15" customHeight="1" x14ac:dyDescent="0.25">
      <c r="B25" s="25" t="s">
        <v>31</v>
      </c>
      <c r="C25" s="25" t="s">
        <v>252</v>
      </c>
      <c r="D25" s="5">
        <v>250</v>
      </c>
      <c r="E25" s="5">
        <v>631</v>
      </c>
      <c r="F25" s="5">
        <v>645</v>
      </c>
      <c r="G25" s="5">
        <v>359</v>
      </c>
      <c r="H25" s="5">
        <v>136</v>
      </c>
      <c r="I25" s="5">
        <v>1439</v>
      </c>
      <c r="J25" s="5">
        <v>794.52420999999993</v>
      </c>
      <c r="K25" s="5">
        <v>199.38893428571399</v>
      </c>
      <c r="L25" s="5">
        <v>0</v>
      </c>
      <c r="M25" s="5">
        <v>0</v>
      </c>
      <c r="N25" s="5">
        <v>409</v>
      </c>
      <c r="O25" s="5">
        <v>392</v>
      </c>
      <c r="P25" s="5">
        <v>144</v>
      </c>
      <c r="Q25" s="5">
        <v>563</v>
      </c>
      <c r="R25" s="5">
        <v>220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45"/>
      <c r="AZ25" s="5">
        <v>359</v>
      </c>
      <c r="BA25" s="5">
        <v>199.38893428571399</v>
      </c>
      <c r="BB25" s="5">
        <v>392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</row>
    <row r="26" spans="1:63" ht="15" customHeight="1" x14ac:dyDescent="0.25">
      <c r="B26" s="25" t="s">
        <v>30</v>
      </c>
      <c r="C26" s="25" t="s">
        <v>250</v>
      </c>
      <c r="D26" s="5">
        <v>0</v>
      </c>
      <c r="E26" s="5">
        <v>0</v>
      </c>
      <c r="F26" s="5">
        <v>0</v>
      </c>
      <c r="G26" s="5">
        <v>0</v>
      </c>
      <c r="H26" s="5">
        <v>17541</v>
      </c>
      <c r="I26" s="5">
        <v>204</v>
      </c>
      <c r="J26" s="5">
        <v>0</v>
      </c>
      <c r="K26" s="5">
        <v>15084.4275471085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45"/>
      <c r="AZ26" s="5">
        <v>0</v>
      </c>
      <c r="BA26" s="5">
        <v>15084.4275471085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</row>
    <row r="27" spans="1:63" ht="15" customHeight="1" x14ac:dyDescent="0.25">
      <c r="B27" s="25" t="s">
        <v>39</v>
      </c>
      <c r="C27" s="25" t="s">
        <v>258</v>
      </c>
      <c r="D27" s="5">
        <v>0</v>
      </c>
      <c r="E27" s="5">
        <v>0</v>
      </c>
      <c r="F27" s="5">
        <v>30012</v>
      </c>
      <c r="G27" s="5">
        <v>30936</v>
      </c>
      <c r="H27" s="5">
        <v>31849</v>
      </c>
      <c r="I27" s="5">
        <v>32861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46"/>
      <c r="AZ27" s="5">
        <v>30936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</row>
    <row r="28" spans="1:63" ht="15" customHeight="1" x14ac:dyDescent="0.25">
      <c r="B28" s="25" t="s">
        <v>38</v>
      </c>
      <c r="C28" s="25" t="s">
        <v>257</v>
      </c>
      <c r="D28" s="5">
        <v>27</v>
      </c>
      <c r="E28" s="5">
        <v>27</v>
      </c>
      <c r="F28" s="5">
        <v>27</v>
      </c>
      <c r="G28" s="5">
        <v>0</v>
      </c>
      <c r="H28" s="5">
        <v>0</v>
      </c>
      <c r="I28" s="5">
        <v>0</v>
      </c>
      <c r="J28" s="5">
        <v>3.759999992325902E-2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 t="s">
        <v>103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45"/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</row>
    <row r="29" spans="1:63" ht="15" customHeight="1" x14ac:dyDescent="0.2">
      <c r="B29" s="25" t="s">
        <v>40</v>
      </c>
      <c r="C29" s="25" t="s">
        <v>259</v>
      </c>
      <c r="D29" s="5">
        <v>384146</v>
      </c>
      <c r="E29" s="5">
        <v>382339</v>
      </c>
      <c r="F29" s="5">
        <v>399845</v>
      </c>
      <c r="G29" s="5">
        <v>435215</v>
      </c>
      <c r="H29" s="5">
        <v>435871</v>
      </c>
      <c r="I29" s="5">
        <v>439417</v>
      </c>
      <c r="J29" s="5">
        <v>435947.33272000001</v>
      </c>
      <c r="K29" s="5">
        <v>422433.58905000001</v>
      </c>
      <c r="L29" s="5">
        <v>409383</v>
      </c>
      <c r="M29" s="5">
        <v>400055</v>
      </c>
      <c r="N29" s="5">
        <v>391434</v>
      </c>
      <c r="O29" s="5">
        <v>370024</v>
      </c>
      <c r="P29" s="5">
        <v>368291</v>
      </c>
      <c r="Q29" s="5">
        <v>359732</v>
      </c>
      <c r="R29" s="5">
        <v>354226</v>
      </c>
      <c r="S29" s="5">
        <v>198807</v>
      </c>
      <c r="T29" s="5">
        <v>200100</v>
      </c>
      <c r="U29" s="5">
        <v>205719</v>
      </c>
      <c r="V29" s="5">
        <v>217458</v>
      </c>
      <c r="W29" s="5">
        <v>232782</v>
      </c>
      <c r="X29" s="5">
        <v>447423</v>
      </c>
      <c r="Y29" s="5">
        <v>457786</v>
      </c>
      <c r="Z29" s="5">
        <v>444118</v>
      </c>
      <c r="AA29" s="5">
        <v>401156</v>
      </c>
      <c r="AB29" s="5">
        <v>379967</v>
      </c>
      <c r="AC29" s="5">
        <v>360154</v>
      </c>
      <c r="AD29" s="5">
        <v>338058</v>
      </c>
      <c r="AE29" s="5">
        <v>311569</v>
      </c>
      <c r="AF29" s="5">
        <v>292117</v>
      </c>
      <c r="AG29" s="5">
        <v>295418</v>
      </c>
      <c r="AH29" s="5">
        <v>283638</v>
      </c>
      <c r="AI29" s="5">
        <v>269693</v>
      </c>
      <c r="AJ29" s="5">
        <v>279632</v>
      </c>
      <c r="AK29" s="5">
        <v>285117</v>
      </c>
      <c r="AL29" s="5">
        <v>271301</v>
      </c>
      <c r="AM29" s="5">
        <v>271462</v>
      </c>
      <c r="AN29" s="5">
        <v>269178</v>
      </c>
      <c r="AO29" s="5">
        <v>283891</v>
      </c>
      <c r="AP29" s="5">
        <v>303040</v>
      </c>
      <c r="AQ29" s="5">
        <v>308798</v>
      </c>
      <c r="AR29" s="5">
        <v>310693</v>
      </c>
      <c r="AS29" s="5">
        <v>304267</v>
      </c>
      <c r="AT29" s="5">
        <v>313353</v>
      </c>
      <c r="AU29" s="5">
        <v>335562</v>
      </c>
      <c r="AV29" s="5">
        <v>326721</v>
      </c>
      <c r="AW29" s="5">
        <v>324853</v>
      </c>
      <c r="AX29" s="5">
        <v>319358</v>
      </c>
      <c r="AY29" s="39"/>
      <c r="AZ29" s="5">
        <v>435215</v>
      </c>
      <c r="BA29" s="5">
        <v>422433.58905000001</v>
      </c>
      <c r="BB29" s="5">
        <v>370024</v>
      </c>
      <c r="BC29" s="5">
        <v>198807</v>
      </c>
      <c r="BD29" s="5">
        <v>232782</v>
      </c>
      <c r="BE29" s="5">
        <v>401156</v>
      </c>
      <c r="BF29" s="5">
        <v>311569</v>
      </c>
      <c r="BG29" s="5">
        <v>269693</v>
      </c>
      <c r="BH29" s="5">
        <v>271462</v>
      </c>
      <c r="BI29" s="5">
        <v>308798</v>
      </c>
      <c r="BJ29" s="5">
        <v>335562</v>
      </c>
      <c r="BK29" s="5">
        <v>319358</v>
      </c>
    </row>
    <row r="30" spans="1:63" ht="15" customHeight="1" x14ac:dyDescent="0.2">
      <c r="B30" s="25" t="s">
        <v>41</v>
      </c>
      <c r="C30" s="25" t="s">
        <v>260</v>
      </c>
      <c r="D30" s="5">
        <v>155575</v>
      </c>
      <c r="E30" s="5">
        <v>166336</v>
      </c>
      <c r="F30" s="5">
        <v>169371</v>
      </c>
      <c r="G30" s="5">
        <v>1897314</v>
      </c>
      <c r="H30" s="5">
        <v>1894792</v>
      </c>
      <c r="I30" s="5">
        <v>1894150</v>
      </c>
      <c r="J30" s="5">
        <v>1890694.8504600001</v>
      </c>
      <c r="K30" s="5">
        <v>1890777.40925</v>
      </c>
      <c r="L30" s="5">
        <v>1889996</v>
      </c>
      <c r="M30" s="5">
        <v>1892790</v>
      </c>
      <c r="N30" s="5">
        <v>1894057</v>
      </c>
      <c r="O30" s="5">
        <v>1890363</v>
      </c>
      <c r="P30" s="5">
        <v>1889983</v>
      </c>
      <c r="Q30" s="5">
        <v>1888228</v>
      </c>
      <c r="R30" s="5">
        <v>1896402</v>
      </c>
      <c r="S30" s="5">
        <v>1889702</v>
      </c>
      <c r="T30" s="5">
        <v>1892547</v>
      </c>
      <c r="U30" s="5">
        <v>1904930</v>
      </c>
      <c r="V30" s="5">
        <v>1913483</v>
      </c>
      <c r="W30" s="5">
        <v>1926628</v>
      </c>
      <c r="X30" s="5">
        <v>1938756</v>
      </c>
      <c r="Y30" s="5">
        <v>1949170</v>
      </c>
      <c r="Z30" s="5">
        <v>1954812</v>
      </c>
      <c r="AA30" s="5">
        <v>1953773</v>
      </c>
      <c r="AB30" s="5">
        <v>1291403</v>
      </c>
      <c r="AC30" s="5">
        <v>1282993</v>
      </c>
      <c r="AD30" s="5">
        <v>1269362</v>
      </c>
      <c r="AE30" s="5">
        <v>1007436</v>
      </c>
      <c r="AF30" s="5">
        <v>1014416</v>
      </c>
      <c r="AG30" s="5">
        <v>1019133</v>
      </c>
      <c r="AH30" s="5">
        <v>1024251</v>
      </c>
      <c r="AI30" s="5">
        <v>466033</v>
      </c>
      <c r="AJ30" s="5">
        <v>482212</v>
      </c>
      <c r="AK30" s="5">
        <v>492807</v>
      </c>
      <c r="AL30" s="5">
        <v>487775</v>
      </c>
      <c r="AM30" s="5">
        <v>490398</v>
      </c>
      <c r="AN30" s="5">
        <v>504160</v>
      </c>
      <c r="AO30" s="5">
        <v>512521</v>
      </c>
      <c r="AP30" s="5">
        <v>511465</v>
      </c>
      <c r="AQ30" s="5">
        <v>509976</v>
      </c>
      <c r="AR30" s="5">
        <v>514554</v>
      </c>
      <c r="AS30" s="5">
        <v>515299</v>
      </c>
      <c r="AT30" s="5">
        <v>515366</v>
      </c>
      <c r="AU30" s="5">
        <v>515678</v>
      </c>
      <c r="AV30" s="5">
        <v>520781</v>
      </c>
      <c r="AW30" s="5">
        <v>520583</v>
      </c>
      <c r="AX30" s="5">
        <v>520026</v>
      </c>
      <c r="AY30" s="42"/>
      <c r="AZ30" s="5">
        <v>1897314</v>
      </c>
      <c r="BA30" s="5">
        <v>1890777.40925</v>
      </c>
      <c r="BB30" s="5">
        <v>1890363</v>
      </c>
      <c r="BC30" s="5">
        <v>1889702</v>
      </c>
      <c r="BD30" s="5">
        <v>1926628</v>
      </c>
      <c r="BE30" s="5">
        <v>1953773</v>
      </c>
      <c r="BF30" s="5">
        <v>1007436</v>
      </c>
      <c r="BG30" s="5">
        <v>466033</v>
      </c>
      <c r="BH30" s="5">
        <v>490398</v>
      </c>
      <c r="BI30" s="5">
        <v>509976</v>
      </c>
      <c r="BJ30" s="5">
        <v>515678</v>
      </c>
      <c r="BK30" s="5">
        <v>520026</v>
      </c>
    </row>
    <row r="31" spans="1:63" ht="15" customHeight="1" x14ac:dyDescent="0.25">
      <c r="B31" s="24" t="s">
        <v>42</v>
      </c>
      <c r="C31" s="24" t="s">
        <v>261</v>
      </c>
      <c r="D31" s="26">
        <v>564679</v>
      </c>
      <c r="E31" s="26">
        <v>573746</v>
      </c>
      <c r="F31" s="26">
        <v>622887</v>
      </c>
      <c r="G31" s="26">
        <v>2371722</v>
      </c>
      <c r="H31" s="26">
        <v>2392471</v>
      </c>
      <c r="I31" s="26">
        <v>2386098</v>
      </c>
      <c r="J31" s="26">
        <v>2366300.4224999999</v>
      </c>
      <c r="K31" s="26">
        <v>2383120.1780513944</v>
      </c>
      <c r="L31" s="26">
        <v>2361166</v>
      </c>
      <c r="M31" s="26">
        <v>2365548</v>
      </c>
      <c r="N31" s="26">
        <v>2368757</v>
      </c>
      <c r="O31" s="26">
        <v>2355770</v>
      </c>
      <c r="P31" s="26">
        <v>2360618</v>
      </c>
      <c r="Q31" s="26">
        <v>2309886</v>
      </c>
      <c r="R31" s="26">
        <v>2318547</v>
      </c>
      <c r="S31" s="26">
        <v>2795039</v>
      </c>
      <c r="T31" s="26">
        <v>2795009</v>
      </c>
      <c r="U31" s="26">
        <v>2806041</v>
      </c>
      <c r="V31" s="26">
        <v>2827479</v>
      </c>
      <c r="W31" s="26">
        <v>2906774</v>
      </c>
      <c r="X31" s="26">
        <v>3132282</v>
      </c>
      <c r="Y31" s="26">
        <v>3259097</v>
      </c>
      <c r="Z31" s="26">
        <v>3268405.5149600003</v>
      </c>
      <c r="AA31" s="26">
        <v>3287567</v>
      </c>
      <c r="AB31" s="26">
        <v>1957458</v>
      </c>
      <c r="AC31" s="26">
        <v>1928705.4010000001</v>
      </c>
      <c r="AD31" s="26">
        <v>1892386</v>
      </c>
      <c r="AE31" s="26">
        <v>1624965</v>
      </c>
      <c r="AF31" s="26">
        <v>1625448</v>
      </c>
      <c r="AG31" s="26">
        <v>1625940</v>
      </c>
      <c r="AH31" s="26">
        <v>1623342</v>
      </c>
      <c r="AI31" s="26">
        <v>1017782</v>
      </c>
      <c r="AJ31" s="26">
        <v>1046878</v>
      </c>
      <c r="AK31" s="26">
        <v>1058363</v>
      </c>
      <c r="AL31" s="26">
        <v>1039997</v>
      </c>
      <c r="AM31" s="26">
        <v>1092302</v>
      </c>
      <c r="AN31" s="26">
        <v>1100549</v>
      </c>
      <c r="AO31" s="26">
        <v>1123052</v>
      </c>
      <c r="AP31" s="26">
        <v>1139179</v>
      </c>
      <c r="AQ31" s="26">
        <v>1127647</v>
      </c>
      <c r="AR31" s="26">
        <v>1139494</v>
      </c>
      <c r="AS31" s="26">
        <v>1134183</v>
      </c>
      <c r="AT31" s="26">
        <v>1145780</v>
      </c>
      <c r="AU31" s="26">
        <v>1168324</v>
      </c>
      <c r="AV31" s="26">
        <v>1164391</v>
      </c>
      <c r="AW31" s="26">
        <v>1162217</v>
      </c>
      <c r="AX31" s="26">
        <v>1156312</v>
      </c>
      <c r="AY31" s="45"/>
      <c r="AZ31" s="26">
        <v>2371722</v>
      </c>
      <c r="BA31" s="26">
        <v>2383120.1780513944</v>
      </c>
      <c r="BB31" s="26">
        <v>2355770</v>
      </c>
      <c r="BC31" s="26">
        <v>2795039</v>
      </c>
      <c r="BD31" s="26">
        <v>2906774</v>
      </c>
      <c r="BE31" s="26">
        <v>3287567</v>
      </c>
      <c r="BF31" s="26">
        <v>1624965</v>
      </c>
      <c r="BG31" s="26">
        <v>1017782</v>
      </c>
      <c r="BH31" s="26">
        <v>1092302</v>
      </c>
      <c r="BI31" s="26">
        <v>1127647</v>
      </c>
      <c r="BJ31" s="26">
        <v>1168324</v>
      </c>
      <c r="BK31" s="26">
        <v>1156312</v>
      </c>
    </row>
    <row r="32" spans="1:63" ht="15" customHeight="1" x14ac:dyDescent="0.25">
      <c r="B32" s="24"/>
      <c r="C32" s="24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45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</row>
    <row r="33" spans="1:63" ht="15" customHeight="1" x14ac:dyDescent="0.25">
      <c r="B33" s="24" t="s">
        <v>43</v>
      </c>
      <c r="C33" s="24" t="s">
        <v>262</v>
      </c>
      <c r="D33" s="26">
        <v>1308046</v>
      </c>
      <c r="E33" s="26">
        <v>1519336</v>
      </c>
      <c r="F33" s="26">
        <v>1543981</v>
      </c>
      <c r="G33" s="26">
        <v>3381678</v>
      </c>
      <c r="H33" s="26">
        <v>3239435</v>
      </c>
      <c r="I33" s="26">
        <v>3141132</v>
      </c>
      <c r="J33" s="26">
        <v>3197810.3369</v>
      </c>
      <c r="K33" s="26">
        <v>3178127.5693800002</v>
      </c>
      <c r="L33" s="26">
        <v>3111133</v>
      </c>
      <c r="M33" s="26">
        <v>3028241</v>
      </c>
      <c r="N33" s="26">
        <v>3080559</v>
      </c>
      <c r="O33" s="26">
        <v>3179649</v>
      </c>
      <c r="P33" s="26">
        <v>3083983</v>
      </c>
      <c r="Q33" s="26">
        <v>3053470</v>
      </c>
      <c r="R33" s="26">
        <v>3101120</v>
      </c>
      <c r="S33" s="26">
        <v>3690947</v>
      </c>
      <c r="T33" s="26">
        <v>3594381</v>
      </c>
      <c r="U33" s="26">
        <v>3770507</v>
      </c>
      <c r="V33" s="26">
        <v>3722373</v>
      </c>
      <c r="W33" s="26">
        <v>3708429</v>
      </c>
      <c r="X33" s="26">
        <v>4395705</v>
      </c>
      <c r="Y33" s="26">
        <v>4412217.8709841035</v>
      </c>
      <c r="Z33" s="26">
        <v>4355335</v>
      </c>
      <c r="AA33" s="26">
        <v>4284088</v>
      </c>
      <c r="AB33" s="26">
        <v>2704279</v>
      </c>
      <c r="AC33" s="26">
        <v>2564271.929</v>
      </c>
      <c r="AD33" s="26">
        <v>2494651</v>
      </c>
      <c r="AE33" s="26">
        <v>2155276</v>
      </c>
      <c r="AF33" s="26">
        <v>2116131</v>
      </c>
      <c r="AG33" s="26">
        <v>2139003</v>
      </c>
      <c r="AH33" s="26">
        <v>2120017</v>
      </c>
      <c r="AI33" s="26">
        <v>1521465</v>
      </c>
      <c r="AJ33" s="26">
        <v>1533102</v>
      </c>
      <c r="AK33" s="26">
        <v>1528533</v>
      </c>
      <c r="AL33" s="26">
        <v>1544169</v>
      </c>
      <c r="AM33" s="26">
        <v>1591681</v>
      </c>
      <c r="AN33" s="26">
        <v>1635257</v>
      </c>
      <c r="AO33" s="26">
        <v>1668713</v>
      </c>
      <c r="AP33" s="26">
        <v>1684477</v>
      </c>
      <c r="AQ33" s="26">
        <v>1652876</v>
      </c>
      <c r="AR33" s="26">
        <v>1657251</v>
      </c>
      <c r="AS33" s="26">
        <v>1665455</v>
      </c>
      <c r="AT33" s="26">
        <v>1640901</v>
      </c>
      <c r="AU33" s="26">
        <v>1656533</v>
      </c>
      <c r="AV33" s="26">
        <v>1646867</v>
      </c>
      <c r="AW33" s="26">
        <v>1679929</v>
      </c>
      <c r="AX33" s="26">
        <v>1686015</v>
      </c>
      <c r="AY33" s="45"/>
      <c r="AZ33" s="26">
        <v>3381678</v>
      </c>
      <c r="BA33" s="26">
        <v>3178127.5693800002</v>
      </c>
      <c r="BB33" s="26">
        <v>3179649</v>
      </c>
      <c r="BC33" s="26">
        <v>3690947</v>
      </c>
      <c r="BD33" s="26">
        <v>3708429</v>
      </c>
      <c r="BE33" s="26">
        <v>4284088</v>
      </c>
      <c r="BF33" s="26">
        <v>2155276</v>
      </c>
      <c r="BG33" s="26">
        <v>1521465</v>
      </c>
      <c r="BH33" s="26">
        <v>1591681</v>
      </c>
      <c r="BI33" s="26">
        <v>1652876</v>
      </c>
      <c r="BJ33" s="26">
        <v>1656533</v>
      </c>
      <c r="BK33" s="26">
        <v>1686015</v>
      </c>
    </row>
    <row r="34" spans="1:63" ht="15" customHeight="1" x14ac:dyDescent="0.25">
      <c r="A34" s="16"/>
      <c r="B34" s="24"/>
      <c r="C34" s="24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45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</row>
    <row r="35" spans="1:63" ht="15" customHeight="1" x14ac:dyDescent="0.25">
      <c r="A35" s="17"/>
      <c r="B35" s="35" t="s">
        <v>44</v>
      </c>
      <c r="C35" s="35" t="s">
        <v>263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45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</row>
    <row r="36" spans="1:63" ht="15" customHeight="1" x14ac:dyDescent="0.25">
      <c r="B36" s="25" t="s">
        <v>45</v>
      </c>
      <c r="C36" s="25" t="s">
        <v>264</v>
      </c>
      <c r="D36" s="5">
        <v>57399</v>
      </c>
      <c r="E36" s="5">
        <v>57180</v>
      </c>
      <c r="F36" s="5">
        <v>47070</v>
      </c>
      <c r="G36" s="5">
        <v>250608</v>
      </c>
      <c r="H36" s="5">
        <v>279830</v>
      </c>
      <c r="I36" s="5">
        <v>329643</v>
      </c>
      <c r="J36" s="5">
        <v>351447.91227000003</v>
      </c>
      <c r="K36" s="5">
        <v>242232.32071999999</v>
      </c>
      <c r="L36" s="5">
        <v>288878</v>
      </c>
      <c r="M36" s="5">
        <v>325561</v>
      </c>
      <c r="N36" s="5">
        <v>383404</v>
      </c>
      <c r="O36" s="5">
        <v>430876</v>
      </c>
      <c r="P36" s="5">
        <v>434099</v>
      </c>
      <c r="Q36" s="5">
        <v>292732</v>
      </c>
      <c r="R36" s="5">
        <v>393168</v>
      </c>
      <c r="S36" s="5">
        <v>389946</v>
      </c>
      <c r="T36" s="5">
        <v>377683</v>
      </c>
      <c r="U36" s="5">
        <v>381713</v>
      </c>
      <c r="V36" s="5">
        <v>364015</v>
      </c>
      <c r="W36" s="5">
        <v>293503</v>
      </c>
      <c r="X36" s="5">
        <v>257810</v>
      </c>
      <c r="Y36" s="5">
        <v>181508</v>
      </c>
      <c r="Z36" s="5">
        <v>151123</v>
      </c>
      <c r="AA36" s="5">
        <v>237834</v>
      </c>
      <c r="AB36" s="5">
        <v>224274</v>
      </c>
      <c r="AC36" s="5">
        <v>336380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17</v>
      </c>
      <c r="AJ36" s="5">
        <v>21</v>
      </c>
      <c r="AK36" s="5">
        <v>19</v>
      </c>
      <c r="AL36" s="5">
        <v>19</v>
      </c>
      <c r="AM36" s="5">
        <v>26</v>
      </c>
      <c r="AN36" s="5">
        <v>27</v>
      </c>
      <c r="AO36" s="5">
        <v>26</v>
      </c>
      <c r="AP36" s="5">
        <v>26</v>
      </c>
      <c r="AQ36" s="5">
        <v>506</v>
      </c>
      <c r="AR36" s="5">
        <v>713</v>
      </c>
      <c r="AS36" s="5">
        <v>850</v>
      </c>
      <c r="AT36" s="5">
        <v>851</v>
      </c>
      <c r="AU36" s="5">
        <v>854</v>
      </c>
      <c r="AV36" s="5">
        <v>855</v>
      </c>
      <c r="AW36" s="5">
        <v>856</v>
      </c>
      <c r="AX36" s="5">
        <v>856</v>
      </c>
      <c r="AZ36" s="5">
        <v>250608</v>
      </c>
      <c r="BA36" s="5">
        <v>242232.32071999999</v>
      </c>
      <c r="BB36" s="5">
        <v>430876</v>
      </c>
      <c r="BC36" s="5">
        <v>389946</v>
      </c>
      <c r="BD36" s="5">
        <v>293503</v>
      </c>
      <c r="BE36" s="5">
        <v>237834</v>
      </c>
      <c r="BF36" s="5">
        <v>0</v>
      </c>
      <c r="BG36" s="5">
        <v>17</v>
      </c>
      <c r="BH36" s="5">
        <v>26</v>
      </c>
      <c r="BI36" s="5">
        <v>506</v>
      </c>
      <c r="BJ36" s="5">
        <v>854</v>
      </c>
      <c r="BK36" s="5">
        <v>856</v>
      </c>
    </row>
    <row r="37" spans="1:63" ht="15" customHeight="1" x14ac:dyDescent="0.2">
      <c r="B37" s="27" t="s">
        <v>46</v>
      </c>
      <c r="C37" s="27" t="s">
        <v>265</v>
      </c>
      <c r="D37" s="5">
        <v>166687</v>
      </c>
      <c r="E37" s="5">
        <v>227916</v>
      </c>
      <c r="F37" s="5">
        <v>240278</v>
      </c>
      <c r="G37" s="5">
        <v>230217</v>
      </c>
      <c r="H37" s="5">
        <v>88393</v>
      </c>
      <c r="I37" s="5">
        <v>222620</v>
      </c>
      <c r="J37" s="5">
        <v>210560.17877999999</v>
      </c>
      <c r="K37" s="5">
        <v>197844.24619999999</v>
      </c>
      <c r="L37" s="5">
        <v>210914</v>
      </c>
      <c r="M37" s="5">
        <v>165858</v>
      </c>
      <c r="N37" s="5">
        <v>186405</v>
      </c>
      <c r="O37" s="5">
        <v>193362</v>
      </c>
      <c r="P37" s="5">
        <v>195084</v>
      </c>
      <c r="Q37" s="5">
        <v>115445</v>
      </c>
      <c r="R37" s="5">
        <v>119171</v>
      </c>
      <c r="S37" s="5">
        <v>78576</v>
      </c>
      <c r="T37" s="5">
        <v>88048</v>
      </c>
      <c r="U37" s="5">
        <v>79734</v>
      </c>
      <c r="V37" s="5">
        <v>93413</v>
      </c>
      <c r="W37" s="5">
        <v>321074</v>
      </c>
      <c r="X37" s="5">
        <v>331111</v>
      </c>
      <c r="Y37" s="5">
        <v>438417</v>
      </c>
      <c r="Z37" s="5">
        <v>462115</v>
      </c>
      <c r="AA37" s="5">
        <v>355631</v>
      </c>
      <c r="AB37" s="5">
        <v>354139</v>
      </c>
      <c r="AC37" s="5">
        <v>491861</v>
      </c>
      <c r="AD37" s="5">
        <v>0</v>
      </c>
      <c r="AE37" s="5">
        <v>24939</v>
      </c>
      <c r="AF37" s="5">
        <v>27243</v>
      </c>
      <c r="AG37" s="5">
        <v>58089</v>
      </c>
      <c r="AH37" s="5">
        <v>107563</v>
      </c>
      <c r="AI37" s="5">
        <v>146421</v>
      </c>
      <c r="AJ37" s="5">
        <v>196314</v>
      </c>
      <c r="AK37" s="5">
        <v>285318</v>
      </c>
      <c r="AL37" s="5">
        <v>383917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47524</v>
      </c>
      <c r="AV37" s="5">
        <v>52562</v>
      </c>
      <c r="AW37" s="5">
        <v>68713</v>
      </c>
      <c r="AX37" s="5">
        <v>75334</v>
      </c>
      <c r="AY37" s="39"/>
      <c r="AZ37" s="5">
        <v>230217</v>
      </c>
      <c r="BA37" s="5">
        <v>197844.24619999999</v>
      </c>
      <c r="BB37" s="5">
        <v>193362</v>
      </c>
      <c r="BC37" s="5">
        <v>78576</v>
      </c>
      <c r="BD37" s="5">
        <v>321074</v>
      </c>
      <c r="BE37" s="5">
        <v>355631</v>
      </c>
      <c r="BF37" s="5">
        <v>24939</v>
      </c>
      <c r="BG37" s="5">
        <v>146421</v>
      </c>
      <c r="BH37" s="5">
        <v>0</v>
      </c>
      <c r="BI37" s="5">
        <v>0</v>
      </c>
      <c r="BJ37" s="5">
        <v>47524</v>
      </c>
      <c r="BK37" s="5">
        <v>75334</v>
      </c>
    </row>
    <row r="38" spans="1:63" ht="15" customHeight="1" x14ac:dyDescent="0.2">
      <c r="B38" s="27" t="s">
        <v>243</v>
      </c>
      <c r="C38" s="27" t="s">
        <v>266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/>
      <c r="AG38" s="5">
        <v>7399</v>
      </c>
      <c r="AH38" s="5">
        <v>18484</v>
      </c>
      <c r="AI38" s="5">
        <v>26532</v>
      </c>
      <c r="AJ38" s="5">
        <v>34928</v>
      </c>
      <c r="AK38" s="5">
        <v>18865</v>
      </c>
      <c r="AL38" s="5">
        <v>44352</v>
      </c>
      <c r="AM38" s="5">
        <v>40465</v>
      </c>
      <c r="AN38" s="5">
        <v>5159</v>
      </c>
      <c r="AO38" s="5">
        <v>15739</v>
      </c>
      <c r="AP38" s="5">
        <v>16381</v>
      </c>
      <c r="AQ38" s="5">
        <v>26270</v>
      </c>
      <c r="AR38" s="5">
        <v>15073</v>
      </c>
      <c r="AS38" s="5">
        <v>7794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39"/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26532</v>
      </c>
      <c r="BH38" s="5">
        <v>40465</v>
      </c>
      <c r="BI38" s="5">
        <v>26270</v>
      </c>
      <c r="BJ38" s="5">
        <v>0</v>
      </c>
      <c r="BK38" s="5">
        <v>0</v>
      </c>
    </row>
    <row r="39" spans="1:63" ht="15" customHeight="1" x14ac:dyDescent="0.25">
      <c r="B39" s="28" t="s">
        <v>47</v>
      </c>
      <c r="C39" s="28" t="s">
        <v>267</v>
      </c>
      <c r="D39" s="5">
        <v>101030</v>
      </c>
      <c r="E39" s="5">
        <v>142421</v>
      </c>
      <c r="F39" s="5">
        <v>153407</v>
      </c>
      <c r="G39" s="5">
        <v>138804</v>
      </c>
      <c r="H39" s="5">
        <v>130692</v>
      </c>
      <c r="I39" s="5">
        <v>133228</v>
      </c>
      <c r="J39" s="5">
        <v>128143.59043000001</v>
      </c>
      <c r="K39" s="5">
        <v>142798.77574000001</v>
      </c>
      <c r="L39" s="5">
        <v>142223</v>
      </c>
      <c r="M39" s="5">
        <v>193381</v>
      </c>
      <c r="N39" s="5">
        <v>235498</v>
      </c>
      <c r="O39" s="5">
        <v>250976</v>
      </c>
      <c r="P39" s="5">
        <v>254896</v>
      </c>
      <c r="Q39" s="5">
        <v>215970</v>
      </c>
      <c r="R39" s="5">
        <v>262095</v>
      </c>
      <c r="S39" s="5">
        <v>274886</v>
      </c>
      <c r="T39" s="5">
        <v>240784</v>
      </c>
      <c r="U39" s="5">
        <v>261624</v>
      </c>
      <c r="V39" s="5">
        <v>219182</v>
      </c>
      <c r="W39" s="5">
        <v>224562</v>
      </c>
      <c r="X39" s="5">
        <v>284954</v>
      </c>
      <c r="Y39" s="5">
        <v>334533.870984104</v>
      </c>
      <c r="Z39" s="5">
        <v>309023</v>
      </c>
      <c r="AA39" s="5">
        <v>317793</v>
      </c>
      <c r="AB39" s="5">
        <v>280574</v>
      </c>
      <c r="AC39" s="5">
        <v>135934</v>
      </c>
      <c r="AD39" s="5">
        <v>108404</v>
      </c>
      <c r="AE39" s="5">
        <v>116160</v>
      </c>
      <c r="AF39" s="5">
        <v>122602</v>
      </c>
      <c r="AG39" s="5">
        <v>128803</v>
      </c>
      <c r="AH39" s="5">
        <v>132666</v>
      </c>
      <c r="AI39" s="5">
        <v>116838</v>
      </c>
      <c r="AJ39" s="5">
        <v>133279</v>
      </c>
      <c r="AK39" s="5">
        <v>120896</v>
      </c>
      <c r="AL39" s="5">
        <v>125538</v>
      </c>
      <c r="AM39" s="5">
        <v>129559</v>
      </c>
      <c r="AN39" s="5">
        <v>144340</v>
      </c>
      <c r="AO39" s="5">
        <v>120009</v>
      </c>
      <c r="AP39" s="5">
        <v>133602</v>
      </c>
      <c r="AQ39" s="5">
        <v>96774</v>
      </c>
      <c r="AR39" s="5">
        <v>114926</v>
      </c>
      <c r="AS39" s="5">
        <v>121504</v>
      </c>
      <c r="AT39" s="5">
        <v>119880</v>
      </c>
      <c r="AU39" s="5">
        <v>104272</v>
      </c>
      <c r="AV39" s="5">
        <v>129679</v>
      </c>
      <c r="AW39" s="5">
        <v>122591</v>
      </c>
      <c r="AX39" s="5">
        <v>125934</v>
      </c>
      <c r="AY39" s="45"/>
      <c r="AZ39" s="5">
        <v>138804</v>
      </c>
      <c r="BA39" s="5">
        <v>142798.77574000001</v>
      </c>
      <c r="BB39" s="5">
        <v>250976</v>
      </c>
      <c r="BC39" s="5">
        <v>274886</v>
      </c>
      <c r="BD39" s="5">
        <v>224562</v>
      </c>
      <c r="BE39" s="5">
        <v>317793</v>
      </c>
      <c r="BF39" s="5">
        <v>116160</v>
      </c>
      <c r="BG39" s="5">
        <v>116838</v>
      </c>
      <c r="BH39" s="5">
        <v>129559</v>
      </c>
      <c r="BI39" s="5">
        <v>96774</v>
      </c>
      <c r="BJ39" s="5">
        <v>104272</v>
      </c>
      <c r="BK39" s="5">
        <v>125934</v>
      </c>
    </row>
    <row r="40" spans="1:63" ht="15" customHeight="1" x14ac:dyDescent="0.25">
      <c r="B40" s="28" t="s">
        <v>48</v>
      </c>
      <c r="C40" s="28" t="s">
        <v>268</v>
      </c>
      <c r="D40" s="5">
        <v>40620</v>
      </c>
      <c r="E40" s="5">
        <v>35857</v>
      </c>
      <c r="F40" s="5">
        <v>36606</v>
      </c>
      <c r="G40" s="5">
        <v>44961</v>
      </c>
      <c r="H40" s="5">
        <v>25904</v>
      </c>
      <c r="I40" s="5">
        <v>30238</v>
      </c>
      <c r="J40" s="5">
        <v>29004.132799999999</v>
      </c>
      <c r="K40" s="5">
        <v>51912.089929999995</v>
      </c>
      <c r="L40" s="5">
        <v>37015</v>
      </c>
      <c r="M40" s="5">
        <v>29017</v>
      </c>
      <c r="N40" s="5">
        <v>35960</v>
      </c>
      <c r="O40" s="5">
        <v>52984</v>
      </c>
      <c r="P40" s="5">
        <v>41182</v>
      </c>
      <c r="Q40" s="5">
        <v>83109</v>
      </c>
      <c r="R40" s="5">
        <v>76923</v>
      </c>
      <c r="S40" s="5">
        <v>54435</v>
      </c>
      <c r="T40" s="5">
        <v>42257</v>
      </c>
      <c r="U40" s="5">
        <v>37933</v>
      </c>
      <c r="V40" s="5">
        <v>40925</v>
      </c>
      <c r="W40" s="5">
        <v>32832</v>
      </c>
      <c r="X40" s="5">
        <v>22661</v>
      </c>
      <c r="Y40" s="5">
        <v>32006</v>
      </c>
      <c r="Z40" s="5">
        <v>22909</v>
      </c>
      <c r="AA40" s="5">
        <v>41880</v>
      </c>
      <c r="AB40" s="5">
        <v>25372</v>
      </c>
      <c r="AC40" s="5">
        <v>30013</v>
      </c>
      <c r="AD40" s="5">
        <v>25681</v>
      </c>
      <c r="AE40" s="5">
        <v>25403</v>
      </c>
      <c r="AF40" s="5">
        <v>18388</v>
      </c>
      <c r="AG40" s="5">
        <v>32311</v>
      </c>
      <c r="AH40" s="5">
        <v>28607</v>
      </c>
      <c r="AI40" s="5">
        <v>45681</v>
      </c>
      <c r="AJ40" s="5">
        <v>35943</v>
      </c>
      <c r="AK40" s="5">
        <v>36044</v>
      </c>
      <c r="AL40" s="5">
        <v>29312</v>
      </c>
      <c r="AM40" s="5">
        <v>41768</v>
      </c>
      <c r="AN40" s="5">
        <v>26845</v>
      </c>
      <c r="AO40" s="5">
        <v>56185</v>
      </c>
      <c r="AP40" s="5">
        <v>55097</v>
      </c>
      <c r="AQ40" s="5">
        <v>49017</v>
      </c>
      <c r="AR40" s="5">
        <v>33802</v>
      </c>
      <c r="AS40" s="5">
        <v>44872</v>
      </c>
      <c r="AT40" s="5">
        <v>29905</v>
      </c>
      <c r="AU40" s="5">
        <v>30659</v>
      </c>
      <c r="AV40" s="5">
        <v>18565</v>
      </c>
      <c r="AW40" s="5">
        <v>27839</v>
      </c>
      <c r="AX40" s="5">
        <v>20650</v>
      </c>
      <c r="AY40" s="45"/>
      <c r="AZ40" s="5">
        <v>44961</v>
      </c>
      <c r="BA40" s="5">
        <v>51912.089929999995</v>
      </c>
      <c r="BB40" s="5">
        <v>52984</v>
      </c>
      <c r="BC40" s="5">
        <v>54435</v>
      </c>
      <c r="BD40" s="5">
        <v>32832</v>
      </c>
      <c r="BE40" s="5">
        <v>41880</v>
      </c>
      <c r="BF40" s="5">
        <v>25403</v>
      </c>
      <c r="BG40" s="5">
        <v>45681</v>
      </c>
      <c r="BH40" s="5">
        <v>41768</v>
      </c>
      <c r="BI40" s="5">
        <v>49017</v>
      </c>
      <c r="BJ40" s="5">
        <v>30659</v>
      </c>
      <c r="BK40" s="5">
        <v>20650</v>
      </c>
    </row>
    <row r="41" spans="1:63" ht="15" customHeight="1" x14ac:dyDescent="0.25">
      <c r="B41" s="28" t="s">
        <v>49</v>
      </c>
      <c r="C41" s="28" t="s">
        <v>269</v>
      </c>
      <c r="D41" s="5">
        <v>53532</v>
      </c>
      <c r="E41" s="5">
        <v>50709</v>
      </c>
      <c r="F41" s="5">
        <v>51748</v>
      </c>
      <c r="G41" s="5">
        <v>52141</v>
      </c>
      <c r="H41" s="5">
        <v>48240</v>
      </c>
      <c r="I41" s="5">
        <v>47030</v>
      </c>
      <c r="J41" s="5">
        <v>47486.072480000003</v>
      </c>
      <c r="K41" s="5">
        <v>44586.491459999997</v>
      </c>
      <c r="L41" s="5">
        <v>43570</v>
      </c>
      <c r="M41" s="5">
        <v>49095</v>
      </c>
      <c r="N41" s="5">
        <v>51110</v>
      </c>
      <c r="O41" s="5">
        <v>55728</v>
      </c>
      <c r="P41" s="5">
        <v>45906</v>
      </c>
      <c r="Q41" s="5">
        <v>51032</v>
      </c>
      <c r="R41" s="5">
        <v>50087</v>
      </c>
      <c r="S41" s="5">
        <v>45400</v>
      </c>
      <c r="T41" s="5">
        <v>42701</v>
      </c>
      <c r="U41" s="5">
        <v>48296</v>
      </c>
      <c r="V41" s="5">
        <v>46572</v>
      </c>
      <c r="W41" s="5">
        <v>39615</v>
      </c>
      <c r="X41" s="5">
        <v>44502</v>
      </c>
      <c r="Y41" s="5">
        <v>57111</v>
      </c>
      <c r="Z41" s="5">
        <v>45751</v>
      </c>
      <c r="AA41" s="5">
        <v>49306</v>
      </c>
      <c r="AB41" s="5">
        <v>45387</v>
      </c>
      <c r="AC41" s="5">
        <v>48848</v>
      </c>
      <c r="AD41" s="5">
        <v>48809</v>
      </c>
      <c r="AE41" s="5">
        <v>43222</v>
      </c>
      <c r="AF41" s="5">
        <v>43093</v>
      </c>
      <c r="AG41" s="5">
        <v>59338</v>
      </c>
      <c r="AH41" s="5">
        <v>61656</v>
      </c>
      <c r="AI41" s="5">
        <v>58352</v>
      </c>
      <c r="AJ41" s="5">
        <v>51519</v>
      </c>
      <c r="AK41" s="5">
        <v>59626</v>
      </c>
      <c r="AL41" s="5">
        <v>60890</v>
      </c>
      <c r="AM41" s="5">
        <v>61671</v>
      </c>
      <c r="AN41" s="5">
        <v>57681</v>
      </c>
      <c r="AO41" s="5">
        <v>60009</v>
      </c>
      <c r="AP41" s="5">
        <v>60533</v>
      </c>
      <c r="AQ41" s="5">
        <v>49388</v>
      </c>
      <c r="AR41" s="5">
        <v>45191</v>
      </c>
      <c r="AS41" s="5">
        <v>54528</v>
      </c>
      <c r="AT41" s="5">
        <v>54495</v>
      </c>
      <c r="AU41" s="5">
        <v>49108</v>
      </c>
      <c r="AV41" s="5">
        <v>46811</v>
      </c>
      <c r="AW41" s="5">
        <v>57533</v>
      </c>
      <c r="AX41" s="5">
        <v>58142</v>
      </c>
      <c r="AY41" s="45"/>
      <c r="AZ41" s="5">
        <v>52141</v>
      </c>
      <c r="BA41" s="5">
        <v>44586.491459999997</v>
      </c>
      <c r="BB41" s="5">
        <v>55728</v>
      </c>
      <c r="BC41" s="5">
        <v>45400</v>
      </c>
      <c r="BD41" s="5">
        <v>39615</v>
      </c>
      <c r="BE41" s="5">
        <v>49306</v>
      </c>
      <c r="BF41" s="5">
        <v>43222</v>
      </c>
      <c r="BG41" s="5">
        <v>58352</v>
      </c>
      <c r="BH41" s="5">
        <v>61671</v>
      </c>
      <c r="BI41" s="5">
        <v>49388</v>
      </c>
      <c r="BJ41" s="5">
        <v>49108</v>
      </c>
      <c r="BK41" s="5">
        <v>58142</v>
      </c>
    </row>
    <row r="42" spans="1:63" ht="15" customHeight="1" x14ac:dyDescent="0.2">
      <c r="B42" s="28" t="s">
        <v>51</v>
      </c>
      <c r="C42" s="28" t="s">
        <v>271</v>
      </c>
      <c r="D42" s="5">
        <v>595</v>
      </c>
      <c r="E42" s="5">
        <v>603</v>
      </c>
      <c r="F42" s="5">
        <v>610</v>
      </c>
      <c r="G42" s="5">
        <v>618</v>
      </c>
      <c r="H42" s="5">
        <v>625</v>
      </c>
      <c r="I42" s="5">
        <v>633</v>
      </c>
      <c r="J42" s="5">
        <v>640.65364</v>
      </c>
      <c r="K42" s="5">
        <v>780.49456000000009</v>
      </c>
      <c r="L42" s="5">
        <v>922</v>
      </c>
      <c r="M42" s="5">
        <v>1065</v>
      </c>
      <c r="N42" s="5">
        <v>1210</v>
      </c>
      <c r="O42" s="5">
        <v>1225</v>
      </c>
      <c r="P42" s="5">
        <v>1240</v>
      </c>
      <c r="Q42" s="5">
        <v>1256</v>
      </c>
      <c r="R42" s="5">
        <v>1271</v>
      </c>
      <c r="S42" s="5">
        <v>1287</v>
      </c>
      <c r="T42" s="5">
        <v>1302</v>
      </c>
      <c r="U42" s="5">
        <v>1318</v>
      </c>
      <c r="V42" s="5">
        <v>1334</v>
      </c>
      <c r="W42" s="5">
        <v>1351</v>
      </c>
      <c r="X42" s="5">
        <v>55271</v>
      </c>
      <c r="Y42" s="5">
        <v>52407</v>
      </c>
      <c r="Z42" s="5">
        <v>54428</v>
      </c>
      <c r="AA42" s="5">
        <v>58918</v>
      </c>
      <c r="AB42" s="5">
        <v>57961</v>
      </c>
      <c r="AC42" s="5">
        <v>57027</v>
      </c>
      <c r="AD42" s="5">
        <v>58402</v>
      </c>
      <c r="AE42" s="5">
        <v>58317</v>
      </c>
      <c r="AF42" s="5">
        <v>56023</v>
      </c>
      <c r="AG42" s="5">
        <v>60359</v>
      </c>
      <c r="AH42" s="5">
        <v>57465</v>
      </c>
      <c r="AI42" s="5">
        <v>56240</v>
      </c>
      <c r="AJ42" s="5">
        <v>56238</v>
      </c>
      <c r="AK42" s="5">
        <v>55686</v>
      </c>
      <c r="AL42" s="5">
        <v>49654</v>
      </c>
      <c r="AM42" s="5">
        <v>52532</v>
      </c>
      <c r="AN42" s="5">
        <v>51696</v>
      </c>
      <c r="AO42" s="5">
        <v>53253</v>
      </c>
      <c r="AP42" s="5">
        <v>55178</v>
      </c>
      <c r="AQ42" s="5">
        <v>55647</v>
      </c>
      <c r="AR42" s="5">
        <v>54148</v>
      </c>
      <c r="AS42" s="5">
        <v>52857</v>
      </c>
      <c r="AT42" s="5">
        <v>53794</v>
      </c>
      <c r="AU42" s="5">
        <v>59428</v>
      </c>
      <c r="AV42" s="5">
        <v>60435</v>
      </c>
      <c r="AW42" s="5">
        <v>63072</v>
      </c>
      <c r="AX42" s="5">
        <v>63643</v>
      </c>
      <c r="AY42" s="39"/>
      <c r="AZ42" s="5">
        <v>618</v>
      </c>
      <c r="BA42" s="5">
        <v>780.49456000000009</v>
      </c>
      <c r="BB42" s="5">
        <v>1225</v>
      </c>
      <c r="BC42" s="5">
        <v>1287</v>
      </c>
      <c r="BD42" s="5">
        <v>1351</v>
      </c>
      <c r="BE42" s="5">
        <v>58918</v>
      </c>
      <c r="BF42" s="5">
        <v>58317</v>
      </c>
      <c r="BG42" s="5">
        <v>56240</v>
      </c>
      <c r="BH42" s="5">
        <v>52532</v>
      </c>
      <c r="BI42" s="5">
        <v>55647</v>
      </c>
      <c r="BJ42" s="5">
        <v>59428</v>
      </c>
      <c r="BK42" s="5">
        <v>63643</v>
      </c>
    </row>
    <row r="43" spans="1:63" ht="15" customHeight="1" x14ac:dyDescent="0.25">
      <c r="B43" s="28" t="s">
        <v>111</v>
      </c>
      <c r="C43" s="28" t="s">
        <v>272</v>
      </c>
      <c r="D43" s="5">
        <v>1004</v>
      </c>
      <c r="E43" s="5">
        <v>674</v>
      </c>
      <c r="F43" s="5">
        <v>448</v>
      </c>
      <c r="G43" s="5">
        <v>541</v>
      </c>
      <c r="H43" s="5">
        <v>630</v>
      </c>
      <c r="I43" s="5">
        <v>22</v>
      </c>
      <c r="J43" s="5">
        <v>14.93491</v>
      </c>
      <c r="K43" s="5">
        <v>37.955359999999999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30286</v>
      </c>
      <c r="AB43" s="5">
        <v>17672</v>
      </c>
      <c r="AC43" s="5">
        <v>17383</v>
      </c>
      <c r="AD43" s="5">
        <v>24621</v>
      </c>
      <c r="AE43" s="5">
        <v>15097</v>
      </c>
      <c r="AF43" s="5">
        <v>14045</v>
      </c>
      <c r="AG43" s="5">
        <v>12380</v>
      </c>
      <c r="AH43" s="5">
        <v>11853</v>
      </c>
      <c r="AI43" s="5">
        <v>20866</v>
      </c>
      <c r="AJ43" s="5">
        <v>19705</v>
      </c>
      <c r="AK43" s="5">
        <v>17179</v>
      </c>
      <c r="AL43" s="5">
        <v>16840</v>
      </c>
      <c r="AM43" s="5">
        <v>17982</v>
      </c>
      <c r="AN43" s="5">
        <v>15998</v>
      </c>
      <c r="AO43" s="5">
        <v>15002</v>
      </c>
      <c r="AP43" s="5">
        <v>16834</v>
      </c>
      <c r="AQ43" s="5">
        <v>15920</v>
      </c>
      <c r="AR43" s="5">
        <v>17461</v>
      </c>
      <c r="AS43" s="5">
        <v>19812</v>
      </c>
      <c r="AT43" s="5">
        <v>22038</v>
      </c>
      <c r="AU43" s="5">
        <v>20904</v>
      </c>
      <c r="AV43" s="5">
        <v>21517</v>
      </c>
      <c r="AW43" s="5">
        <v>22278</v>
      </c>
      <c r="AX43" s="5">
        <v>20401</v>
      </c>
      <c r="AY43" s="45"/>
      <c r="AZ43" s="5">
        <v>541</v>
      </c>
      <c r="BA43" s="5">
        <v>37.955359999999999</v>
      </c>
      <c r="BB43" s="5">
        <v>0</v>
      </c>
      <c r="BC43" s="5">
        <v>0</v>
      </c>
      <c r="BD43" s="5">
        <v>0</v>
      </c>
      <c r="BE43" s="5">
        <v>30286</v>
      </c>
      <c r="BF43" s="5">
        <v>15097</v>
      </c>
      <c r="BG43" s="5">
        <v>20866</v>
      </c>
      <c r="BH43" s="5">
        <v>17982</v>
      </c>
      <c r="BI43" s="5">
        <v>15920</v>
      </c>
      <c r="BJ43" s="5">
        <v>20904</v>
      </c>
      <c r="BK43" s="5">
        <v>20401</v>
      </c>
    </row>
    <row r="44" spans="1:63" ht="15" customHeight="1" x14ac:dyDescent="0.25">
      <c r="B44" s="28" t="s">
        <v>50</v>
      </c>
      <c r="C44" s="28" t="s">
        <v>270</v>
      </c>
      <c r="D44" s="5">
        <v>33679</v>
      </c>
      <c r="E44" s="5">
        <v>34698</v>
      </c>
      <c r="F44" s="5">
        <v>27506</v>
      </c>
      <c r="G44" s="5">
        <v>56674</v>
      </c>
      <c r="H44" s="5">
        <v>35568</v>
      </c>
      <c r="I44" s="5">
        <v>29187</v>
      </c>
      <c r="J44" s="5">
        <v>28908.8328</v>
      </c>
      <c r="K44" s="5">
        <v>31850.172689999999</v>
      </c>
      <c r="L44" s="5">
        <v>26420</v>
      </c>
      <c r="M44" s="5">
        <v>26077</v>
      </c>
      <c r="N44" s="5">
        <v>25428</v>
      </c>
      <c r="O44" s="5">
        <v>27061</v>
      </c>
      <c r="P44" s="5">
        <v>20751</v>
      </c>
      <c r="Q44" s="5">
        <v>21985</v>
      </c>
      <c r="R44" s="5">
        <v>23285</v>
      </c>
      <c r="S44" s="5">
        <v>29569</v>
      </c>
      <c r="T44" s="5">
        <v>17012</v>
      </c>
      <c r="U44" s="5">
        <v>18620</v>
      </c>
      <c r="V44" s="5">
        <v>15685</v>
      </c>
      <c r="W44" s="5">
        <v>15977</v>
      </c>
      <c r="X44" s="5">
        <v>8177</v>
      </c>
      <c r="Y44" s="5">
        <v>15258</v>
      </c>
      <c r="Z44" s="5">
        <v>12289</v>
      </c>
      <c r="AA44" s="5">
        <v>7796</v>
      </c>
      <c r="AB44" s="5">
        <v>5499</v>
      </c>
      <c r="AC44" s="5">
        <v>9478</v>
      </c>
      <c r="AD44" s="5">
        <v>12931</v>
      </c>
      <c r="AE44" s="5">
        <v>10158</v>
      </c>
      <c r="AF44" s="5">
        <v>9837</v>
      </c>
      <c r="AG44" s="5">
        <v>11822</v>
      </c>
      <c r="AH44" s="5">
        <v>10571</v>
      </c>
      <c r="AI44" s="5">
        <v>10166</v>
      </c>
      <c r="AJ44" s="5">
        <v>12343</v>
      </c>
      <c r="AK44" s="5">
        <v>12147</v>
      </c>
      <c r="AL44" s="5">
        <v>14072</v>
      </c>
      <c r="AM44" s="5">
        <v>18402</v>
      </c>
      <c r="AN44" s="5">
        <v>15720</v>
      </c>
      <c r="AO44" s="5">
        <v>17439</v>
      </c>
      <c r="AP44" s="5">
        <v>16583</v>
      </c>
      <c r="AQ44" s="5">
        <v>10683</v>
      </c>
      <c r="AR44" s="5">
        <v>13769</v>
      </c>
      <c r="AS44" s="5">
        <v>12211</v>
      </c>
      <c r="AT44" s="5">
        <v>11766</v>
      </c>
      <c r="AU44" s="5">
        <v>8855</v>
      </c>
      <c r="AV44" s="5">
        <v>10886</v>
      </c>
      <c r="AW44" s="5">
        <v>11920</v>
      </c>
      <c r="AX44" s="5">
        <v>16080</v>
      </c>
      <c r="AZ44" s="5">
        <v>56674</v>
      </c>
      <c r="BA44" s="5">
        <v>31850.172689999999</v>
      </c>
      <c r="BB44" s="5">
        <v>27061</v>
      </c>
      <c r="BC44" s="5">
        <v>29569</v>
      </c>
      <c r="BD44" s="5">
        <v>15977</v>
      </c>
      <c r="BE44" s="5">
        <v>7796</v>
      </c>
      <c r="BF44" s="5">
        <v>10158</v>
      </c>
      <c r="BG44" s="5">
        <v>10166</v>
      </c>
      <c r="BH44" s="5">
        <v>18402</v>
      </c>
      <c r="BI44" s="5">
        <v>10683</v>
      </c>
      <c r="BJ44" s="5">
        <v>8855</v>
      </c>
      <c r="BK44" s="5">
        <v>16080</v>
      </c>
    </row>
    <row r="45" spans="1:63" ht="15" customHeight="1" x14ac:dyDescent="0.2">
      <c r="B45" s="28" t="s">
        <v>52</v>
      </c>
      <c r="C45" s="28" t="s">
        <v>273</v>
      </c>
      <c r="D45" s="5">
        <v>0</v>
      </c>
      <c r="E45" s="5">
        <v>0</v>
      </c>
      <c r="F45" s="5">
        <v>19840</v>
      </c>
      <c r="G45" s="5">
        <v>3138</v>
      </c>
      <c r="H45" s="5">
        <v>258</v>
      </c>
      <c r="I45" s="5">
        <v>258</v>
      </c>
      <c r="J45" s="5">
        <v>258</v>
      </c>
      <c r="K45" s="5">
        <v>258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96525</v>
      </c>
      <c r="T45" s="5">
        <v>96525</v>
      </c>
      <c r="U45" s="5">
        <v>48276</v>
      </c>
      <c r="V45" s="5">
        <v>18</v>
      </c>
      <c r="W45" s="5">
        <v>24583</v>
      </c>
      <c r="X45" s="5">
        <v>24583</v>
      </c>
      <c r="Y45" s="5">
        <v>29</v>
      </c>
      <c r="Z45" s="5">
        <v>29</v>
      </c>
      <c r="AA45" s="5">
        <v>29</v>
      </c>
      <c r="AB45" s="5">
        <v>29</v>
      </c>
      <c r="AC45" s="5">
        <v>29</v>
      </c>
      <c r="AD45" s="5">
        <v>29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13128</v>
      </c>
      <c r="AN45" s="5">
        <v>13128</v>
      </c>
      <c r="AO45" s="5">
        <v>13128</v>
      </c>
      <c r="AP45" s="5">
        <v>13128</v>
      </c>
      <c r="AQ45" s="5">
        <v>5415</v>
      </c>
      <c r="AR45" s="5">
        <v>5415</v>
      </c>
      <c r="AS45" s="5">
        <v>11</v>
      </c>
      <c r="AT45" s="5">
        <v>11</v>
      </c>
      <c r="AU45" s="5">
        <v>169</v>
      </c>
      <c r="AV45" s="5">
        <v>169</v>
      </c>
      <c r="AW45" s="5">
        <v>11</v>
      </c>
      <c r="AX45" s="5">
        <v>11</v>
      </c>
      <c r="AY45" s="42"/>
      <c r="AZ45" s="5">
        <v>3138</v>
      </c>
      <c r="BA45" s="5">
        <v>258</v>
      </c>
      <c r="BB45" s="5">
        <v>0</v>
      </c>
      <c r="BC45" s="5">
        <v>96525</v>
      </c>
      <c r="BD45" s="5">
        <v>24583</v>
      </c>
      <c r="BE45" s="5">
        <v>29</v>
      </c>
      <c r="BF45" s="5">
        <v>0</v>
      </c>
      <c r="BG45" s="5">
        <v>0</v>
      </c>
      <c r="BH45" s="5">
        <v>13128</v>
      </c>
      <c r="BI45" s="5">
        <v>5415</v>
      </c>
      <c r="BJ45" s="5">
        <v>169</v>
      </c>
      <c r="BK45" s="5">
        <v>11</v>
      </c>
    </row>
    <row r="46" spans="1:63" ht="15" customHeight="1" x14ac:dyDescent="0.25">
      <c r="A46" s="16"/>
      <c r="B46" s="28" t="s">
        <v>244</v>
      </c>
      <c r="C46" s="28" t="s">
        <v>274</v>
      </c>
      <c r="D46" s="5">
        <v>4306</v>
      </c>
      <c r="E46" s="5">
        <v>4482</v>
      </c>
      <c r="F46" s="5">
        <v>4369</v>
      </c>
      <c r="G46" s="5">
        <v>4134</v>
      </c>
      <c r="H46" s="5">
        <v>3946</v>
      </c>
      <c r="I46" s="5">
        <v>4013</v>
      </c>
      <c r="J46" s="5">
        <v>4972</v>
      </c>
      <c r="K46" s="5">
        <v>7832</v>
      </c>
      <c r="L46" s="5">
        <v>10387</v>
      </c>
      <c r="M46" s="5">
        <v>11075</v>
      </c>
      <c r="N46" s="5">
        <v>13560</v>
      </c>
      <c r="O46" s="5">
        <v>13184</v>
      </c>
      <c r="P46" s="5">
        <v>12403</v>
      </c>
      <c r="Q46" s="5">
        <v>11550</v>
      </c>
      <c r="R46" s="5">
        <v>8990</v>
      </c>
      <c r="S46" s="5">
        <v>5408</v>
      </c>
      <c r="T46" s="5">
        <v>3147</v>
      </c>
      <c r="U46" s="5">
        <v>2997</v>
      </c>
      <c r="V46" s="5">
        <v>2433</v>
      </c>
      <c r="W46" s="5">
        <v>4375</v>
      </c>
      <c r="X46" s="5">
        <v>4615</v>
      </c>
      <c r="Y46" s="5">
        <v>3287</v>
      </c>
      <c r="Z46" s="5">
        <v>1314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45"/>
      <c r="AZ46" s="5">
        <v>4134</v>
      </c>
      <c r="BA46" s="5">
        <v>7832</v>
      </c>
      <c r="BB46" s="5">
        <v>13184</v>
      </c>
      <c r="BC46" s="5">
        <v>5408</v>
      </c>
      <c r="BD46" s="5">
        <v>4375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</row>
    <row r="47" spans="1:63" ht="15" customHeight="1" x14ac:dyDescent="0.2">
      <c r="A47" s="17"/>
      <c r="B47" s="28" t="s">
        <v>30</v>
      </c>
      <c r="C47" s="25" t="s">
        <v>250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192</v>
      </c>
      <c r="M47" s="5">
        <v>6038</v>
      </c>
      <c r="N47" s="5">
        <v>3657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2047</v>
      </c>
      <c r="W47" s="5">
        <v>2509</v>
      </c>
      <c r="X47" s="5">
        <v>679</v>
      </c>
      <c r="Y47" s="5">
        <v>472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0"/>
      <c r="AZ47" s="5">
        <v>0</v>
      </c>
      <c r="BA47" s="5">
        <v>0</v>
      </c>
      <c r="BB47" s="5">
        <v>0</v>
      </c>
      <c r="BC47" s="5">
        <v>0</v>
      </c>
      <c r="BD47" s="5">
        <v>2509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</row>
    <row r="48" spans="1:63" ht="15" customHeight="1" x14ac:dyDescent="0.25">
      <c r="A48" s="17"/>
      <c r="B48" s="28" t="s">
        <v>37</v>
      </c>
      <c r="C48" s="28" t="s">
        <v>275</v>
      </c>
      <c r="D48" s="5">
        <v>22376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/>
      <c r="M48" s="5">
        <v>0</v>
      </c>
      <c r="N48" s="5"/>
      <c r="O48" s="5"/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50018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45"/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50018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</row>
    <row r="49" spans="1:63" ht="15" customHeight="1" x14ac:dyDescent="0.25">
      <c r="B49" s="29" t="s">
        <v>53</v>
      </c>
      <c r="C49" s="24" t="s">
        <v>276</v>
      </c>
      <c r="D49" s="26">
        <v>481228</v>
      </c>
      <c r="E49" s="26">
        <v>554540</v>
      </c>
      <c r="F49" s="26">
        <v>581882</v>
      </c>
      <c r="G49" s="26">
        <v>781836</v>
      </c>
      <c r="H49" s="26">
        <v>614086</v>
      </c>
      <c r="I49" s="26">
        <v>796872</v>
      </c>
      <c r="J49" s="26">
        <v>801436.30810999998</v>
      </c>
      <c r="K49" s="26">
        <v>720132.54666000023</v>
      </c>
      <c r="L49" s="26">
        <v>760521</v>
      </c>
      <c r="M49" s="26">
        <v>807167</v>
      </c>
      <c r="N49" s="26">
        <v>936232</v>
      </c>
      <c r="O49" s="26">
        <v>1025396</v>
      </c>
      <c r="P49" s="26">
        <v>1005561</v>
      </c>
      <c r="Q49" s="26">
        <v>793079</v>
      </c>
      <c r="R49" s="26">
        <v>934990</v>
      </c>
      <c r="S49" s="26">
        <v>976032</v>
      </c>
      <c r="T49" s="26">
        <v>909459</v>
      </c>
      <c r="U49" s="26">
        <v>880511</v>
      </c>
      <c r="V49" s="26">
        <v>785624</v>
      </c>
      <c r="W49" s="26">
        <v>960381</v>
      </c>
      <c r="X49" s="26">
        <v>1034363</v>
      </c>
      <c r="Y49" s="26">
        <v>1115028.870984104</v>
      </c>
      <c r="Z49" s="26">
        <v>1058981</v>
      </c>
      <c r="AA49" s="26">
        <v>1149491</v>
      </c>
      <c r="AB49" s="26">
        <v>1010907</v>
      </c>
      <c r="AC49" s="26">
        <v>1126953</v>
      </c>
      <c r="AD49" s="26">
        <v>278877</v>
      </c>
      <c r="AE49" s="26">
        <v>293296</v>
      </c>
      <c r="AF49" s="26">
        <v>291231</v>
      </c>
      <c r="AG49" s="26">
        <v>370501</v>
      </c>
      <c r="AH49" s="26">
        <v>428865</v>
      </c>
      <c r="AI49" s="26">
        <v>481113</v>
      </c>
      <c r="AJ49" s="26">
        <v>540290</v>
      </c>
      <c r="AK49" s="26">
        <v>605780</v>
      </c>
      <c r="AL49" s="26">
        <v>724594</v>
      </c>
      <c r="AM49" s="26">
        <v>375533</v>
      </c>
      <c r="AN49" s="26">
        <v>330594</v>
      </c>
      <c r="AO49" s="26">
        <v>350790</v>
      </c>
      <c r="AP49" s="26">
        <v>367362</v>
      </c>
      <c r="AQ49" s="26">
        <v>309620</v>
      </c>
      <c r="AR49" s="26">
        <v>300498</v>
      </c>
      <c r="AS49" s="26">
        <v>314439</v>
      </c>
      <c r="AT49" s="26">
        <v>292740</v>
      </c>
      <c r="AU49" s="26">
        <v>321773</v>
      </c>
      <c r="AV49" s="26">
        <v>341479</v>
      </c>
      <c r="AW49" s="26">
        <v>374813</v>
      </c>
      <c r="AX49" s="26">
        <v>381051</v>
      </c>
      <c r="AY49" s="45"/>
      <c r="AZ49" s="26">
        <v>781836</v>
      </c>
      <c r="BA49" s="26">
        <v>720132.54666000023</v>
      </c>
      <c r="BB49" s="26">
        <v>1025396</v>
      </c>
      <c r="BC49" s="26">
        <v>976032</v>
      </c>
      <c r="BD49" s="26">
        <v>960381</v>
      </c>
      <c r="BE49" s="26">
        <v>1149491</v>
      </c>
      <c r="BF49" s="26">
        <v>293296</v>
      </c>
      <c r="BG49" s="26">
        <v>481113</v>
      </c>
      <c r="BH49" s="26">
        <v>375533</v>
      </c>
      <c r="BI49" s="26">
        <v>309620</v>
      </c>
      <c r="BJ49" s="26">
        <v>321773</v>
      </c>
      <c r="BK49" s="26">
        <v>381051</v>
      </c>
    </row>
    <row r="50" spans="1:63" ht="15" customHeight="1" x14ac:dyDescent="0.25">
      <c r="A50" s="15"/>
      <c r="B50" s="29"/>
      <c r="C50" s="29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</row>
    <row r="51" spans="1:63" ht="15" customHeight="1" x14ac:dyDescent="0.2">
      <c r="A51" s="17"/>
      <c r="B51" s="35" t="s">
        <v>54</v>
      </c>
      <c r="C51" s="33" t="s">
        <v>277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39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</row>
    <row r="52" spans="1:63" ht="15" customHeight="1" x14ac:dyDescent="0.25">
      <c r="B52" s="27" t="s">
        <v>45</v>
      </c>
      <c r="C52" s="25" t="s">
        <v>264</v>
      </c>
      <c r="D52" s="5">
        <v>87370</v>
      </c>
      <c r="E52" s="5">
        <v>120391</v>
      </c>
      <c r="F52" s="5">
        <v>171585</v>
      </c>
      <c r="G52" s="5">
        <v>229133</v>
      </c>
      <c r="H52" s="5">
        <v>238593</v>
      </c>
      <c r="I52" s="5">
        <v>222875</v>
      </c>
      <c r="J52" s="5">
        <v>371528.09570999997</v>
      </c>
      <c r="K52" s="5">
        <v>450560.74698</v>
      </c>
      <c r="L52" s="5">
        <v>387136</v>
      </c>
      <c r="M52" s="5">
        <v>304654</v>
      </c>
      <c r="N52" s="5">
        <v>257415</v>
      </c>
      <c r="O52" s="5">
        <v>309921</v>
      </c>
      <c r="P52" s="5">
        <v>262897</v>
      </c>
      <c r="Q52" s="5">
        <v>338981</v>
      </c>
      <c r="R52" s="5">
        <v>291605</v>
      </c>
      <c r="S52" s="5">
        <v>206114</v>
      </c>
      <c r="T52" s="5">
        <v>157048</v>
      </c>
      <c r="U52" s="5">
        <v>149998</v>
      </c>
      <c r="V52" s="5">
        <v>190312</v>
      </c>
      <c r="W52" s="5">
        <v>44044</v>
      </c>
      <c r="X52" s="5">
        <v>71972</v>
      </c>
      <c r="Y52" s="5">
        <v>135036</v>
      </c>
      <c r="Z52" s="5">
        <v>128334</v>
      </c>
      <c r="AA52" s="5">
        <v>48275</v>
      </c>
      <c r="AB52" s="5">
        <v>27726</v>
      </c>
      <c r="AC52" s="5">
        <v>52625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5869</v>
      </c>
      <c r="AJ52" s="5">
        <v>5869</v>
      </c>
      <c r="AK52" s="5">
        <v>5869</v>
      </c>
      <c r="AL52" s="5">
        <v>5869</v>
      </c>
      <c r="AM52" s="5">
        <v>5886</v>
      </c>
      <c r="AN52" s="5">
        <v>5869</v>
      </c>
      <c r="AO52" s="5">
        <v>5869</v>
      </c>
      <c r="AP52" s="5">
        <v>5869</v>
      </c>
      <c r="AQ52" s="5">
        <v>5386</v>
      </c>
      <c r="AR52" s="5">
        <v>5178</v>
      </c>
      <c r="AS52" s="5">
        <v>4971</v>
      </c>
      <c r="AT52" s="5">
        <v>4764</v>
      </c>
      <c r="AU52" s="5">
        <v>4557</v>
      </c>
      <c r="AV52" s="5">
        <v>4350</v>
      </c>
      <c r="AW52" s="5">
        <v>4143</v>
      </c>
      <c r="AX52" s="5">
        <v>3935</v>
      </c>
      <c r="AZ52" s="5">
        <v>229133</v>
      </c>
      <c r="BA52" s="5">
        <v>450560.74698</v>
      </c>
      <c r="BB52" s="5">
        <v>309921</v>
      </c>
      <c r="BC52" s="5">
        <v>206114</v>
      </c>
      <c r="BD52" s="5">
        <v>44044</v>
      </c>
      <c r="BE52" s="5">
        <v>48275</v>
      </c>
      <c r="BF52" s="5">
        <v>0</v>
      </c>
      <c r="BG52" s="5">
        <v>5869</v>
      </c>
      <c r="BH52" s="5">
        <v>5886</v>
      </c>
      <c r="BI52" s="5">
        <v>5386</v>
      </c>
      <c r="BJ52" s="5">
        <v>4557</v>
      </c>
      <c r="BK52" s="5">
        <v>3935</v>
      </c>
    </row>
    <row r="53" spans="1:63" ht="15" customHeight="1" x14ac:dyDescent="0.25">
      <c r="B53" s="27" t="s">
        <v>46</v>
      </c>
      <c r="C53" s="27" t="s">
        <v>265</v>
      </c>
      <c r="D53" s="5">
        <v>349171</v>
      </c>
      <c r="E53" s="5">
        <v>431865</v>
      </c>
      <c r="F53" s="5">
        <v>432001</v>
      </c>
      <c r="G53" s="5">
        <v>432303</v>
      </c>
      <c r="H53" s="5">
        <v>432203</v>
      </c>
      <c r="I53" s="5">
        <v>215767</v>
      </c>
      <c r="J53" s="5">
        <v>143020.71757000004</v>
      </c>
      <c r="K53" s="5">
        <v>143252.08504999999</v>
      </c>
      <c r="L53" s="5">
        <v>143484</v>
      </c>
      <c r="M53" s="5">
        <v>113163</v>
      </c>
      <c r="N53" s="5">
        <v>99004</v>
      </c>
      <c r="O53" s="5">
        <v>84886</v>
      </c>
      <c r="P53" s="5">
        <v>70768</v>
      </c>
      <c r="Q53" s="5">
        <v>167974</v>
      </c>
      <c r="R53" s="5">
        <v>154258</v>
      </c>
      <c r="S53" s="5">
        <v>338276</v>
      </c>
      <c r="T53" s="5">
        <v>338435</v>
      </c>
      <c r="U53" s="5">
        <v>521517</v>
      </c>
      <c r="V53" s="5">
        <v>521537</v>
      </c>
      <c r="W53" s="5">
        <v>440675</v>
      </c>
      <c r="X53" s="5">
        <v>888179</v>
      </c>
      <c r="Y53" s="5">
        <v>699204</v>
      </c>
      <c r="Z53" s="5">
        <v>779780</v>
      </c>
      <c r="AA53" s="5">
        <v>631022</v>
      </c>
      <c r="AB53" s="5">
        <v>632042</v>
      </c>
      <c r="AC53" s="5">
        <v>508062</v>
      </c>
      <c r="AD53" s="5">
        <v>1451118</v>
      </c>
      <c r="AE53" s="5">
        <v>1445004</v>
      </c>
      <c r="AF53" s="5">
        <v>1460206</v>
      </c>
      <c r="AG53" s="5">
        <v>1451772</v>
      </c>
      <c r="AH53" s="5">
        <v>1432298</v>
      </c>
      <c r="AI53" s="5">
        <v>1432630</v>
      </c>
      <c r="AJ53" s="5">
        <v>1432963</v>
      </c>
      <c r="AK53" s="5">
        <v>1403295</v>
      </c>
      <c r="AL53" s="5">
        <v>1373627</v>
      </c>
      <c r="AM53" s="5">
        <v>122336</v>
      </c>
      <c r="AN53" s="5">
        <v>126816</v>
      </c>
      <c r="AO53" s="5">
        <v>131079</v>
      </c>
      <c r="AP53" s="5">
        <v>135852</v>
      </c>
      <c r="AQ53" s="5">
        <v>140129</v>
      </c>
      <c r="AR53" s="5">
        <v>143124</v>
      </c>
      <c r="AS53" s="5">
        <v>147253</v>
      </c>
      <c r="AT53" s="5">
        <v>151764</v>
      </c>
      <c r="AU53" s="5">
        <v>108828</v>
      </c>
      <c r="AV53" s="5">
        <v>109158</v>
      </c>
      <c r="AW53" s="5">
        <v>99104</v>
      </c>
      <c r="AX53" s="5">
        <v>99462</v>
      </c>
      <c r="AZ53" s="5">
        <v>432303</v>
      </c>
      <c r="BA53" s="5">
        <v>143252.08504999999</v>
      </c>
      <c r="BB53" s="5">
        <v>84886</v>
      </c>
      <c r="BC53" s="5">
        <v>338276</v>
      </c>
      <c r="BD53" s="5">
        <v>440675</v>
      </c>
      <c r="BE53" s="5">
        <v>631022</v>
      </c>
      <c r="BF53" s="5">
        <v>1445004</v>
      </c>
      <c r="BG53" s="5">
        <v>1432630</v>
      </c>
      <c r="BH53" s="5">
        <v>122336</v>
      </c>
      <c r="BI53" s="5">
        <v>140129</v>
      </c>
      <c r="BJ53" s="5">
        <v>108828</v>
      </c>
      <c r="BK53" s="5">
        <v>99462</v>
      </c>
    </row>
    <row r="54" spans="1:63" ht="15" customHeight="1" x14ac:dyDescent="0.25">
      <c r="B54" s="28" t="s">
        <v>48</v>
      </c>
      <c r="C54" s="28" t="s">
        <v>268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4977</v>
      </c>
      <c r="R54" s="5">
        <v>3318</v>
      </c>
      <c r="S54" s="5">
        <v>1659</v>
      </c>
      <c r="T54" s="5">
        <v>0</v>
      </c>
      <c r="U54" s="5">
        <v>0</v>
      </c>
      <c r="V54" s="5">
        <v>0</v>
      </c>
      <c r="W54" s="5">
        <v>19480</v>
      </c>
      <c r="X54" s="5">
        <v>13575</v>
      </c>
      <c r="Y54" s="5">
        <v>18680</v>
      </c>
      <c r="Z54" s="5">
        <v>6180</v>
      </c>
      <c r="AA54" s="5">
        <v>9356</v>
      </c>
      <c r="AB54" s="5">
        <v>5639</v>
      </c>
      <c r="AC54" s="5">
        <v>3947</v>
      </c>
      <c r="AD54" s="5">
        <v>12368</v>
      </c>
      <c r="AE54" s="5">
        <v>12486</v>
      </c>
      <c r="AF54" s="5">
        <v>14107</v>
      </c>
      <c r="AG54" s="5">
        <v>12227</v>
      </c>
      <c r="AH54" s="5">
        <v>9343</v>
      </c>
      <c r="AI54" s="5">
        <v>9972</v>
      </c>
      <c r="AJ54" s="5">
        <v>17063</v>
      </c>
      <c r="AK54" s="5">
        <v>13619</v>
      </c>
      <c r="AL54" s="5">
        <v>10684</v>
      </c>
      <c r="AM54" s="5">
        <v>8147</v>
      </c>
      <c r="AN54" s="5">
        <v>6114</v>
      </c>
      <c r="AO54" s="5">
        <v>10324</v>
      </c>
      <c r="AP54" s="5">
        <v>7075</v>
      </c>
      <c r="AQ54" s="5">
        <v>22002</v>
      </c>
      <c r="AR54" s="5">
        <v>26599</v>
      </c>
      <c r="AS54" s="5">
        <v>24103</v>
      </c>
      <c r="AT54" s="5">
        <v>23359</v>
      </c>
      <c r="AU54" s="5">
        <v>27040</v>
      </c>
      <c r="AV54" s="5">
        <v>25060</v>
      </c>
      <c r="AW54" s="5">
        <v>23307</v>
      </c>
      <c r="AX54" s="5">
        <v>22263</v>
      </c>
      <c r="AZ54" s="5">
        <v>0</v>
      </c>
      <c r="BA54" s="5">
        <v>0</v>
      </c>
      <c r="BB54" s="5">
        <v>0</v>
      </c>
      <c r="BC54" s="5">
        <v>1659</v>
      </c>
      <c r="BD54" s="5">
        <v>19480</v>
      </c>
      <c r="BE54" s="5">
        <v>9356</v>
      </c>
      <c r="BF54" s="5">
        <v>12486</v>
      </c>
      <c r="BG54" s="5">
        <v>9972</v>
      </c>
      <c r="BH54" s="5">
        <v>8147</v>
      </c>
      <c r="BI54" s="5">
        <v>22002</v>
      </c>
      <c r="BJ54" s="5">
        <v>27040</v>
      </c>
      <c r="BK54" s="5">
        <v>22263</v>
      </c>
    </row>
    <row r="55" spans="1:63" ht="15" customHeight="1" x14ac:dyDescent="0.25">
      <c r="B55" s="28" t="s">
        <v>51</v>
      </c>
      <c r="C55" s="28" t="s">
        <v>271</v>
      </c>
      <c r="D55" s="5">
        <v>16174</v>
      </c>
      <c r="E55" s="5">
        <v>16020</v>
      </c>
      <c r="F55" s="5">
        <v>15865</v>
      </c>
      <c r="G55" s="5">
        <v>15708</v>
      </c>
      <c r="H55" s="5">
        <v>15549</v>
      </c>
      <c r="I55" s="5">
        <v>15387</v>
      </c>
      <c r="J55" s="5">
        <v>15224.26836</v>
      </c>
      <c r="K55" s="5">
        <v>14927.182359999999</v>
      </c>
      <c r="L55" s="5">
        <v>14626</v>
      </c>
      <c r="M55" s="5">
        <v>14322</v>
      </c>
      <c r="N55" s="5">
        <v>14014</v>
      </c>
      <c r="O55" s="5">
        <v>13702</v>
      </c>
      <c r="P55" s="5">
        <v>13386</v>
      </c>
      <c r="Q55" s="5">
        <v>13067</v>
      </c>
      <c r="R55" s="5">
        <v>12743</v>
      </c>
      <c r="S55" s="5">
        <v>12415</v>
      </c>
      <c r="T55" s="5">
        <v>12084</v>
      </c>
      <c r="U55" s="5">
        <v>11748</v>
      </c>
      <c r="V55" s="5">
        <v>11408</v>
      </c>
      <c r="W55" s="5">
        <v>11065</v>
      </c>
      <c r="X55" s="5">
        <v>168373</v>
      </c>
      <c r="Y55" s="5">
        <v>183544</v>
      </c>
      <c r="Z55" s="5">
        <v>171824</v>
      </c>
      <c r="AA55" s="5">
        <v>150135</v>
      </c>
      <c r="AB55" s="5">
        <v>133925</v>
      </c>
      <c r="AC55" s="5">
        <v>125931</v>
      </c>
      <c r="AD55" s="5">
        <v>112957</v>
      </c>
      <c r="AE55" s="5">
        <v>108682</v>
      </c>
      <c r="AF55" s="5">
        <v>93011</v>
      </c>
      <c r="AG55" s="5">
        <v>102454</v>
      </c>
      <c r="AH55" s="5">
        <v>96819</v>
      </c>
      <c r="AI55" s="5">
        <v>89607</v>
      </c>
      <c r="AJ55" s="5">
        <v>93561</v>
      </c>
      <c r="AK55" s="5">
        <v>100836</v>
      </c>
      <c r="AL55" s="5">
        <v>96876</v>
      </c>
      <c r="AM55" s="5">
        <v>109481</v>
      </c>
      <c r="AN55" s="5">
        <v>106716</v>
      </c>
      <c r="AO55" s="5">
        <v>108962</v>
      </c>
      <c r="AP55" s="5">
        <v>107986</v>
      </c>
      <c r="AQ55" s="5">
        <v>113123</v>
      </c>
      <c r="AR55" s="5">
        <v>113378</v>
      </c>
      <c r="AS55" s="5">
        <v>106727</v>
      </c>
      <c r="AT55" s="5">
        <v>110833</v>
      </c>
      <c r="AU55" s="5">
        <v>126703</v>
      </c>
      <c r="AV55" s="5">
        <v>113749</v>
      </c>
      <c r="AW55" s="5">
        <v>109456</v>
      </c>
      <c r="AX55" s="5">
        <v>100902</v>
      </c>
      <c r="AZ55" s="5">
        <v>15708</v>
      </c>
      <c r="BA55" s="5">
        <v>14927.182359999999</v>
      </c>
      <c r="BB55" s="5">
        <v>13702</v>
      </c>
      <c r="BC55" s="5">
        <v>12415</v>
      </c>
      <c r="BD55" s="5">
        <v>11065</v>
      </c>
      <c r="BE55" s="5">
        <v>150135</v>
      </c>
      <c r="BF55" s="5">
        <v>108682</v>
      </c>
      <c r="BG55" s="5">
        <v>89607</v>
      </c>
      <c r="BH55" s="5">
        <v>109481</v>
      </c>
      <c r="BI55" s="5">
        <v>113123</v>
      </c>
      <c r="BJ55" s="5">
        <v>126703</v>
      </c>
      <c r="BK55" s="5">
        <v>100902</v>
      </c>
    </row>
    <row r="56" spans="1:63" ht="15" customHeight="1" x14ac:dyDescent="0.25">
      <c r="B56" s="28" t="s">
        <v>55</v>
      </c>
      <c r="C56" s="28" t="s">
        <v>279</v>
      </c>
      <c r="D56" s="5">
        <v>7266</v>
      </c>
      <c r="E56" s="5">
        <v>7604</v>
      </c>
      <c r="F56" s="5">
        <v>6466</v>
      </c>
      <c r="G56" s="5">
        <v>84896</v>
      </c>
      <c r="H56" s="5">
        <v>84458</v>
      </c>
      <c r="I56" s="5">
        <v>84558</v>
      </c>
      <c r="J56" s="5">
        <v>84268.905329999994</v>
      </c>
      <c r="K56" s="5">
        <v>80773.34607</v>
      </c>
      <c r="L56" s="5">
        <v>64454</v>
      </c>
      <c r="M56" s="5">
        <v>61226</v>
      </c>
      <c r="N56" s="5">
        <v>58353</v>
      </c>
      <c r="O56" s="5">
        <v>54994</v>
      </c>
      <c r="P56" s="5">
        <v>51395</v>
      </c>
      <c r="Q56" s="5">
        <v>48207</v>
      </c>
      <c r="R56" s="5">
        <v>26707</v>
      </c>
      <c r="S56" s="5">
        <v>6335</v>
      </c>
      <c r="T56" s="5">
        <v>6559</v>
      </c>
      <c r="U56" s="5">
        <v>6700</v>
      </c>
      <c r="V56" s="5">
        <v>6456</v>
      </c>
      <c r="W56" s="5">
        <v>6911</v>
      </c>
      <c r="X56" s="5">
        <v>6169</v>
      </c>
      <c r="Y56" s="5">
        <v>6783</v>
      </c>
      <c r="Z56" s="5">
        <v>7319</v>
      </c>
      <c r="AA56" s="5">
        <v>13495</v>
      </c>
      <c r="AB56" s="5">
        <v>13453</v>
      </c>
      <c r="AC56" s="5">
        <v>13453</v>
      </c>
      <c r="AD56" s="5">
        <v>18450</v>
      </c>
      <c r="AE56" s="5">
        <v>18980</v>
      </c>
      <c r="AF56" s="5">
        <v>19084</v>
      </c>
      <c r="AG56" s="5">
        <v>19105</v>
      </c>
      <c r="AH56" s="5">
        <v>19126</v>
      </c>
      <c r="AI56" s="5">
        <v>29998</v>
      </c>
      <c r="AJ56" s="5">
        <v>29650</v>
      </c>
      <c r="AK56" s="5">
        <v>29469</v>
      </c>
      <c r="AL56" s="5">
        <v>29670</v>
      </c>
      <c r="AM56" s="5">
        <v>35069</v>
      </c>
      <c r="AN56" s="5">
        <v>37302</v>
      </c>
      <c r="AO56" s="5">
        <v>34645</v>
      </c>
      <c r="AP56" s="5">
        <v>31977</v>
      </c>
      <c r="AQ56" s="5">
        <v>29923</v>
      </c>
      <c r="AR56" s="5">
        <v>28746</v>
      </c>
      <c r="AS56" s="5">
        <v>22640</v>
      </c>
      <c r="AT56" s="5">
        <v>22076</v>
      </c>
      <c r="AU56" s="5">
        <v>20644</v>
      </c>
      <c r="AV56" s="5">
        <v>20203</v>
      </c>
      <c r="AW56" s="5">
        <v>19996</v>
      </c>
      <c r="AX56" s="5">
        <v>20616</v>
      </c>
      <c r="AZ56" s="5">
        <v>84896</v>
      </c>
      <c r="BA56" s="5">
        <v>80773.34607</v>
      </c>
      <c r="BB56" s="5">
        <v>54994</v>
      </c>
      <c r="BC56" s="5">
        <v>6335</v>
      </c>
      <c r="BD56" s="5">
        <v>6911</v>
      </c>
      <c r="BE56" s="5">
        <v>13495</v>
      </c>
      <c r="BF56" s="5">
        <v>18980</v>
      </c>
      <c r="BG56" s="5">
        <v>29998</v>
      </c>
      <c r="BH56" s="5">
        <v>35069</v>
      </c>
      <c r="BI56" s="5">
        <v>29923</v>
      </c>
      <c r="BJ56" s="5">
        <v>20644</v>
      </c>
      <c r="BK56" s="5">
        <v>20616</v>
      </c>
    </row>
    <row r="57" spans="1:63" ht="15" customHeight="1" x14ac:dyDescent="0.25">
      <c r="B57" s="28" t="s">
        <v>56</v>
      </c>
      <c r="C57" s="28" t="s">
        <v>270</v>
      </c>
      <c r="D57" s="5">
        <v>0</v>
      </c>
      <c r="E57" s="5">
        <v>3630</v>
      </c>
      <c r="F57" s="5">
        <v>2904</v>
      </c>
      <c r="G57" s="5">
        <v>4878</v>
      </c>
      <c r="H57" s="5">
        <v>4152</v>
      </c>
      <c r="I57" s="5">
        <v>1089</v>
      </c>
      <c r="J57" s="5">
        <v>725.95799999999997</v>
      </c>
      <c r="K57" s="5">
        <v>362.97899999999998</v>
      </c>
      <c r="L57" s="5">
        <v>0</v>
      </c>
      <c r="M57" s="5">
        <v>0</v>
      </c>
      <c r="N57" s="5">
        <v>0</v>
      </c>
      <c r="O57" s="5">
        <v>692</v>
      </c>
      <c r="P57" s="5">
        <v>660</v>
      </c>
      <c r="Q57" s="5">
        <v>628</v>
      </c>
      <c r="R57" s="5">
        <v>596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2262</v>
      </c>
      <c r="AS57" s="5">
        <v>2138</v>
      </c>
      <c r="AT57" s="5">
        <v>3985</v>
      </c>
      <c r="AU57" s="5">
        <v>3704</v>
      </c>
      <c r="AV57" s="5">
        <v>3430</v>
      </c>
      <c r="AW57" s="5">
        <v>3155</v>
      </c>
      <c r="AX57" s="5">
        <v>2881</v>
      </c>
      <c r="AZ57" s="5">
        <v>4878</v>
      </c>
      <c r="BA57" s="5">
        <v>362.97899999999998</v>
      </c>
      <c r="BB57" s="5">
        <v>692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3704</v>
      </c>
      <c r="BK57" s="5">
        <v>2881</v>
      </c>
    </row>
    <row r="58" spans="1:63" ht="15" customHeight="1" x14ac:dyDescent="0.25">
      <c r="A58" s="15"/>
      <c r="B58" s="28" t="s">
        <v>244</v>
      </c>
      <c r="C58" s="28" t="s">
        <v>274</v>
      </c>
      <c r="D58" s="5">
        <v>21764</v>
      </c>
      <c r="E58" s="5">
        <v>22451</v>
      </c>
      <c r="F58" s="5">
        <v>21888</v>
      </c>
      <c r="G58" s="5">
        <v>21683</v>
      </c>
      <c r="H58" s="5">
        <v>22221</v>
      </c>
      <c r="I58" s="5">
        <v>22340</v>
      </c>
      <c r="J58" s="5">
        <v>21982</v>
      </c>
      <c r="K58" s="5">
        <v>19332</v>
      </c>
      <c r="L58" s="5">
        <v>16731</v>
      </c>
      <c r="M58" s="5">
        <v>15953</v>
      </c>
      <c r="N58" s="5">
        <v>12384</v>
      </c>
      <c r="O58" s="5">
        <v>8995</v>
      </c>
      <c r="P58" s="5">
        <v>8243</v>
      </c>
      <c r="Q58" s="5">
        <v>6843</v>
      </c>
      <c r="R58" s="5">
        <v>3363</v>
      </c>
      <c r="S58" s="5">
        <v>3621</v>
      </c>
      <c r="T58" s="5">
        <v>3814</v>
      </c>
      <c r="U58" s="5">
        <v>2686</v>
      </c>
      <c r="V58" s="5">
        <v>1775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Z58" s="5">
        <v>21683</v>
      </c>
      <c r="BA58" s="5">
        <v>19332</v>
      </c>
      <c r="BB58" s="5">
        <v>8995</v>
      </c>
      <c r="BC58" s="5">
        <v>3621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</row>
    <row r="59" spans="1:63" ht="15" customHeight="1" x14ac:dyDescent="0.25">
      <c r="B59" s="28" t="s">
        <v>47</v>
      </c>
      <c r="C59" s="28" t="s">
        <v>267</v>
      </c>
      <c r="D59" s="5">
        <v>240</v>
      </c>
      <c r="E59" s="5">
        <v>240</v>
      </c>
      <c r="F59" s="5">
        <v>1878</v>
      </c>
      <c r="G59" s="5">
        <v>1581</v>
      </c>
      <c r="H59" s="5">
        <v>250</v>
      </c>
      <c r="I59" s="5">
        <v>63</v>
      </c>
      <c r="J59" s="5">
        <v>116</v>
      </c>
      <c r="K59" s="5">
        <v>79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Z59" s="5">
        <v>1581</v>
      </c>
      <c r="BA59" s="5">
        <v>79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</row>
    <row r="60" spans="1:63" ht="15" customHeight="1" x14ac:dyDescent="0.25">
      <c r="B60" s="28" t="s">
        <v>242</v>
      </c>
      <c r="C60" s="25" t="s">
        <v>278</v>
      </c>
      <c r="D60" s="5">
        <v>5929</v>
      </c>
      <c r="E60" s="5">
        <v>5909</v>
      </c>
      <c r="F60" s="5">
        <v>5889</v>
      </c>
      <c r="G60" s="5">
        <v>5869</v>
      </c>
      <c r="H60" s="5">
        <v>5849</v>
      </c>
      <c r="I60" s="5">
        <v>5830</v>
      </c>
      <c r="J60" s="5">
        <v>5810</v>
      </c>
      <c r="K60" s="5">
        <v>5791</v>
      </c>
      <c r="L60" s="5">
        <v>5770</v>
      </c>
      <c r="M60" s="5">
        <v>5750</v>
      </c>
      <c r="N60" s="5">
        <v>5730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Z60" s="5">
        <v>5869</v>
      </c>
      <c r="BA60" s="5">
        <v>5791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</row>
    <row r="61" spans="1:63" ht="15" customHeight="1" x14ac:dyDescent="0.25">
      <c r="B61" s="29" t="s">
        <v>57</v>
      </c>
      <c r="C61" s="29" t="s">
        <v>280</v>
      </c>
      <c r="D61" s="26">
        <v>487914</v>
      </c>
      <c r="E61" s="26">
        <v>608110</v>
      </c>
      <c r="F61" s="26">
        <v>658476</v>
      </c>
      <c r="G61" s="26">
        <v>796051</v>
      </c>
      <c r="H61" s="26">
        <v>803275</v>
      </c>
      <c r="I61" s="26">
        <v>567909</v>
      </c>
      <c r="J61" s="26">
        <v>642675.94496999995</v>
      </c>
      <c r="K61" s="26">
        <v>715078.33945999993</v>
      </c>
      <c r="L61" s="26">
        <v>632201</v>
      </c>
      <c r="M61" s="26">
        <v>515068</v>
      </c>
      <c r="N61" s="26">
        <v>446900</v>
      </c>
      <c r="O61" s="26">
        <v>473190</v>
      </c>
      <c r="P61" s="26">
        <v>407349</v>
      </c>
      <c r="Q61" s="26">
        <v>580677</v>
      </c>
      <c r="R61" s="26">
        <v>492590</v>
      </c>
      <c r="S61" s="26">
        <v>568420</v>
      </c>
      <c r="T61" s="26">
        <v>517940</v>
      </c>
      <c r="U61" s="26">
        <v>692649</v>
      </c>
      <c r="V61" s="26">
        <v>731488</v>
      </c>
      <c r="W61" s="26">
        <v>522175</v>
      </c>
      <c r="X61" s="26">
        <v>1148268</v>
      </c>
      <c r="Y61" s="26">
        <v>1043247</v>
      </c>
      <c r="Z61" s="26">
        <v>1093437</v>
      </c>
      <c r="AA61" s="26">
        <v>852283</v>
      </c>
      <c r="AB61" s="26">
        <v>812785</v>
      </c>
      <c r="AC61" s="26">
        <v>704018</v>
      </c>
      <c r="AD61" s="26">
        <v>1594893</v>
      </c>
      <c r="AE61" s="26">
        <v>1585152</v>
      </c>
      <c r="AF61" s="26">
        <v>1586408</v>
      </c>
      <c r="AG61" s="26">
        <v>1585558</v>
      </c>
      <c r="AH61" s="26">
        <v>1557586</v>
      </c>
      <c r="AI61" s="26">
        <v>1568076</v>
      </c>
      <c r="AJ61" s="26">
        <v>1579106</v>
      </c>
      <c r="AK61" s="26">
        <v>1553088</v>
      </c>
      <c r="AL61" s="26">
        <v>1516726</v>
      </c>
      <c r="AM61" s="26">
        <v>280919</v>
      </c>
      <c r="AN61" s="26">
        <v>282817</v>
      </c>
      <c r="AO61" s="26">
        <v>290879</v>
      </c>
      <c r="AP61" s="26">
        <v>288759</v>
      </c>
      <c r="AQ61" s="26">
        <v>310563</v>
      </c>
      <c r="AR61" s="26">
        <v>319287</v>
      </c>
      <c r="AS61" s="26">
        <v>307832</v>
      </c>
      <c r="AT61" s="26">
        <v>316781</v>
      </c>
      <c r="AU61" s="26">
        <v>291476</v>
      </c>
      <c r="AV61" s="26">
        <v>275950</v>
      </c>
      <c r="AW61" s="26">
        <v>259161</v>
      </c>
      <c r="AX61" s="26">
        <v>250059</v>
      </c>
      <c r="AZ61" s="26">
        <v>796051</v>
      </c>
      <c r="BA61" s="26">
        <v>715078.33945999993</v>
      </c>
      <c r="BB61" s="26">
        <v>473190</v>
      </c>
      <c r="BC61" s="26">
        <v>568420</v>
      </c>
      <c r="BD61" s="26">
        <v>522175</v>
      </c>
      <c r="BE61" s="26">
        <v>852283</v>
      </c>
      <c r="BF61" s="26">
        <v>1585152</v>
      </c>
      <c r="BG61" s="26">
        <v>1568076</v>
      </c>
      <c r="BH61" s="26">
        <v>280919</v>
      </c>
      <c r="BI61" s="26">
        <v>310563</v>
      </c>
      <c r="BJ61" s="26">
        <v>291476</v>
      </c>
      <c r="BK61" s="26">
        <v>250059</v>
      </c>
    </row>
    <row r="62" spans="1:63" ht="15" customHeight="1" x14ac:dyDescent="0.25">
      <c r="B62" s="29"/>
      <c r="C62" s="29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</row>
    <row r="63" spans="1:63" ht="15" customHeight="1" x14ac:dyDescent="0.25">
      <c r="B63" s="36" t="s">
        <v>58</v>
      </c>
      <c r="C63" s="36" t="s">
        <v>281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</row>
    <row r="64" spans="1:63" ht="15" customHeight="1" x14ac:dyDescent="0.25">
      <c r="B64" s="27" t="s">
        <v>59</v>
      </c>
      <c r="C64" s="27" t="s">
        <v>282</v>
      </c>
      <c r="D64" s="5">
        <v>252338</v>
      </c>
      <c r="E64" s="5">
        <v>268898</v>
      </c>
      <c r="F64" s="5">
        <v>268898</v>
      </c>
      <c r="G64" s="5">
        <v>268898</v>
      </c>
      <c r="H64" s="5">
        <v>268898</v>
      </c>
      <c r="I64" s="5">
        <v>268898</v>
      </c>
      <c r="J64" s="5">
        <v>268897.94094</v>
      </c>
      <c r="K64" s="5">
        <v>268897.94094</v>
      </c>
      <c r="L64" s="5">
        <v>268898</v>
      </c>
      <c r="M64" s="5">
        <v>268898</v>
      </c>
      <c r="N64" s="5">
        <v>268898</v>
      </c>
      <c r="O64" s="5">
        <v>268898</v>
      </c>
      <c r="P64" s="5">
        <v>268898</v>
      </c>
      <c r="Q64" s="5">
        <v>268898</v>
      </c>
      <c r="R64" s="5">
        <v>268898</v>
      </c>
      <c r="S64" s="5">
        <v>417038</v>
      </c>
      <c r="T64" s="5">
        <v>417038</v>
      </c>
      <c r="U64" s="5">
        <v>417038</v>
      </c>
      <c r="V64" s="5">
        <v>700000</v>
      </c>
      <c r="W64" s="5">
        <v>700000</v>
      </c>
      <c r="X64" s="5">
        <v>700000</v>
      </c>
      <c r="Y64" s="5">
        <v>700000</v>
      </c>
      <c r="Z64" s="5">
        <v>700000</v>
      </c>
      <c r="AA64" s="5">
        <v>958750</v>
      </c>
      <c r="AB64" s="5">
        <v>958750</v>
      </c>
      <c r="AC64" s="5">
        <v>958750</v>
      </c>
      <c r="AD64" s="5">
        <v>958750</v>
      </c>
      <c r="AE64" s="5">
        <v>958750</v>
      </c>
      <c r="AF64" s="5">
        <v>624758</v>
      </c>
      <c r="AG64" s="5">
        <v>624758</v>
      </c>
      <c r="AH64" s="5">
        <v>624758</v>
      </c>
      <c r="AI64" s="5">
        <v>624758</v>
      </c>
      <c r="AJ64" s="5">
        <v>624758</v>
      </c>
      <c r="AK64" s="5">
        <v>624758</v>
      </c>
      <c r="AL64" s="5">
        <v>624758</v>
      </c>
      <c r="AM64" s="5">
        <v>824758</v>
      </c>
      <c r="AN64" s="5">
        <v>924758</v>
      </c>
      <c r="AO64" s="5">
        <v>924758</v>
      </c>
      <c r="AP64" s="5">
        <v>924758</v>
      </c>
      <c r="AQ64" s="5">
        <v>924758</v>
      </c>
      <c r="AR64" s="5">
        <v>934807</v>
      </c>
      <c r="AS64" s="5">
        <v>934807</v>
      </c>
      <c r="AT64" s="5">
        <v>934807</v>
      </c>
      <c r="AU64" s="5">
        <v>934807</v>
      </c>
      <c r="AV64" s="5">
        <v>934807</v>
      </c>
      <c r="AW64" s="5">
        <v>935140</v>
      </c>
      <c r="AX64" s="5">
        <v>935140</v>
      </c>
      <c r="AZ64" s="5">
        <v>268898</v>
      </c>
      <c r="BA64" s="5">
        <v>268897.94094</v>
      </c>
      <c r="BB64" s="5">
        <v>268898</v>
      </c>
      <c r="BC64" s="5">
        <v>417038</v>
      </c>
      <c r="BD64" s="5">
        <v>700000</v>
      </c>
      <c r="BE64" s="5">
        <v>958750</v>
      </c>
      <c r="BF64" s="5">
        <v>958750</v>
      </c>
      <c r="BG64" s="5">
        <v>624758</v>
      </c>
      <c r="BH64" s="5">
        <v>824758</v>
      </c>
      <c r="BI64" s="5">
        <v>924758</v>
      </c>
      <c r="BJ64" s="5">
        <v>934807</v>
      </c>
      <c r="BK64" s="5">
        <v>935140</v>
      </c>
    </row>
    <row r="65" spans="2:63" ht="15" customHeight="1" x14ac:dyDescent="0.25">
      <c r="B65" s="27" t="s">
        <v>60</v>
      </c>
      <c r="C65" s="27" t="s">
        <v>284</v>
      </c>
      <c r="D65" s="5">
        <v>9824</v>
      </c>
      <c r="E65" s="5">
        <v>9824</v>
      </c>
      <c r="F65" s="5">
        <v>9824</v>
      </c>
      <c r="G65" s="5">
        <v>1678387</v>
      </c>
      <c r="H65" s="5">
        <v>1678387</v>
      </c>
      <c r="I65" s="5">
        <v>1678387</v>
      </c>
      <c r="J65" s="5">
        <v>1679026.94469</v>
      </c>
      <c r="K65" s="5">
        <v>1679358.4534500001</v>
      </c>
      <c r="L65" s="5">
        <v>1679126</v>
      </c>
      <c r="M65" s="5">
        <v>1679362</v>
      </c>
      <c r="N65" s="5">
        <v>1679599</v>
      </c>
      <c r="O65" s="5">
        <v>1678919</v>
      </c>
      <c r="P65" s="5">
        <v>1493633</v>
      </c>
      <c r="Q65" s="5">
        <v>1494015</v>
      </c>
      <c r="R65" s="5">
        <v>1494227</v>
      </c>
      <c r="S65" s="5">
        <v>1195011</v>
      </c>
      <c r="T65" s="5">
        <v>1195125</v>
      </c>
      <c r="U65" s="5">
        <v>1195239</v>
      </c>
      <c r="V65" s="5">
        <v>912355</v>
      </c>
      <c r="W65" s="5">
        <v>912505</v>
      </c>
      <c r="X65" s="5">
        <v>912572</v>
      </c>
      <c r="Y65" s="5">
        <v>912641</v>
      </c>
      <c r="Z65" s="5">
        <v>912709</v>
      </c>
      <c r="AA65" s="5">
        <v>903642</v>
      </c>
      <c r="AB65" s="5">
        <v>903673</v>
      </c>
      <c r="AC65" s="5">
        <v>903704</v>
      </c>
      <c r="AD65" s="5">
        <v>903736</v>
      </c>
      <c r="AE65" s="5">
        <v>903761</v>
      </c>
      <c r="AF65" s="5">
        <v>25</v>
      </c>
      <c r="AG65" s="5">
        <v>25</v>
      </c>
      <c r="AH65" s="5">
        <v>25</v>
      </c>
      <c r="AI65" s="5">
        <v>25</v>
      </c>
      <c r="AJ65" s="5">
        <v>25</v>
      </c>
      <c r="AK65" s="5">
        <v>25</v>
      </c>
      <c r="AL65" s="5">
        <v>25</v>
      </c>
      <c r="AM65" s="5">
        <v>25</v>
      </c>
      <c r="AN65" s="5">
        <v>25</v>
      </c>
      <c r="AO65" s="5">
        <v>25</v>
      </c>
      <c r="AP65" s="5">
        <v>25</v>
      </c>
      <c r="AQ65" s="5">
        <v>49286</v>
      </c>
      <c r="AR65" s="5">
        <v>49286</v>
      </c>
      <c r="AS65" s="5">
        <v>49286</v>
      </c>
      <c r="AT65" s="5">
        <v>49286</v>
      </c>
      <c r="AU65" s="5">
        <v>49286</v>
      </c>
      <c r="AV65" s="5">
        <v>50780</v>
      </c>
      <c r="AW65" s="5">
        <v>51369</v>
      </c>
      <c r="AX65" s="5">
        <v>51536</v>
      </c>
      <c r="AZ65" s="5">
        <v>1678387</v>
      </c>
      <c r="BA65" s="5">
        <v>1679358.4534500001</v>
      </c>
      <c r="BB65" s="5">
        <v>1678919</v>
      </c>
      <c r="BC65" s="5">
        <v>1195011</v>
      </c>
      <c r="BD65" s="5">
        <v>912505</v>
      </c>
      <c r="BE65" s="5">
        <v>903642</v>
      </c>
      <c r="BF65" s="5">
        <v>903761</v>
      </c>
      <c r="BG65" s="5">
        <v>25</v>
      </c>
      <c r="BH65" s="5">
        <v>25</v>
      </c>
      <c r="BI65" s="5">
        <v>49286</v>
      </c>
      <c r="BJ65" s="5">
        <v>49286</v>
      </c>
      <c r="BK65" s="5">
        <v>51536</v>
      </c>
    </row>
    <row r="66" spans="2:63" ht="15" customHeight="1" x14ac:dyDescent="0.25">
      <c r="B66" s="27" t="s">
        <v>61</v>
      </c>
      <c r="C66" s="27" t="s">
        <v>344</v>
      </c>
      <c r="D66" s="5">
        <v>4082</v>
      </c>
      <c r="E66" s="5">
        <v>4264</v>
      </c>
      <c r="F66" s="5">
        <v>4264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Z66" s="5">
        <v>0</v>
      </c>
      <c r="BA66" s="5">
        <v>0</v>
      </c>
      <c r="BB66" s="5">
        <v>0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>
        <v>0</v>
      </c>
      <c r="BK66" s="5">
        <v>0</v>
      </c>
    </row>
    <row r="67" spans="2:63" ht="15" customHeight="1" x14ac:dyDescent="0.25">
      <c r="B67" s="27" t="s">
        <v>62</v>
      </c>
      <c r="C67" s="27" t="s">
        <v>345</v>
      </c>
      <c r="D67" s="5">
        <v>-35535</v>
      </c>
      <c r="E67" s="5">
        <v>-60067</v>
      </c>
      <c r="F67" s="5">
        <v>-65602</v>
      </c>
      <c r="G67" s="5">
        <v>-139997</v>
      </c>
      <c r="H67" s="5">
        <v>-137018</v>
      </c>
      <c r="I67" s="5">
        <v>-184661</v>
      </c>
      <c r="J67" s="5">
        <v>-185319.00627000001</v>
      </c>
      <c r="K67" s="5">
        <v>-185319.00627000001</v>
      </c>
      <c r="L67" s="5">
        <v>-185319</v>
      </c>
      <c r="M67" s="5">
        <v>-185319</v>
      </c>
      <c r="N67" s="5">
        <v>-185319</v>
      </c>
      <c r="O67" s="5">
        <v>-185319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Z67" s="5">
        <v>-139997</v>
      </c>
      <c r="BA67" s="5">
        <v>-185319.00627000001</v>
      </c>
      <c r="BB67" s="5">
        <v>-185319</v>
      </c>
      <c r="BC67" s="5">
        <v>0</v>
      </c>
      <c r="BD67" s="5">
        <v>0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0</v>
      </c>
    </row>
    <row r="68" spans="2:63" ht="15" customHeight="1" x14ac:dyDescent="0.25">
      <c r="B68" s="27" t="s">
        <v>63</v>
      </c>
      <c r="C68" s="27" t="s">
        <v>283</v>
      </c>
      <c r="D68" s="5">
        <v>76011</v>
      </c>
      <c r="E68" s="5">
        <v>77791</v>
      </c>
      <c r="F68" s="5">
        <v>76420</v>
      </c>
      <c r="G68" s="5">
        <v>-2339</v>
      </c>
      <c r="H68" s="5">
        <v>12640</v>
      </c>
      <c r="I68" s="5">
        <v>14390</v>
      </c>
      <c r="J68" s="5">
        <v>-8321.3186100000021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534446</v>
      </c>
      <c r="T68" s="5">
        <v>534446</v>
      </c>
      <c r="U68" s="5">
        <v>534446</v>
      </c>
      <c r="V68" s="5">
        <v>534446</v>
      </c>
      <c r="W68" s="5">
        <v>613337</v>
      </c>
      <c r="X68" s="5">
        <v>613337</v>
      </c>
      <c r="Y68" s="5">
        <v>613337</v>
      </c>
      <c r="Z68" s="5">
        <v>613337</v>
      </c>
      <c r="AA68" s="5">
        <v>420341</v>
      </c>
      <c r="AB68" s="5">
        <v>420341</v>
      </c>
      <c r="AC68" s="5">
        <v>420341</v>
      </c>
      <c r="AD68" s="5">
        <v>420341</v>
      </c>
      <c r="AE68" s="5">
        <v>420341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91408</v>
      </c>
      <c r="AN68" s="5">
        <v>91408</v>
      </c>
      <c r="AO68" s="5">
        <v>91408</v>
      </c>
      <c r="AP68" s="5">
        <v>91408</v>
      </c>
      <c r="AQ68" s="5">
        <v>59516</v>
      </c>
      <c r="AR68" s="5">
        <v>59516</v>
      </c>
      <c r="AS68" s="5">
        <v>59516</v>
      </c>
      <c r="AT68" s="5">
        <v>59516</v>
      </c>
      <c r="AU68" s="5">
        <v>60023</v>
      </c>
      <c r="AV68" s="5">
        <v>60023</v>
      </c>
      <c r="AW68" s="5">
        <v>60023</v>
      </c>
      <c r="AX68" s="5">
        <v>60023</v>
      </c>
      <c r="AZ68" s="5">
        <v>-2339</v>
      </c>
      <c r="BA68" s="5">
        <v>0</v>
      </c>
      <c r="BB68" s="5">
        <v>0</v>
      </c>
      <c r="BC68" s="5">
        <v>534446</v>
      </c>
      <c r="BD68" s="5">
        <v>613337</v>
      </c>
      <c r="BE68" s="5">
        <v>420341</v>
      </c>
      <c r="BF68" s="5">
        <v>420341</v>
      </c>
      <c r="BG68" s="5">
        <v>0</v>
      </c>
      <c r="BH68" s="5">
        <v>91408</v>
      </c>
      <c r="BI68" s="5">
        <v>59516</v>
      </c>
      <c r="BJ68" s="5">
        <v>60023</v>
      </c>
      <c r="BK68" s="5">
        <v>60023</v>
      </c>
    </row>
    <row r="69" spans="2:63" ht="15" customHeight="1" x14ac:dyDescent="0.25">
      <c r="B69" s="27" t="s">
        <v>64</v>
      </c>
      <c r="C69" s="27" t="s">
        <v>288</v>
      </c>
      <c r="D69" s="5">
        <v>23491</v>
      </c>
      <c r="E69" s="5">
        <v>48556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-19558.318609999998</v>
      </c>
      <c r="L69" s="5">
        <v>-43766</v>
      </c>
      <c r="M69" s="5">
        <v>-56559</v>
      </c>
      <c r="N69" s="5">
        <v>-65388</v>
      </c>
      <c r="O69" s="5">
        <v>-81200</v>
      </c>
      <c r="P69" s="5">
        <v>-91458</v>
      </c>
      <c r="Q69" s="5">
        <v>-83199</v>
      </c>
      <c r="R69" s="5">
        <v>-89585</v>
      </c>
      <c r="S69" s="5">
        <v>0</v>
      </c>
      <c r="T69" s="5">
        <v>20373</v>
      </c>
      <c r="U69" s="5">
        <v>50624</v>
      </c>
      <c r="V69" s="5">
        <v>58460</v>
      </c>
      <c r="W69" s="5">
        <v>0</v>
      </c>
      <c r="X69" s="5">
        <v>-13034</v>
      </c>
      <c r="Y69" s="5">
        <v>28174</v>
      </c>
      <c r="Z69" s="5">
        <v>-24109</v>
      </c>
      <c r="AA69" s="5">
        <v>0</v>
      </c>
      <c r="AB69" s="5">
        <v>-1399260</v>
      </c>
      <c r="AC69" s="5">
        <v>-1545971</v>
      </c>
      <c r="AD69" s="5">
        <v>-1658070</v>
      </c>
      <c r="AE69" s="5">
        <v>-2005084</v>
      </c>
      <c r="AF69" s="5">
        <v>-385046</v>
      </c>
      <c r="AG69" s="5">
        <v>-440989</v>
      </c>
      <c r="AH69" s="5">
        <v>-490125</v>
      </c>
      <c r="AI69" s="5">
        <v>-1151328</v>
      </c>
      <c r="AJ69" s="5">
        <v>-1210381</v>
      </c>
      <c r="AK69" s="5">
        <v>-1254151</v>
      </c>
      <c r="AL69" s="5">
        <v>-1320859</v>
      </c>
      <c r="AM69" s="5">
        <v>0</v>
      </c>
      <c r="AN69" s="5">
        <v>6571</v>
      </c>
      <c r="AO69" s="5">
        <v>11728</v>
      </c>
      <c r="AP69" s="5">
        <v>13031</v>
      </c>
      <c r="AQ69" s="5">
        <v>0</v>
      </c>
      <c r="AR69" s="5">
        <v>-5279</v>
      </c>
      <c r="AS69" s="5">
        <v>417</v>
      </c>
      <c r="AT69" s="5">
        <v>-11373</v>
      </c>
      <c r="AU69" s="5">
        <v>0</v>
      </c>
      <c r="AV69" s="5">
        <v>-15318</v>
      </c>
      <c r="AW69" s="5">
        <v>279</v>
      </c>
      <c r="AX69" s="5">
        <v>8206</v>
      </c>
      <c r="AZ69" s="5">
        <v>0</v>
      </c>
      <c r="BA69" s="5">
        <v>-19558.318609999998</v>
      </c>
      <c r="BB69" s="5">
        <v>-81200</v>
      </c>
      <c r="BC69" s="5">
        <v>0</v>
      </c>
      <c r="BD69" s="5">
        <v>0</v>
      </c>
      <c r="BE69" s="5">
        <v>0</v>
      </c>
      <c r="BF69" s="5">
        <v>-2005084</v>
      </c>
      <c r="BG69" s="5">
        <v>-1151328</v>
      </c>
      <c r="BH69" s="5">
        <v>0</v>
      </c>
      <c r="BI69" s="5">
        <v>0</v>
      </c>
      <c r="BJ69" s="5">
        <v>0</v>
      </c>
      <c r="BK69" s="5">
        <v>8206</v>
      </c>
    </row>
    <row r="70" spans="2:63" ht="15" customHeight="1" x14ac:dyDescent="0.25">
      <c r="B70" s="27" t="s">
        <v>65</v>
      </c>
      <c r="C70" s="27" t="s">
        <v>287</v>
      </c>
      <c r="D70" s="5">
        <v>8693</v>
      </c>
      <c r="E70" s="5">
        <v>7420</v>
      </c>
      <c r="F70" s="5">
        <v>9819</v>
      </c>
      <c r="G70" s="5">
        <v>-1158</v>
      </c>
      <c r="H70" s="5">
        <v>-833</v>
      </c>
      <c r="I70" s="5">
        <v>-663</v>
      </c>
      <c r="J70" s="5">
        <v>-586.28521999999975</v>
      </c>
      <c r="K70" s="5">
        <v>-461.72041999999965</v>
      </c>
      <c r="L70" s="5">
        <v>-528</v>
      </c>
      <c r="M70" s="5">
        <v>-376</v>
      </c>
      <c r="N70" s="5">
        <v>-363</v>
      </c>
      <c r="O70" s="5">
        <v>-235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31</v>
      </c>
      <c r="X70" s="5">
        <v>199</v>
      </c>
      <c r="Y70" s="5">
        <v>-210</v>
      </c>
      <c r="Z70" s="5">
        <v>980</v>
      </c>
      <c r="AA70" s="5">
        <v>-419</v>
      </c>
      <c r="AB70" s="5">
        <v>-2917</v>
      </c>
      <c r="AC70" s="5">
        <v>-3523</v>
      </c>
      <c r="AD70" s="5">
        <v>-3876</v>
      </c>
      <c r="AE70" s="5">
        <v>-940</v>
      </c>
      <c r="AF70" s="5">
        <v>-1245</v>
      </c>
      <c r="AG70" s="5">
        <v>-850</v>
      </c>
      <c r="AH70" s="5">
        <v>-1092</v>
      </c>
      <c r="AI70" s="5">
        <v>-1179</v>
      </c>
      <c r="AJ70" s="5">
        <v>-696</v>
      </c>
      <c r="AK70" s="5">
        <v>-967</v>
      </c>
      <c r="AL70" s="5">
        <v>-1075</v>
      </c>
      <c r="AM70" s="5">
        <v>-962</v>
      </c>
      <c r="AN70" s="5">
        <v>-916</v>
      </c>
      <c r="AO70" s="5">
        <v>-875</v>
      </c>
      <c r="AP70" s="5">
        <v>-866</v>
      </c>
      <c r="AQ70" s="5">
        <v>-867</v>
      </c>
      <c r="AR70" s="5">
        <v>-864</v>
      </c>
      <c r="AS70" s="5">
        <v>-842</v>
      </c>
      <c r="AT70" s="5">
        <v>-856</v>
      </c>
      <c r="AU70" s="5">
        <v>-832</v>
      </c>
      <c r="AV70" s="5">
        <v>-854</v>
      </c>
      <c r="AW70" s="5">
        <v>-856</v>
      </c>
      <c r="AX70" s="5">
        <v>0</v>
      </c>
      <c r="AZ70" s="5">
        <v>-1158</v>
      </c>
      <c r="BA70" s="5">
        <v>-461.72041999999965</v>
      </c>
      <c r="BB70" s="5">
        <v>-235</v>
      </c>
      <c r="BC70" s="5">
        <v>0</v>
      </c>
      <c r="BD70" s="5">
        <v>31</v>
      </c>
      <c r="BE70" s="5">
        <v>-419</v>
      </c>
      <c r="BF70" s="5">
        <v>-940</v>
      </c>
      <c r="BG70" s="5">
        <v>-1179</v>
      </c>
      <c r="BH70" s="5">
        <v>-962</v>
      </c>
      <c r="BI70" s="5">
        <v>-867</v>
      </c>
      <c r="BJ70" s="5">
        <v>-832</v>
      </c>
      <c r="BK70" s="5">
        <v>0</v>
      </c>
    </row>
    <row r="71" spans="2:63" ht="15" customHeight="1" x14ac:dyDescent="0.25">
      <c r="B71" s="27" t="s">
        <v>180</v>
      </c>
      <c r="C71" s="27"/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20000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Z71" s="5"/>
      <c r="BA71" s="5"/>
      <c r="BB71" s="5"/>
      <c r="BC71" s="5"/>
      <c r="BD71" s="5"/>
      <c r="BE71" s="5"/>
      <c r="BF71" s="5"/>
      <c r="BG71" s="5"/>
      <c r="BH71" s="5">
        <v>20000</v>
      </c>
      <c r="BI71" s="5">
        <v>0</v>
      </c>
      <c r="BJ71" s="5">
        <v>0</v>
      </c>
      <c r="BK71" s="5">
        <v>0</v>
      </c>
    </row>
    <row r="72" spans="2:63" ht="15" customHeight="1" x14ac:dyDescent="0.25">
      <c r="B72" s="30" t="s">
        <v>66</v>
      </c>
      <c r="C72" s="30" t="s">
        <v>286</v>
      </c>
      <c r="D72" s="26">
        <v>338904</v>
      </c>
      <c r="E72" s="26">
        <v>356686</v>
      </c>
      <c r="F72" s="26">
        <v>303623</v>
      </c>
      <c r="G72" s="26">
        <v>1803791</v>
      </c>
      <c r="H72" s="26">
        <v>1822074</v>
      </c>
      <c r="I72" s="26">
        <v>1776351</v>
      </c>
      <c r="J72" s="26">
        <v>1753698.27553</v>
      </c>
      <c r="K72" s="26">
        <v>1742917.3490900001</v>
      </c>
      <c r="L72" s="26">
        <v>1718411</v>
      </c>
      <c r="M72" s="26">
        <v>1706006</v>
      </c>
      <c r="N72" s="26">
        <v>1697427</v>
      </c>
      <c r="O72" s="26">
        <v>1681063</v>
      </c>
      <c r="P72" s="26">
        <v>1671073</v>
      </c>
      <c r="Q72" s="26">
        <v>1679714</v>
      </c>
      <c r="R72" s="26">
        <v>1673540</v>
      </c>
      <c r="S72" s="26">
        <v>2146495</v>
      </c>
      <c r="T72" s="26">
        <v>2166982</v>
      </c>
      <c r="U72" s="26">
        <v>2197347</v>
      </c>
      <c r="V72" s="26">
        <v>2205261</v>
      </c>
      <c r="W72" s="26">
        <v>2225873</v>
      </c>
      <c r="X72" s="26">
        <v>2213074</v>
      </c>
      <c r="Y72" s="26">
        <v>2253942</v>
      </c>
      <c r="Z72" s="26">
        <v>2202917</v>
      </c>
      <c r="AA72" s="26">
        <v>2282314</v>
      </c>
      <c r="AB72" s="26">
        <v>880587</v>
      </c>
      <c r="AC72" s="26">
        <v>733301</v>
      </c>
      <c r="AD72" s="26">
        <v>620881</v>
      </c>
      <c r="AE72" s="26">
        <v>276828</v>
      </c>
      <c r="AF72" s="26">
        <v>238492</v>
      </c>
      <c r="AG72" s="26">
        <v>182944</v>
      </c>
      <c r="AH72" s="26">
        <v>133566</v>
      </c>
      <c r="AI72" s="26">
        <v>-527724</v>
      </c>
      <c r="AJ72" s="26">
        <v>-586294</v>
      </c>
      <c r="AK72" s="26">
        <v>-630335</v>
      </c>
      <c r="AL72" s="26">
        <v>-697151</v>
      </c>
      <c r="AM72" s="26">
        <v>935229</v>
      </c>
      <c r="AN72" s="26">
        <v>1021846</v>
      </c>
      <c r="AO72" s="26">
        <v>1027044</v>
      </c>
      <c r="AP72" s="26">
        <v>1028356</v>
      </c>
      <c r="AQ72" s="26">
        <v>1032693</v>
      </c>
      <c r="AR72" s="26">
        <v>1037466</v>
      </c>
      <c r="AS72" s="26">
        <v>1043184</v>
      </c>
      <c r="AT72" s="26">
        <v>1031380</v>
      </c>
      <c r="AU72" s="26">
        <v>1043284</v>
      </c>
      <c r="AV72" s="26">
        <v>1029438</v>
      </c>
      <c r="AW72" s="26">
        <v>1045955</v>
      </c>
      <c r="AX72" s="26">
        <v>1054905</v>
      </c>
      <c r="AZ72" s="26">
        <v>1803791</v>
      </c>
      <c r="BA72" s="26">
        <v>1742917.3490900001</v>
      </c>
      <c r="BB72" s="26">
        <v>1681063</v>
      </c>
      <c r="BC72" s="26">
        <v>2146495</v>
      </c>
      <c r="BD72" s="26">
        <v>2225873</v>
      </c>
      <c r="BE72" s="26">
        <v>2282314</v>
      </c>
      <c r="BF72" s="26">
        <v>276828</v>
      </c>
      <c r="BG72" s="26">
        <v>-527724</v>
      </c>
      <c r="BH72" s="26">
        <v>935229</v>
      </c>
      <c r="BI72" s="26">
        <v>1032693</v>
      </c>
      <c r="BJ72" s="26">
        <v>1043284</v>
      </c>
      <c r="BK72" s="26">
        <v>1054905</v>
      </c>
    </row>
    <row r="73" spans="2:63" ht="15" customHeight="1" x14ac:dyDescent="0.25">
      <c r="B73" s="30"/>
      <c r="C73" s="30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</row>
    <row r="74" spans="2:63" ht="15" customHeight="1" x14ac:dyDescent="0.25">
      <c r="B74" s="31" t="s">
        <v>67</v>
      </c>
      <c r="C74" s="31" t="s">
        <v>289</v>
      </c>
      <c r="D74" s="26">
        <v>1308046</v>
      </c>
      <c r="E74" s="26">
        <v>1519336</v>
      </c>
      <c r="F74" s="26">
        <v>1543981</v>
      </c>
      <c r="G74" s="26">
        <v>3381678</v>
      </c>
      <c r="H74" s="26">
        <v>3239435</v>
      </c>
      <c r="I74" s="26">
        <v>3141132</v>
      </c>
      <c r="J74" s="26">
        <v>3197810.5286099999</v>
      </c>
      <c r="K74" s="26">
        <v>3178128.2352100005</v>
      </c>
      <c r="L74" s="26">
        <v>3111133</v>
      </c>
      <c r="M74" s="26">
        <v>3028241</v>
      </c>
      <c r="N74" s="26">
        <v>3080559</v>
      </c>
      <c r="O74" s="26">
        <v>3179649</v>
      </c>
      <c r="P74" s="26">
        <v>3083983</v>
      </c>
      <c r="Q74" s="26">
        <v>3053470</v>
      </c>
      <c r="R74" s="26">
        <v>3101120</v>
      </c>
      <c r="S74" s="26">
        <v>3690947</v>
      </c>
      <c r="T74" s="26">
        <v>3594381</v>
      </c>
      <c r="U74" s="26">
        <v>3770507</v>
      </c>
      <c r="V74" s="26">
        <v>3722373</v>
      </c>
      <c r="W74" s="26">
        <v>3708429</v>
      </c>
      <c r="X74" s="26">
        <v>4395705</v>
      </c>
      <c r="Y74" s="26">
        <v>4412217.8709841035</v>
      </c>
      <c r="Z74" s="26">
        <v>4355335</v>
      </c>
      <c r="AA74" s="26">
        <v>4284088</v>
      </c>
      <c r="AB74" s="26">
        <v>2704279</v>
      </c>
      <c r="AC74" s="26">
        <v>2564272</v>
      </c>
      <c r="AD74" s="26">
        <v>2494651</v>
      </c>
      <c r="AE74" s="26">
        <v>2155276</v>
      </c>
      <c r="AF74" s="26">
        <v>2116131</v>
      </c>
      <c r="AG74" s="26">
        <v>2139003</v>
      </c>
      <c r="AH74" s="26">
        <v>2120017</v>
      </c>
      <c r="AI74" s="26">
        <v>1521465</v>
      </c>
      <c r="AJ74" s="26">
        <v>1533102</v>
      </c>
      <c r="AK74" s="26">
        <v>1528533</v>
      </c>
      <c r="AL74" s="26">
        <v>1544169</v>
      </c>
      <c r="AM74" s="26">
        <v>1591681</v>
      </c>
      <c r="AN74" s="26">
        <v>1635257</v>
      </c>
      <c r="AO74" s="26">
        <v>1668713</v>
      </c>
      <c r="AP74" s="26">
        <v>1684477</v>
      </c>
      <c r="AQ74" s="26">
        <v>1652876</v>
      </c>
      <c r="AR74" s="26">
        <v>1657251</v>
      </c>
      <c r="AS74" s="26">
        <v>1665455</v>
      </c>
      <c r="AT74" s="26">
        <v>1640901</v>
      </c>
      <c r="AU74" s="26">
        <v>1656533</v>
      </c>
      <c r="AV74" s="26">
        <v>1646867</v>
      </c>
      <c r="AW74" s="26">
        <v>1679929</v>
      </c>
      <c r="AX74" s="26">
        <v>1686015</v>
      </c>
      <c r="AZ74" s="26">
        <v>3381678</v>
      </c>
      <c r="BA74" s="26">
        <v>3178128.2352100005</v>
      </c>
      <c r="BB74" s="26">
        <v>3179649</v>
      </c>
      <c r="BC74" s="26">
        <v>3690947</v>
      </c>
      <c r="BD74" s="26">
        <v>3708429</v>
      </c>
      <c r="BE74" s="26">
        <v>4284088</v>
      </c>
      <c r="BF74" s="26">
        <v>2155276</v>
      </c>
      <c r="BG74" s="26">
        <v>1521465</v>
      </c>
      <c r="BH74" s="26">
        <v>1591681</v>
      </c>
      <c r="BI74" s="26">
        <v>1652876</v>
      </c>
      <c r="BJ74" s="26">
        <v>1656533</v>
      </c>
      <c r="BK74" s="26">
        <v>1686015</v>
      </c>
    </row>
    <row r="76" spans="2:63" ht="15" customHeight="1" x14ac:dyDescent="0.25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</row>
    <row r="90" spans="51:51" ht="15" customHeight="1" x14ac:dyDescent="0.2">
      <c r="AY90" s="39"/>
    </row>
    <row r="91" spans="51:51" ht="15" customHeight="1" x14ac:dyDescent="0.2">
      <c r="AY91" s="42"/>
    </row>
    <row r="92" spans="51:51" ht="15" customHeight="1" x14ac:dyDescent="0.25">
      <c r="AY92" s="45"/>
    </row>
    <row r="93" spans="51:51" ht="15" customHeight="1" x14ac:dyDescent="0.25">
      <c r="AY93" s="45"/>
    </row>
    <row r="94" spans="51:51" ht="15" customHeight="1" x14ac:dyDescent="0.25">
      <c r="AY94" s="45"/>
    </row>
    <row r="95" spans="51:51" ht="15" customHeight="1" x14ac:dyDescent="0.25">
      <c r="AY95" s="45"/>
    </row>
    <row r="96" spans="51:51" ht="15" customHeight="1" x14ac:dyDescent="0.25">
      <c r="AY96" s="45"/>
    </row>
  </sheetData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3"/>
  <dimension ref="A1:BZ109"/>
  <sheetViews>
    <sheetView showGridLines="0" zoomScaleNormal="100" workbookViewId="0">
      <pane xSplit="3" ySplit="8" topLeftCell="W9" activePane="bottomRight" state="frozen"/>
      <selection pane="topRight" activeCell="D1" sqref="D1"/>
      <selection pane="bottomLeft" activeCell="A9" sqref="A9"/>
      <selection pane="bottomRight" activeCell="AQ8" sqref="AQ8"/>
    </sheetView>
  </sheetViews>
  <sheetFormatPr defaultColWidth="8.7109375" defaultRowHeight="15" customHeight="1" outlineLevelCol="1" x14ac:dyDescent="0.25"/>
  <cols>
    <col min="1" max="1" width="8.7109375" style="14"/>
    <col min="2" max="3" width="50.7109375" style="17" customWidth="1"/>
    <col min="4" max="35" width="10.7109375" style="14" hidden="1" customWidth="1" outlineLevel="1"/>
    <col min="36" max="36" width="10.7109375" style="14" customWidth="1" collapsed="1"/>
    <col min="37" max="42" width="10.7109375" style="14" customWidth="1"/>
    <col min="44" max="50" width="10.7109375" style="14" hidden="1" customWidth="1" outlineLevel="1"/>
    <col min="51" max="51" width="10.7109375" style="14" hidden="1" customWidth="1" outlineLevel="1" collapsed="1"/>
    <col min="52" max="52" width="10.7109375" style="14" customWidth="1" collapsed="1"/>
    <col min="53" max="53" width="10.7109375" style="14" customWidth="1"/>
    <col min="54" max="16384" width="8.7109375" style="14"/>
  </cols>
  <sheetData>
    <row r="1" spans="1:53" x14ac:dyDescent="0.2">
      <c r="A1" s="57"/>
      <c r="B1" s="95"/>
      <c r="C1" s="95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6"/>
      <c r="AR1" s="57"/>
      <c r="AS1" s="57"/>
      <c r="AT1" s="57"/>
      <c r="AU1" s="57"/>
      <c r="AV1" s="57"/>
      <c r="AW1" s="57"/>
      <c r="AX1" s="57"/>
      <c r="AY1" s="57"/>
      <c r="AZ1" s="57"/>
      <c r="BA1" s="57"/>
    </row>
    <row r="2" spans="1:53" x14ac:dyDescent="0.2">
      <c r="A2" s="57"/>
      <c r="B2" s="96"/>
      <c r="C2" s="96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90"/>
      <c r="AR2" s="89"/>
      <c r="AS2" s="89"/>
      <c r="AT2" s="89"/>
      <c r="AU2" s="89"/>
      <c r="AV2" s="89"/>
      <c r="AW2" s="89"/>
      <c r="AX2" s="89"/>
      <c r="AY2" s="89"/>
      <c r="AZ2" s="89"/>
      <c r="BA2" s="89"/>
    </row>
    <row r="3" spans="1:53" x14ac:dyDescent="0.2">
      <c r="A3" s="57"/>
      <c r="B3" s="96"/>
      <c r="C3" s="96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90"/>
      <c r="AR3" s="89"/>
      <c r="AS3" s="89"/>
      <c r="AT3" s="89"/>
      <c r="AU3" s="89"/>
      <c r="AV3" s="89"/>
      <c r="AW3" s="89"/>
      <c r="AX3" s="89"/>
      <c r="AY3" s="89"/>
      <c r="AZ3" s="89"/>
      <c r="BA3" s="89"/>
    </row>
    <row r="4" spans="1:53" x14ac:dyDescent="0.2">
      <c r="A4" s="57"/>
      <c r="B4" s="96"/>
      <c r="C4" s="96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90"/>
      <c r="AR4" s="89"/>
      <c r="AS4" s="89"/>
      <c r="AT4" s="89"/>
      <c r="AU4" s="89"/>
      <c r="AV4" s="89"/>
      <c r="AW4" s="89"/>
      <c r="AX4" s="89"/>
      <c r="AY4" s="89"/>
      <c r="AZ4" s="89"/>
      <c r="BA4" s="89"/>
    </row>
    <row r="5" spans="1:53" x14ac:dyDescent="0.2">
      <c r="A5" s="57"/>
      <c r="B5" s="96"/>
      <c r="C5" s="96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90"/>
      <c r="AR5" s="89"/>
      <c r="AS5" s="89"/>
      <c r="AT5" s="89"/>
      <c r="AU5" s="89"/>
      <c r="AV5" s="89"/>
      <c r="AW5" s="89"/>
      <c r="AX5" s="89"/>
      <c r="AY5" s="89"/>
      <c r="AZ5" s="89"/>
      <c r="BA5" s="89"/>
    </row>
    <row r="6" spans="1:53" x14ac:dyDescent="0.2">
      <c r="A6" s="57"/>
      <c r="B6" s="96"/>
      <c r="C6" s="96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90"/>
      <c r="AR6" s="89"/>
      <c r="AS6" s="89"/>
      <c r="AT6" s="89"/>
      <c r="AU6" s="89"/>
      <c r="AV6" s="89"/>
      <c r="AW6" s="89"/>
      <c r="AX6" s="89"/>
      <c r="AY6" s="89"/>
      <c r="AZ6" s="89"/>
      <c r="BA6" s="89"/>
    </row>
    <row r="7" spans="1:53" x14ac:dyDescent="0.2">
      <c r="A7" s="57"/>
      <c r="B7" s="95"/>
      <c r="C7" s="95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56"/>
      <c r="AR7" s="88"/>
      <c r="AS7" s="88"/>
      <c r="AT7" s="88"/>
      <c r="AU7" s="88"/>
      <c r="AV7" s="88"/>
      <c r="AW7" s="88"/>
      <c r="AX7" s="88"/>
      <c r="AY7" s="88"/>
      <c r="AZ7" s="88"/>
      <c r="BA7" s="88"/>
    </row>
    <row r="8" spans="1:53" s="57" customFormat="1" ht="12" x14ac:dyDescent="0.2">
      <c r="B8" s="97" t="s">
        <v>236</v>
      </c>
      <c r="C8" s="97" t="s">
        <v>237</v>
      </c>
      <c r="D8" s="74" t="s">
        <v>133</v>
      </c>
      <c r="E8" s="74" t="s">
        <v>134</v>
      </c>
      <c r="F8" s="74" t="s">
        <v>135</v>
      </c>
      <c r="G8" s="74" t="s">
        <v>136</v>
      </c>
      <c r="H8" s="74" t="s">
        <v>137</v>
      </c>
      <c r="I8" s="74" t="s">
        <v>138</v>
      </c>
      <c r="J8" s="74" t="s">
        <v>139</v>
      </c>
      <c r="K8" s="74" t="s">
        <v>140</v>
      </c>
      <c r="L8" s="74" t="s">
        <v>141</v>
      </c>
      <c r="M8" s="74" t="s">
        <v>142</v>
      </c>
      <c r="N8" s="74" t="s">
        <v>143</v>
      </c>
      <c r="O8" s="74" t="s">
        <v>144</v>
      </c>
      <c r="P8" s="74" t="s">
        <v>1</v>
      </c>
      <c r="Q8" s="74" t="s">
        <v>2</v>
      </c>
      <c r="R8" s="74" t="s">
        <v>104</v>
      </c>
      <c r="S8" s="74" t="s">
        <v>106</v>
      </c>
      <c r="T8" s="74" t="s">
        <v>107</v>
      </c>
      <c r="U8" s="74" t="s">
        <v>108</v>
      </c>
      <c r="V8" s="74" t="s">
        <v>109</v>
      </c>
      <c r="W8" s="74" t="s">
        <v>110</v>
      </c>
      <c r="X8" s="74" t="s">
        <v>124</v>
      </c>
      <c r="Y8" s="74" t="s">
        <v>146</v>
      </c>
      <c r="Z8" s="74" t="s">
        <v>162</v>
      </c>
      <c r="AA8" s="74" t="s">
        <v>163</v>
      </c>
      <c r="AB8" s="74" t="s">
        <v>167</v>
      </c>
      <c r="AC8" s="74" t="s">
        <v>172</v>
      </c>
      <c r="AD8" s="74" t="s">
        <v>173</v>
      </c>
      <c r="AE8" s="74" t="s">
        <v>177</v>
      </c>
      <c r="AF8" s="74" t="s">
        <v>187</v>
      </c>
      <c r="AG8" s="74" t="s">
        <v>188</v>
      </c>
      <c r="AH8" s="74" t="s">
        <v>191</v>
      </c>
      <c r="AI8" s="74" t="s">
        <v>192</v>
      </c>
      <c r="AJ8" s="74" t="s">
        <v>193</v>
      </c>
      <c r="AK8" s="74" t="s">
        <v>202</v>
      </c>
      <c r="AL8" s="74" t="s">
        <v>205</v>
      </c>
      <c r="AM8" s="74" t="s">
        <v>339</v>
      </c>
      <c r="AN8" s="74" t="s">
        <v>356</v>
      </c>
      <c r="AO8" s="74" t="s">
        <v>357</v>
      </c>
      <c r="AP8" s="74" t="s">
        <v>358</v>
      </c>
      <c r="AQ8" s="75"/>
      <c r="AR8" s="76">
        <v>2016</v>
      </c>
      <c r="AS8" s="76">
        <v>2017</v>
      </c>
      <c r="AT8" s="76">
        <v>2018</v>
      </c>
      <c r="AU8" s="76">
        <v>2019</v>
      </c>
      <c r="AV8" s="76">
        <v>2020</v>
      </c>
      <c r="AW8" s="76">
        <v>2021</v>
      </c>
      <c r="AX8" s="76">
        <v>2022</v>
      </c>
      <c r="AY8" s="76">
        <v>2023</v>
      </c>
      <c r="AZ8" s="76">
        <v>2024</v>
      </c>
      <c r="BA8" s="76">
        <v>2025</v>
      </c>
    </row>
    <row r="9" spans="1:53" s="17" customFormat="1" ht="30" customHeight="1" x14ac:dyDescent="0.2">
      <c r="A9" s="95"/>
      <c r="B9" s="10" t="s">
        <v>164</v>
      </c>
      <c r="C9" s="10" t="s">
        <v>290</v>
      </c>
      <c r="D9" s="13">
        <v>20680.102413727989</v>
      </c>
      <c r="E9" s="13">
        <v>44960.897586272011</v>
      </c>
      <c r="F9" s="13">
        <v>44770</v>
      </c>
      <c r="G9" s="13">
        <v>64502</v>
      </c>
      <c r="H9" s="13">
        <v>46430</v>
      </c>
      <c r="I9" s="13">
        <v>71162</v>
      </c>
      <c r="J9" s="13">
        <v>23870</v>
      </c>
      <c r="K9" s="13">
        <v>59802</v>
      </c>
      <c r="L9" s="13">
        <v>65851.231490000006</v>
      </c>
      <c r="M9" s="13">
        <v>80158.768509999994</v>
      </c>
      <c r="N9" s="13">
        <v>53838.585517372514</v>
      </c>
      <c r="O9" s="13">
        <v>110072.41448262749</v>
      </c>
      <c r="P9" s="13">
        <v>43193</v>
      </c>
      <c r="Q9" s="13">
        <v>131973.33196371776</v>
      </c>
      <c r="R9" s="13">
        <v>5283.6680362822226</v>
      </c>
      <c r="S9" s="13">
        <v>52746</v>
      </c>
      <c r="T9" s="13">
        <v>3370</v>
      </c>
      <c r="U9" s="13">
        <v>-57079</v>
      </c>
      <c r="V9" s="13">
        <v>-20257</v>
      </c>
      <c r="W9" s="13">
        <v>12631</v>
      </c>
      <c r="X9" s="13">
        <v>-650</v>
      </c>
      <c r="Y9" s="13">
        <v>5289</v>
      </c>
      <c r="Z9" s="13">
        <v>21531</v>
      </c>
      <c r="AA9" s="13">
        <v>24732</v>
      </c>
      <c r="AB9" s="13">
        <v>19486</v>
      </c>
      <c r="AC9" s="13">
        <v>46794</v>
      </c>
      <c r="AD9" s="13">
        <v>49177</v>
      </c>
      <c r="AE9" s="13">
        <v>52146</v>
      </c>
      <c r="AF9" s="13">
        <v>43128</v>
      </c>
      <c r="AG9" s="13">
        <v>44085</v>
      </c>
      <c r="AH9" s="13">
        <v>40386</v>
      </c>
      <c r="AI9" s="13">
        <v>59891</v>
      </c>
      <c r="AJ9" s="13">
        <v>37346</v>
      </c>
      <c r="AK9" s="13">
        <v>56650</v>
      </c>
      <c r="AL9" s="13">
        <v>41813.616999999998</v>
      </c>
      <c r="AM9" s="13">
        <v>66238.383000000002</v>
      </c>
      <c r="AN9" s="13">
        <v>42845</v>
      </c>
      <c r="AO9" s="13">
        <v>73006</v>
      </c>
      <c r="AP9" s="13">
        <v>65310</v>
      </c>
      <c r="AQ9" s="100"/>
      <c r="AR9" s="13">
        <v>174913</v>
      </c>
      <c r="AS9" s="13">
        <v>201264</v>
      </c>
      <c r="AT9" s="13">
        <v>309921</v>
      </c>
      <c r="AU9" s="13">
        <v>233196</v>
      </c>
      <c r="AV9" s="13">
        <v>-61335</v>
      </c>
      <c r="AW9" s="13">
        <v>50902</v>
      </c>
      <c r="AX9" s="13">
        <v>167603</v>
      </c>
      <c r="AY9" s="13">
        <v>187490</v>
      </c>
      <c r="AZ9" s="13">
        <v>202048</v>
      </c>
      <c r="BA9" s="13">
        <v>181161</v>
      </c>
    </row>
    <row r="10" spans="1:53" s="17" customFormat="1" ht="15" customHeight="1" x14ac:dyDescent="0.2">
      <c r="A10" s="95" t="s">
        <v>204</v>
      </c>
      <c r="B10" s="99" t="s">
        <v>20</v>
      </c>
      <c r="C10" s="99" t="s">
        <v>291</v>
      </c>
      <c r="D10" s="5">
        <v>-27954</v>
      </c>
      <c r="E10" s="5">
        <v>-19641</v>
      </c>
      <c r="F10" s="5">
        <v>-14136</v>
      </c>
      <c r="G10" s="5">
        <v>-27340</v>
      </c>
      <c r="H10" s="5">
        <v>-13277</v>
      </c>
      <c r="I10" s="5">
        <v>11776</v>
      </c>
      <c r="J10" s="5">
        <v>-8427</v>
      </c>
      <c r="K10" s="5">
        <v>-203912</v>
      </c>
      <c r="L10" s="5">
        <v>24731</v>
      </c>
      <c r="M10" s="5">
        <v>37425</v>
      </c>
      <c r="N10" s="5">
        <v>6941.7932800010603</v>
      </c>
      <c r="O10" s="5">
        <v>60328.20671999894</v>
      </c>
      <c r="P10" s="5">
        <v>-17145</v>
      </c>
      <c r="Q10" s="5">
        <v>55219</v>
      </c>
      <c r="R10" s="5">
        <v>-66590</v>
      </c>
      <c r="S10" s="5">
        <v>-234802</v>
      </c>
      <c r="T10" s="5">
        <v>-749205</v>
      </c>
      <c r="U10" s="5">
        <v>-146711</v>
      </c>
      <c r="V10" s="5">
        <v>-112099</v>
      </c>
      <c r="W10" s="5">
        <v>-373269</v>
      </c>
      <c r="X10" s="5">
        <v>-57510</v>
      </c>
      <c r="Y10" s="5">
        <v>-55943</v>
      </c>
      <c r="Z10" s="5">
        <v>-49136</v>
      </c>
      <c r="AA10" s="5">
        <v>-674753</v>
      </c>
      <c r="AB10" s="5">
        <v>-71096</v>
      </c>
      <c r="AC10" s="5">
        <v>-55813</v>
      </c>
      <c r="AD10" s="5">
        <v>-78750</v>
      </c>
      <c r="AE10" s="5">
        <v>174120</v>
      </c>
      <c r="AF10" s="5">
        <v>-6101</v>
      </c>
      <c r="AG10" s="5">
        <v>-30125</v>
      </c>
      <c r="AH10" s="5">
        <v>-11369</v>
      </c>
      <c r="AI10" s="5">
        <v>-2924</v>
      </c>
      <c r="AJ10" s="5">
        <v>-16587</v>
      </c>
      <c r="AK10" s="5">
        <v>5696</v>
      </c>
      <c r="AL10" s="5">
        <v>-11790</v>
      </c>
      <c r="AM10" s="5">
        <v>12038</v>
      </c>
      <c r="AN10" s="5">
        <v>-15318</v>
      </c>
      <c r="AO10" s="5">
        <v>15597</v>
      </c>
      <c r="AP10" s="5">
        <v>7927</v>
      </c>
      <c r="AQ10" s="100"/>
      <c r="AR10" s="5">
        <v>-89071</v>
      </c>
      <c r="AS10" s="5">
        <v>-213840</v>
      </c>
      <c r="AT10" s="5">
        <v>129426</v>
      </c>
      <c r="AU10" s="5">
        <v>-263318</v>
      </c>
      <c r="AV10" s="5">
        <v>-1381284</v>
      </c>
      <c r="AW10" s="5">
        <v>-837342</v>
      </c>
      <c r="AX10" s="5">
        <v>-31539</v>
      </c>
      <c r="AY10" s="5">
        <v>-50519</v>
      </c>
      <c r="AZ10" s="5">
        <v>-10643</v>
      </c>
      <c r="BA10" s="5">
        <v>8206</v>
      </c>
    </row>
    <row r="11" spans="1:53" s="17" customFormat="1" ht="22.5" x14ac:dyDescent="0.2">
      <c r="A11" s="95"/>
      <c r="B11" s="10" t="s">
        <v>68</v>
      </c>
      <c r="C11" s="10" t="s">
        <v>292</v>
      </c>
      <c r="D11" s="13">
        <v>48634.102413727989</v>
      </c>
      <c r="E11" s="13">
        <v>64601.897586272011</v>
      </c>
      <c r="F11" s="13">
        <v>58906</v>
      </c>
      <c r="G11" s="13">
        <v>91842</v>
      </c>
      <c r="H11" s="13">
        <v>59707</v>
      </c>
      <c r="I11" s="13">
        <v>59386</v>
      </c>
      <c r="J11" s="13">
        <v>32297</v>
      </c>
      <c r="K11" s="13">
        <v>263714</v>
      </c>
      <c r="L11" s="13">
        <v>41120.231489999998</v>
      </c>
      <c r="M11" s="13">
        <v>42733.768510000002</v>
      </c>
      <c r="N11" s="13">
        <v>46896.792237371454</v>
      </c>
      <c r="O11" s="13">
        <v>49744.207762628546</v>
      </c>
      <c r="P11" s="13">
        <v>60338</v>
      </c>
      <c r="Q11" s="13">
        <v>76754.331963717777</v>
      </c>
      <c r="R11" s="13">
        <v>71873.668036282223</v>
      </c>
      <c r="S11" s="13">
        <v>287548</v>
      </c>
      <c r="T11" s="13">
        <v>752575</v>
      </c>
      <c r="U11" s="13">
        <v>89632</v>
      </c>
      <c r="V11" s="13">
        <v>91842</v>
      </c>
      <c r="W11" s="13">
        <v>385900</v>
      </c>
      <c r="X11" s="13">
        <v>56860</v>
      </c>
      <c r="Y11" s="13">
        <v>61232</v>
      </c>
      <c r="Z11" s="13">
        <v>70667</v>
      </c>
      <c r="AA11" s="13">
        <v>699485</v>
      </c>
      <c r="AB11" s="13">
        <v>90582</v>
      </c>
      <c r="AC11" s="13">
        <v>102607</v>
      </c>
      <c r="AD11" s="13">
        <v>127927</v>
      </c>
      <c r="AE11" s="13">
        <v>-121974</v>
      </c>
      <c r="AF11" s="13">
        <v>49229</v>
      </c>
      <c r="AG11" s="13">
        <v>74210</v>
      </c>
      <c r="AH11" s="13">
        <v>51755</v>
      </c>
      <c r="AI11" s="13">
        <v>62815</v>
      </c>
      <c r="AJ11" s="13">
        <v>53933</v>
      </c>
      <c r="AK11" s="13">
        <v>50954</v>
      </c>
      <c r="AL11" s="13">
        <v>53603.616999999998</v>
      </c>
      <c r="AM11" s="13">
        <v>54200.383000000002</v>
      </c>
      <c r="AN11" s="13">
        <v>58163</v>
      </c>
      <c r="AO11" s="13">
        <v>57409</v>
      </c>
      <c r="AP11" s="13">
        <v>57383</v>
      </c>
      <c r="AQ11" s="100"/>
      <c r="AR11" s="13">
        <v>263984</v>
      </c>
      <c r="AS11" s="13">
        <v>415104</v>
      </c>
      <c r="AT11" s="13">
        <v>180495</v>
      </c>
      <c r="AU11" s="13">
        <v>496514</v>
      </c>
      <c r="AV11" s="13">
        <v>1319949</v>
      </c>
      <c r="AW11" s="13">
        <v>888244</v>
      </c>
      <c r="AX11" s="13">
        <v>199142</v>
      </c>
      <c r="AY11" s="13">
        <v>238009</v>
      </c>
      <c r="AZ11" s="13">
        <v>212691</v>
      </c>
      <c r="BA11" s="13">
        <v>172955</v>
      </c>
    </row>
    <row r="12" spans="1:53" s="17" customFormat="1" ht="15" customHeight="1" x14ac:dyDescent="0.2">
      <c r="A12" s="95"/>
      <c r="B12" s="4" t="s">
        <v>69</v>
      </c>
      <c r="C12" s="4" t="s">
        <v>226</v>
      </c>
      <c r="D12" s="5">
        <v>28112</v>
      </c>
      <c r="E12" s="5">
        <v>26767</v>
      </c>
      <c r="F12" s="5">
        <v>23864</v>
      </c>
      <c r="G12" s="5">
        <v>43856</v>
      </c>
      <c r="H12" s="5">
        <v>25880</v>
      </c>
      <c r="I12" s="5">
        <v>31343</v>
      </c>
      <c r="J12" s="5">
        <v>27337</v>
      </c>
      <c r="K12" s="5">
        <v>200477</v>
      </c>
      <c r="L12" s="5">
        <v>20421</v>
      </c>
      <c r="M12" s="5">
        <v>18424</v>
      </c>
      <c r="N12" s="5">
        <v>17650</v>
      </c>
      <c r="O12" s="5">
        <v>20111</v>
      </c>
      <c r="P12" s="5">
        <v>32705</v>
      </c>
      <c r="Q12" s="5">
        <v>38349.331963717777</v>
      </c>
      <c r="R12" s="5">
        <v>40556.668036282223</v>
      </c>
      <c r="S12" s="5">
        <v>48694</v>
      </c>
      <c r="T12" s="5">
        <v>45615</v>
      </c>
      <c r="U12" s="5">
        <v>47631</v>
      </c>
      <c r="V12" s="5">
        <v>52576</v>
      </c>
      <c r="W12" s="5">
        <v>53064</v>
      </c>
      <c r="X12" s="5">
        <v>35067</v>
      </c>
      <c r="Y12" s="5">
        <v>34038</v>
      </c>
      <c r="Z12" s="5">
        <v>36229</v>
      </c>
      <c r="AA12" s="5">
        <v>47177</v>
      </c>
      <c r="AB12" s="5">
        <v>34209</v>
      </c>
      <c r="AC12" s="5">
        <v>34923</v>
      </c>
      <c r="AD12" s="5">
        <v>48998</v>
      </c>
      <c r="AE12" s="5">
        <v>51403</v>
      </c>
      <c r="AF12" s="5">
        <v>40483</v>
      </c>
      <c r="AG12" s="5">
        <v>39997</v>
      </c>
      <c r="AH12" s="5">
        <v>43072</v>
      </c>
      <c r="AI12" s="5">
        <v>45772</v>
      </c>
      <c r="AJ12" s="5">
        <v>43988</v>
      </c>
      <c r="AK12" s="5">
        <v>43877</v>
      </c>
      <c r="AL12" s="5">
        <v>42298</v>
      </c>
      <c r="AM12" s="5">
        <v>42528</v>
      </c>
      <c r="AN12" s="5">
        <v>43647</v>
      </c>
      <c r="AO12" s="5">
        <v>43984</v>
      </c>
      <c r="AP12" s="5">
        <v>43476</v>
      </c>
      <c r="AQ12" s="100"/>
      <c r="AR12" s="5">
        <v>122599</v>
      </c>
      <c r="AS12" s="5">
        <v>285037</v>
      </c>
      <c r="AT12" s="5">
        <v>76606</v>
      </c>
      <c r="AU12" s="5">
        <v>160305</v>
      </c>
      <c r="AV12" s="5">
        <v>198886</v>
      </c>
      <c r="AW12" s="5">
        <v>152511</v>
      </c>
      <c r="AX12" s="5">
        <v>169533</v>
      </c>
      <c r="AY12" s="5">
        <v>169324</v>
      </c>
      <c r="AZ12" s="5">
        <v>172691</v>
      </c>
      <c r="BA12" s="5">
        <v>131107</v>
      </c>
    </row>
    <row r="13" spans="1:53" s="17" customFormat="1" ht="15" customHeight="1" x14ac:dyDescent="0.2">
      <c r="A13" s="95"/>
      <c r="B13" s="4" t="s">
        <v>112</v>
      </c>
      <c r="C13" s="4" t="s">
        <v>293</v>
      </c>
      <c r="D13" s="101">
        <v>0</v>
      </c>
      <c r="E13" s="101">
        <v>0</v>
      </c>
      <c r="F13" s="101">
        <v>0</v>
      </c>
      <c r="G13" s="101">
        <v>0</v>
      </c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  <c r="R13" s="101">
        <v>0</v>
      </c>
      <c r="S13" s="101">
        <v>14975</v>
      </c>
      <c r="T13" s="101">
        <v>663549</v>
      </c>
      <c r="U13" s="101">
        <v>0</v>
      </c>
      <c r="V13" s="101">
        <v>0</v>
      </c>
      <c r="W13" s="101">
        <v>266831</v>
      </c>
      <c r="X13" s="101">
        <v>0</v>
      </c>
      <c r="Y13" s="101">
        <v>15</v>
      </c>
      <c r="Z13" s="101">
        <v>0</v>
      </c>
      <c r="AA13" s="101">
        <v>558343</v>
      </c>
      <c r="AB13" s="101">
        <v>0</v>
      </c>
      <c r="AC13" s="101">
        <v>0</v>
      </c>
      <c r="AD13" s="101">
        <v>374</v>
      </c>
      <c r="AE13" s="101">
        <v>10137</v>
      </c>
      <c r="AF13" s="101">
        <v>0</v>
      </c>
      <c r="AG13" s="101">
        <v>0</v>
      </c>
      <c r="AH13" s="101">
        <v>0</v>
      </c>
      <c r="AI13" s="101">
        <v>1604</v>
      </c>
      <c r="AJ13" s="101">
        <v>393</v>
      </c>
      <c r="AK13" s="101">
        <v>518</v>
      </c>
      <c r="AL13" s="101">
        <v>-0.3830000000000382</v>
      </c>
      <c r="AM13" s="101">
        <v>0.3830000000000382</v>
      </c>
      <c r="AN13" s="101">
        <v>0</v>
      </c>
      <c r="AO13" s="101">
        <v>0</v>
      </c>
      <c r="AP13" s="101">
        <v>0</v>
      </c>
      <c r="AQ13" s="100"/>
      <c r="AR13" s="5">
        <v>0</v>
      </c>
      <c r="AS13" s="5">
        <v>0</v>
      </c>
      <c r="AT13" s="5">
        <v>0</v>
      </c>
      <c r="AU13" s="5">
        <v>14975</v>
      </c>
      <c r="AV13" s="5">
        <v>930380</v>
      </c>
      <c r="AW13" s="5">
        <v>558358</v>
      </c>
      <c r="AX13" s="5">
        <v>10511</v>
      </c>
      <c r="AY13" s="5">
        <v>1604</v>
      </c>
      <c r="AZ13" s="5">
        <v>911</v>
      </c>
      <c r="BA13" s="5">
        <v>0</v>
      </c>
    </row>
    <row r="14" spans="1:53" s="17" customFormat="1" ht="15" customHeight="1" x14ac:dyDescent="0.2">
      <c r="A14" s="95"/>
      <c r="B14" s="4" t="s">
        <v>70</v>
      </c>
      <c r="C14" s="4" t="s">
        <v>294</v>
      </c>
      <c r="D14" s="5">
        <v>0</v>
      </c>
      <c r="E14" s="5">
        <v>-1638</v>
      </c>
      <c r="F14" s="5">
        <v>0</v>
      </c>
      <c r="G14" s="5">
        <v>654</v>
      </c>
      <c r="H14" s="5">
        <v>161</v>
      </c>
      <c r="I14" s="5">
        <v>23</v>
      </c>
      <c r="J14" s="5">
        <v>146</v>
      </c>
      <c r="K14" s="5">
        <v>721</v>
      </c>
      <c r="L14" s="5">
        <v>-579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-24160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374</v>
      </c>
      <c r="AF14" s="5">
        <v>-1414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-7</v>
      </c>
      <c r="AM14" s="5">
        <v>7</v>
      </c>
      <c r="AN14" s="5">
        <v>1279</v>
      </c>
      <c r="AO14" s="5">
        <v>285</v>
      </c>
      <c r="AP14" s="5">
        <v>427</v>
      </c>
      <c r="AQ14" s="100"/>
      <c r="AR14" s="5">
        <v>-984</v>
      </c>
      <c r="AS14" s="5">
        <v>1051</v>
      </c>
      <c r="AT14" s="5">
        <v>-579</v>
      </c>
      <c r="AU14" s="5">
        <v>-24160</v>
      </c>
      <c r="AV14" s="5">
        <v>0</v>
      </c>
      <c r="AW14" s="5">
        <v>0</v>
      </c>
      <c r="AX14" s="5">
        <v>374</v>
      </c>
      <c r="AY14" s="5">
        <v>-1414</v>
      </c>
      <c r="AZ14" s="5">
        <v>0</v>
      </c>
      <c r="BA14" s="5">
        <v>1991</v>
      </c>
    </row>
    <row r="15" spans="1:53" s="17" customFormat="1" ht="15" customHeight="1" x14ac:dyDescent="0.2">
      <c r="A15" s="95"/>
      <c r="B15" s="4" t="s">
        <v>71</v>
      </c>
      <c r="C15" s="4" t="s">
        <v>295</v>
      </c>
      <c r="D15" s="5">
        <v>14916</v>
      </c>
      <c r="E15" s="5">
        <v>13171</v>
      </c>
      <c r="F15" s="5">
        <v>1482</v>
      </c>
      <c r="G15" s="5">
        <v>36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2047</v>
      </c>
      <c r="O15" s="5">
        <v>462</v>
      </c>
      <c r="P15" s="5">
        <v>-1830</v>
      </c>
      <c r="Q15" s="5">
        <v>-207</v>
      </c>
      <c r="R15" s="5">
        <v>-472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100"/>
      <c r="AR15" s="5">
        <v>29605</v>
      </c>
      <c r="AS15" s="5">
        <v>0</v>
      </c>
      <c r="AT15" s="5">
        <v>2509</v>
      </c>
      <c r="AU15" s="5">
        <v>-2509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</row>
    <row r="16" spans="1:53" s="17" customFormat="1" ht="15" customHeight="1" x14ac:dyDescent="0.2">
      <c r="A16" s="95"/>
      <c r="B16" s="4" t="s">
        <v>72</v>
      </c>
      <c r="C16" s="4" t="s">
        <v>279</v>
      </c>
      <c r="D16" s="5">
        <v>-16319</v>
      </c>
      <c r="E16" s="5">
        <v>-3228</v>
      </c>
      <c r="F16" s="5">
        <v>-2873</v>
      </c>
      <c r="G16" s="5">
        <v>-3359</v>
      </c>
      <c r="H16" s="5">
        <v>-3599</v>
      </c>
      <c r="I16" s="5">
        <v>-3188</v>
      </c>
      <c r="J16" s="5">
        <v>-21500</v>
      </c>
      <c r="K16" s="5">
        <v>-20372</v>
      </c>
      <c r="L16" s="5">
        <v>224</v>
      </c>
      <c r="M16" s="5">
        <v>1795</v>
      </c>
      <c r="N16" s="5">
        <v>318</v>
      </c>
      <c r="O16" s="5">
        <v>1263</v>
      </c>
      <c r="P16" s="5">
        <v>373</v>
      </c>
      <c r="Q16" s="5">
        <v>614</v>
      </c>
      <c r="R16" s="5">
        <v>2902</v>
      </c>
      <c r="S16" s="5">
        <v>7148</v>
      </c>
      <c r="T16" s="5">
        <v>1126</v>
      </c>
      <c r="U16" s="5">
        <v>642</v>
      </c>
      <c r="V16" s="5">
        <v>6102</v>
      </c>
      <c r="W16" s="5">
        <v>1159</v>
      </c>
      <c r="X16" s="5">
        <v>836</v>
      </c>
      <c r="Y16" s="5">
        <v>1133</v>
      </c>
      <c r="Z16" s="5">
        <v>1007</v>
      </c>
      <c r="AA16" s="5">
        <v>12189</v>
      </c>
      <c r="AB16" s="5">
        <v>1358</v>
      </c>
      <c r="AC16" s="5">
        <v>1712</v>
      </c>
      <c r="AD16" s="5">
        <v>2601</v>
      </c>
      <c r="AE16" s="5">
        <v>7374</v>
      </c>
      <c r="AF16" s="5">
        <v>3284</v>
      </c>
      <c r="AG16" s="5">
        <v>1020</v>
      </c>
      <c r="AH16" s="5">
        <v>781</v>
      </c>
      <c r="AI16" s="5">
        <v>2640</v>
      </c>
      <c r="AJ16" s="5">
        <v>626</v>
      </c>
      <c r="AK16" s="5">
        <v>-4291</v>
      </c>
      <c r="AL16" s="5">
        <v>1047</v>
      </c>
      <c r="AM16" s="5">
        <v>384</v>
      </c>
      <c r="AN16" s="5">
        <v>1005</v>
      </c>
      <c r="AO16" s="5">
        <v>1045</v>
      </c>
      <c r="AP16" s="5">
        <v>1399</v>
      </c>
      <c r="AQ16" s="100"/>
      <c r="AR16" s="5">
        <v>-25779</v>
      </c>
      <c r="AS16" s="5">
        <v>-48659</v>
      </c>
      <c r="AT16" s="5">
        <v>3600</v>
      </c>
      <c r="AU16" s="5">
        <v>11037</v>
      </c>
      <c r="AV16" s="5">
        <v>9029</v>
      </c>
      <c r="AW16" s="5">
        <v>15165</v>
      </c>
      <c r="AX16" s="5">
        <v>13045</v>
      </c>
      <c r="AY16" s="5">
        <v>7725</v>
      </c>
      <c r="AZ16" s="5">
        <v>-2234</v>
      </c>
      <c r="BA16" s="5">
        <v>3449</v>
      </c>
    </row>
    <row r="17" spans="1:53" s="17" customFormat="1" ht="15" customHeight="1" x14ac:dyDescent="0.2">
      <c r="A17" s="95"/>
      <c r="B17" s="4" t="s">
        <v>189</v>
      </c>
      <c r="C17" s="4" t="s">
        <v>268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22610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100"/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22610</v>
      </c>
      <c r="AZ17" s="5">
        <v>0</v>
      </c>
      <c r="BA17" s="5">
        <v>0</v>
      </c>
    </row>
    <row r="18" spans="1:53" s="17" customFormat="1" ht="15" customHeight="1" x14ac:dyDescent="0.2">
      <c r="A18" s="95"/>
      <c r="B18" s="4" t="s">
        <v>73</v>
      </c>
      <c r="C18" s="4" t="s">
        <v>296</v>
      </c>
      <c r="D18" s="5">
        <v>33935.438833686698</v>
      </c>
      <c r="E18" s="5">
        <v>34469.561166313302</v>
      </c>
      <c r="F18" s="5">
        <v>38215</v>
      </c>
      <c r="G18" s="5">
        <v>37116</v>
      </c>
      <c r="H18" s="5">
        <v>36346</v>
      </c>
      <c r="I18" s="5">
        <v>30226</v>
      </c>
      <c r="J18" s="5">
        <v>25451</v>
      </c>
      <c r="K18" s="5">
        <v>40343</v>
      </c>
      <c r="L18" s="5">
        <v>20516</v>
      </c>
      <c r="M18" s="5">
        <v>19610</v>
      </c>
      <c r="N18" s="5">
        <v>24608.912599396303</v>
      </c>
      <c r="O18" s="5">
        <v>24679.087400603697</v>
      </c>
      <c r="P18" s="5">
        <v>23982</v>
      </c>
      <c r="Q18" s="5">
        <v>33055</v>
      </c>
      <c r="R18" s="5">
        <v>33121</v>
      </c>
      <c r="S18" s="5">
        <v>28328</v>
      </c>
      <c r="T18" s="5">
        <v>22899</v>
      </c>
      <c r="U18" s="5">
        <v>19718</v>
      </c>
      <c r="V18" s="5">
        <v>19897</v>
      </c>
      <c r="W18" s="5">
        <v>18826</v>
      </c>
      <c r="X18" s="5">
        <v>17506</v>
      </c>
      <c r="Y18" s="5">
        <v>22644</v>
      </c>
      <c r="Z18" s="5">
        <v>29768</v>
      </c>
      <c r="AA18" s="5">
        <v>41610</v>
      </c>
      <c r="AB18" s="5">
        <v>50326</v>
      </c>
      <c r="AC18" s="5">
        <v>59433</v>
      </c>
      <c r="AD18" s="5">
        <v>69031</v>
      </c>
      <c r="AE18" s="5">
        <v>14351</v>
      </c>
      <c r="AF18" s="5">
        <v>4409</v>
      </c>
      <c r="AG18" s="5">
        <v>4504</v>
      </c>
      <c r="AH18" s="5">
        <v>4760</v>
      </c>
      <c r="AI18" s="5">
        <v>4325</v>
      </c>
      <c r="AJ18" s="5">
        <v>4150</v>
      </c>
      <c r="AK18" s="5">
        <v>4154</v>
      </c>
      <c r="AL18" s="5">
        <v>4378</v>
      </c>
      <c r="AM18" s="5">
        <v>4604</v>
      </c>
      <c r="AN18" s="5">
        <v>5297</v>
      </c>
      <c r="AO18" s="5">
        <v>6027</v>
      </c>
      <c r="AP18" s="5">
        <v>6905</v>
      </c>
      <c r="AQ18" s="100"/>
      <c r="AR18" s="5">
        <v>143736</v>
      </c>
      <c r="AS18" s="5">
        <v>132366</v>
      </c>
      <c r="AT18" s="5">
        <v>89414</v>
      </c>
      <c r="AU18" s="5">
        <v>118486</v>
      </c>
      <c r="AV18" s="5">
        <v>81340</v>
      </c>
      <c r="AW18" s="5">
        <v>111528</v>
      </c>
      <c r="AX18" s="5">
        <v>193141</v>
      </c>
      <c r="AY18" s="5">
        <v>17998</v>
      </c>
      <c r="AZ18" s="5">
        <v>17286</v>
      </c>
      <c r="BA18" s="5">
        <v>18229</v>
      </c>
    </row>
    <row r="19" spans="1:53" s="17" customFormat="1" ht="15" customHeight="1" x14ac:dyDescent="0.2">
      <c r="A19" s="95"/>
      <c r="B19" s="4" t="s">
        <v>170</v>
      </c>
      <c r="C19" s="4" t="s">
        <v>297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1212</v>
      </c>
      <c r="AC19" s="5">
        <v>887</v>
      </c>
      <c r="AD19" s="5">
        <v>2352</v>
      </c>
      <c r="AE19" s="5">
        <v>1968</v>
      </c>
      <c r="AF19" s="5">
        <v>128</v>
      </c>
      <c r="AG19" s="5">
        <v>1208</v>
      </c>
      <c r="AH19" s="5">
        <v>1037</v>
      </c>
      <c r="AI19" s="5">
        <v>1282</v>
      </c>
      <c r="AJ19" s="5">
        <v>132</v>
      </c>
      <c r="AK19" s="5">
        <v>761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100"/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6419</v>
      </c>
      <c r="AY19" s="5">
        <v>3655</v>
      </c>
      <c r="AZ19" s="5">
        <v>893</v>
      </c>
      <c r="BA19" s="5">
        <v>0</v>
      </c>
    </row>
    <row r="20" spans="1:53" s="17" customFormat="1" ht="15" customHeight="1" x14ac:dyDescent="0.2">
      <c r="A20" s="95"/>
      <c r="B20" s="4" t="s">
        <v>74</v>
      </c>
      <c r="C20" s="4" t="s">
        <v>298</v>
      </c>
      <c r="D20" s="5">
        <v>-13907.33641995871</v>
      </c>
      <c r="E20" s="5">
        <v>-3327.6635800412896</v>
      </c>
      <c r="F20" s="5">
        <v>0</v>
      </c>
      <c r="G20" s="5">
        <v>0</v>
      </c>
      <c r="H20" s="5">
        <v>0</v>
      </c>
      <c r="I20" s="5">
        <v>0</v>
      </c>
      <c r="J20" s="5">
        <v>63</v>
      </c>
      <c r="K20" s="5">
        <v>625</v>
      </c>
      <c r="L20" s="5">
        <v>-6</v>
      </c>
      <c r="M20" s="5">
        <v>3219</v>
      </c>
      <c r="N20" s="5">
        <v>800.87963797515022</v>
      </c>
      <c r="O20" s="5">
        <v>-590.87963797515022</v>
      </c>
      <c r="P20" s="5">
        <v>-121</v>
      </c>
      <c r="Q20" s="5">
        <v>-124</v>
      </c>
      <c r="R20" s="5">
        <v>315</v>
      </c>
      <c r="S20" s="5">
        <v>-4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103</v>
      </c>
      <c r="AB20" s="5">
        <v>8</v>
      </c>
      <c r="AC20" s="5">
        <v>-48</v>
      </c>
      <c r="AD20" s="5">
        <v>27</v>
      </c>
      <c r="AE20" s="5">
        <v>13</v>
      </c>
      <c r="AF20" s="5">
        <v>0</v>
      </c>
      <c r="AG20" s="5">
        <v>0</v>
      </c>
      <c r="AH20" s="5">
        <v>-14</v>
      </c>
      <c r="AI20" s="5">
        <v>14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100"/>
      <c r="AR20" s="5">
        <v>-17235</v>
      </c>
      <c r="AS20" s="5">
        <v>688</v>
      </c>
      <c r="AT20" s="5">
        <v>3423</v>
      </c>
      <c r="AU20" s="5">
        <v>66</v>
      </c>
      <c r="AV20" s="5">
        <v>0</v>
      </c>
      <c r="AW20" s="5">
        <v>103</v>
      </c>
      <c r="AX20" s="5">
        <v>0</v>
      </c>
      <c r="AY20" s="5">
        <v>0</v>
      </c>
      <c r="AZ20" s="5">
        <v>0</v>
      </c>
      <c r="BA20" s="5">
        <v>0</v>
      </c>
    </row>
    <row r="21" spans="1:53" s="17" customFormat="1" ht="15" customHeight="1" x14ac:dyDescent="0.2">
      <c r="A21" s="95"/>
      <c r="B21" s="4" t="s">
        <v>75</v>
      </c>
      <c r="C21" s="4" t="s">
        <v>299</v>
      </c>
      <c r="D21" s="5">
        <v>1189</v>
      </c>
      <c r="E21" s="5">
        <v>-443</v>
      </c>
      <c r="F21" s="5">
        <v>685</v>
      </c>
      <c r="G21" s="5">
        <v>112</v>
      </c>
      <c r="H21" s="5">
        <v>368</v>
      </c>
      <c r="I21" s="5">
        <v>98</v>
      </c>
      <c r="J21" s="5">
        <v>131</v>
      </c>
      <c r="K21" s="5">
        <v>5850</v>
      </c>
      <c r="L21" s="5">
        <v>0</v>
      </c>
      <c r="M21" s="5">
        <v>-322</v>
      </c>
      <c r="N21" s="5">
        <v>816</v>
      </c>
      <c r="O21" s="5">
        <v>321</v>
      </c>
      <c r="P21" s="5">
        <v>0</v>
      </c>
      <c r="Q21" s="5">
        <v>0</v>
      </c>
      <c r="R21" s="5">
        <v>0</v>
      </c>
      <c r="S21" s="5">
        <v>4607</v>
      </c>
      <c r="T21" s="5">
        <v>15320</v>
      </c>
      <c r="U21" s="5">
        <v>18028</v>
      </c>
      <c r="V21" s="5">
        <v>9701</v>
      </c>
      <c r="W21" s="5">
        <v>5388</v>
      </c>
      <c r="X21" s="5">
        <v>0</v>
      </c>
      <c r="Y21" s="5">
        <v>0</v>
      </c>
      <c r="Z21" s="5">
        <v>0</v>
      </c>
      <c r="AA21" s="5">
        <v>7422</v>
      </c>
      <c r="AB21" s="5">
        <v>0</v>
      </c>
      <c r="AC21" s="5">
        <v>0</v>
      </c>
      <c r="AD21" s="5">
        <v>565</v>
      </c>
      <c r="AE21" s="5">
        <v>19593</v>
      </c>
      <c r="AF21" s="5">
        <v>708</v>
      </c>
      <c r="AG21" s="5">
        <v>660</v>
      </c>
      <c r="AH21" s="5">
        <v>696</v>
      </c>
      <c r="AI21" s="5">
        <v>714</v>
      </c>
      <c r="AJ21" s="5">
        <v>619</v>
      </c>
      <c r="AK21" s="5">
        <v>673</v>
      </c>
      <c r="AL21" s="5">
        <v>702</v>
      </c>
      <c r="AM21" s="5">
        <v>745</v>
      </c>
      <c r="AN21" s="5">
        <v>617</v>
      </c>
      <c r="AO21" s="5">
        <v>678</v>
      </c>
      <c r="AP21" s="5">
        <v>697</v>
      </c>
      <c r="AQ21" s="100"/>
      <c r="AR21" s="5">
        <v>1543</v>
      </c>
      <c r="AS21" s="5">
        <v>6447</v>
      </c>
      <c r="AT21" s="5">
        <v>815</v>
      </c>
      <c r="AU21" s="5">
        <v>4607</v>
      </c>
      <c r="AV21" s="5">
        <v>48437</v>
      </c>
      <c r="AW21" s="5">
        <v>7422</v>
      </c>
      <c r="AX21" s="5">
        <v>20158</v>
      </c>
      <c r="AY21" s="5">
        <v>2778</v>
      </c>
      <c r="AZ21" s="5">
        <v>2739</v>
      </c>
      <c r="BA21" s="5">
        <v>1992</v>
      </c>
    </row>
    <row r="22" spans="1:53" s="17" customFormat="1" ht="15" customHeight="1" x14ac:dyDescent="0.2">
      <c r="A22" s="95"/>
      <c r="B22" s="4" t="s">
        <v>76</v>
      </c>
      <c r="C22" s="4" t="s">
        <v>300</v>
      </c>
      <c r="D22" s="5">
        <v>329</v>
      </c>
      <c r="E22" s="5">
        <v>-329</v>
      </c>
      <c r="F22" s="5">
        <v>-2339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3000</v>
      </c>
      <c r="P22" s="5">
        <v>0</v>
      </c>
      <c r="Q22" s="5">
        <v>0</v>
      </c>
      <c r="R22" s="5">
        <v>0</v>
      </c>
      <c r="S22" s="102">
        <v>0</v>
      </c>
      <c r="T22" s="102">
        <v>0</v>
      </c>
      <c r="U22" s="102">
        <v>0</v>
      </c>
      <c r="V22" s="102">
        <v>0</v>
      </c>
      <c r="W22" s="102">
        <v>0</v>
      </c>
      <c r="X22" s="102">
        <v>0</v>
      </c>
      <c r="Y22" s="102">
        <v>0</v>
      </c>
      <c r="Z22" s="102">
        <v>0</v>
      </c>
      <c r="AA22" s="102">
        <v>0</v>
      </c>
      <c r="AB22" s="102">
        <v>0</v>
      </c>
      <c r="AC22" s="102">
        <v>0</v>
      </c>
      <c r="AD22" s="102">
        <v>0</v>
      </c>
      <c r="AE22" s="102">
        <v>0</v>
      </c>
      <c r="AF22" s="102">
        <v>0</v>
      </c>
      <c r="AG22" s="102">
        <v>0</v>
      </c>
      <c r="AH22" s="102">
        <v>0</v>
      </c>
      <c r="AI22" s="102">
        <v>0</v>
      </c>
      <c r="AJ22" s="102">
        <v>0</v>
      </c>
      <c r="AK22" s="102">
        <v>0</v>
      </c>
      <c r="AL22" s="102">
        <v>0</v>
      </c>
      <c r="AM22" s="102">
        <v>0</v>
      </c>
      <c r="AN22" s="102">
        <v>0</v>
      </c>
      <c r="AO22" s="102">
        <v>0</v>
      </c>
      <c r="AP22" s="102">
        <v>0</v>
      </c>
      <c r="AQ22" s="100"/>
      <c r="AR22" s="5">
        <v>-2339</v>
      </c>
      <c r="AS22" s="5">
        <v>0</v>
      </c>
      <c r="AT22" s="5">
        <v>3000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</row>
    <row r="23" spans="1:53" s="17" customFormat="1" ht="15" customHeight="1" x14ac:dyDescent="0.2">
      <c r="A23" s="95"/>
      <c r="B23" s="4" t="s">
        <v>105</v>
      </c>
      <c r="C23" s="4" t="s">
        <v>301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>
        <v>-9489</v>
      </c>
      <c r="S23" s="5">
        <v>9489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100"/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</row>
    <row r="24" spans="1:53" s="17" customFormat="1" ht="15" customHeight="1" x14ac:dyDescent="0.2">
      <c r="A24" s="95"/>
      <c r="B24" s="4" t="s">
        <v>77</v>
      </c>
      <c r="C24" s="4" t="s">
        <v>302</v>
      </c>
      <c r="D24" s="5">
        <v>-232</v>
      </c>
      <c r="E24" s="5">
        <v>236</v>
      </c>
      <c r="F24" s="5">
        <v>237</v>
      </c>
      <c r="G24" s="5">
        <v>-680</v>
      </c>
      <c r="H24" s="5">
        <v>33</v>
      </c>
      <c r="I24" s="5">
        <v>382</v>
      </c>
      <c r="J24" s="5">
        <v>212</v>
      </c>
      <c r="K24" s="5">
        <v>-151</v>
      </c>
      <c r="L24" s="5">
        <v>114</v>
      </c>
      <c r="M24" s="5">
        <v>114</v>
      </c>
      <c r="N24" s="5">
        <v>79</v>
      </c>
      <c r="O24" s="5">
        <v>149</v>
      </c>
      <c r="P24" s="5">
        <v>67</v>
      </c>
      <c r="Q24" s="5">
        <v>69</v>
      </c>
      <c r="R24" s="5">
        <v>68</v>
      </c>
      <c r="S24" s="5">
        <v>63</v>
      </c>
      <c r="T24" s="5">
        <v>31</v>
      </c>
      <c r="U24" s="5">
        <v>31</v>
      </c>
      <c r="V24" s="5">
        <v>32</v>
      </c>
      <c r="W24" s="5">
        <v>25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1494</v>
      </c>
      <c r="AO24" s="5">
        <v>589</v>
      </c>
      <c r="AP24" s="5">
        <v>167</v>
      </c>
      <c r="AQ24" s="100"/>
      <c r="AR24" s="5">
        <v>-439</v>
      </c>
      <c r="AS24" s="5">
        <v>476</v>
      </c>
      <c r="AT24" s="5">
        <v>456</v>
      </c>
      <c r="AU24" s="5">
        <v>267</v>
      </c>
      <c r="AV24" s="5">
        <v>119</v>
      </c>
      <c r="AW24" s="5">
        <v>0</v>
      </c>
      <c r="AX24" s="5">
        <v>0</v>
      </c>
      <c r="AY24" s="5">
        <v>0</v>
      </c>
      <c r="AZ24" s="5">
        <v>0</v>
      </c>
      <c r="BA24" s="5">
        <v>2250</v>
      </c>
    </row>
    <row r="25" spans="1:53" s="17" customFormat="1" ht="15" customHeight="1" x14ac:dyDescent="0.2">
      <c r="A25" s="95"/>
      <c r="B25" s="4" t="s">
        <v>169</v>
      </c>
      <c r="C25" s="4" t="s">
        <v>303</v>
      </c>
      <c r="D25" s="5">
        <v>190</v>
      </c>
      <c r="E25" s="5">
        <v>188</v>
      </c>
      <c r="F25" s="5">
        <v>186</v>
      </c>
      <c r="G25" s="5">
        <v>183</v>
      </c>
      <c r="H25" s="5">
        <v>179</v>
      </c>
      <c r="I25" s="5">
        <v>177</v>
      </c>
      <c r="J25" s="5">
        <v>171</v>
      </c>
      <c r="K25" s="5">
        <v>168</v>
      </c>
      <c r="L25" s="5">
        <v>164.23149000000001</v>
      </c>
      <c r="M25" s="5">
        <v>159.76850999999999</v>
      </c>
      <c r="N25" s="5">
        <v>156</v>
      </c>
      <c r="O25" s="5">
        <v>153</v>
      </c>
      <c r="P25" s="5">
        <v>4741</v>
      </c>
      <c r="Q25" s="5">
        <v>5419</v>
      </c>
      <c r="R25" s="5">
        <v>4872</v>
      </c>
      <c r="S25" s="5">
        <v>4713</v>
      </c>
      <c r="T25" s="5">
        <v>4035</v>
      </c>
      <c r="U25" s="5">
        <v>3582</v>
      </c>
      <c r="V25" s="5">
        <v>3534</v>
      </c>
      <c r="W25" s="5">
        <v>4460</v>
      </c>
      <c r="X25" s="5">
        <v>3451</v>
      </c>
      <c r="Y25" s="5">
        <v>3402</v>
      </c>
      <c r="Z25" s="5">
        <v>3663</v>
      </c>
      <c r="AA25" s="5">
        <v>3548</v>
      </c>
      <c r="AB25" s="5">
        <v>3469</v>
      </c>
      <c r="AC25" s="5">
        <v>4304</v>
      </c>
      <c r="AD25" s="5">
        <v>3979</v>
      </c>
      <c r="AE25" s="5">
        <v>4368</v>
      </c>
      <c r="AF25" s="5">
        <v>4130</v>
      </c>
      <c r="AG25" s="5">
        <v>4060</v>
      </c>
      <c r="AH25" s="5">
        <v>3869</v>
      </c>
      <c r="AI25" s="5">
        <v>3636</v>
      </c>
      <c r="AJ25" s="5">
        <v>3857</v>
      </c>
      <c r="AK25" s="5">
        <v>5094</v>
      </c>
      <c r="AL25" s="5">
        <v>4140</v>
      </c>
      <c r="AM25" s="5">
        <v>4641</v>
      </c>
      <c r="AN25" s="5">
        <v>4656</v>
      </c>
      <c r="AO25" s="5">
        <v>4633</v>
      </c>
      <c r="AP25" s="5">
        <v>4145</v>
      </c>
      <c r="AQ25" s="100"/>
      <c r="AR25" s="5">
        <v>747</v>
      </c>
      <c r="AS25" s="5">
        <v>695</v>
      </c>
      <c r="AT25" s="5">
        <v>633</v>
      </c>
      <c r="AU25" s="5">
        <v>19745</v>
      </c>
      <c r="AV25" s="5">
        <v>15611</v>
      </c>
      <c r="AW25" s="5">
        <v>14064</v>
      </c>
      <c r="AX25" s="5">
        <v>16120</v>
      </c>
      <c r="AY25" s="5">
        <v>15695</v>
      </c>
      <c r="AZ25" s="5">
        <v>17732</v>
      </c>
      <c r="BA25" s="5">
        <v>13434</v>
      </c>
    </row>
    <row r="26" spans="1:53" s="17" customFormat="1" ht="15" customHeight="1" x14ac:dyDescent="0.2">
      <c r="A26" s="95"/>
      <c r="B26" s="4" t="s">
        <v>78</v>
      </c>
      <c r="C26" s="4" t="s">
        <v>304</v>
      </c>
      <c r="D26" s="5">
        <v>421</v>
      </c>
      <c r="E26" s="5">
        <v>-1264</v>
      </c>
      <c r="F26" s="5">
        <v>-423</v>
      </c>
      <c r="G26" s="5">
        <v>-391</v>
      </c>
      <c r="H26" s="5">
        <v>339</v>
      </c>
      <c r="I26" s="5">
        <v>325</v>
      </c>
      <c r="J26" s="5">
        <v>286</v>
      </c>
      <c r="K26" s="5">
        <v>-2125</v>
      </c>
      <c r="L26" s="5">
        <v>0</v>
      </c>
      <c r="M26" s="5">
        <v>0</v>
      </c>
      <c r="N26" s="5">
        <v>421</v>
      </c>
      <c r="O26" s="5">
        <v>197</v>
      </c>
      <c r="P26" s="5">
        <v>421</v>
      </c>
      <c r="Q26" s="5">
        <v>-421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100"/>
      <c r="AR26" s="5">
        <v>-1657</v>
      </c>
      <c r="AS26" s="5">
        <v>-1175</v>
      </c>
      <c r="AT26" s="5">
        <v>618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</row>
    <row r="27" spans="1:53" s="17" customFormat="1" ht="15" customHeight="1" x14ac:dyDescent="0.2">
      <c r="A27" s="95"/>
      <c r="B27" s="4" t="s">
        <v>111</v>
      </c>
      <c r="C27" s="4" t="s">
        <v>305</v>
      </c>
      <c r="D27" s="5">
        <v>0</v>
      </c>
      <c r="E27" s="5">
        <v>0</v>
      </c>
      <c r="F27" s="5">
        <v>0</v>
      </c>
      <c r="G27" s="5">
        <v>5545</v>
      </c>
      <c r="H27" s="5">
        <v>0</v>
      </c>
      <c r="I27" s="5">
        <v>0</v>
      </c>
      <c r="J27" s="5">
        <v>0</v>
      </c>
      <c r="K27" s="5">
        <v>-5545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19175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6876</v>
      </c>
      <c r="AF27" s="5">
        <v>-2650</v>
      </c>
      <c r="AG27" s="5">
        <v>0</v>
      </c>
      <c r="AH27" s="5">
        <v>-2597</v>
      </c>
      <c r="AI27" s="5">
        <v>2597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100"/>
      <c r="AR27" s="5">
        <v>5545</v>
      </c>
      <c r="AS27" s="5">
        <v>-5545</v>
      </c>
      <c r="AT27" s="5">
        <v>0</v>
      </c>
      <c r="AU27" s="5">
        <v>19175</v>
      </c>
      <c r="AV27" s="5">
        <v>0</v>
      </c>
      <c r="AW27" s="5">
        <v>0</v>
      </c>
      <c r="AX27" s="5">
        <v>6876</v>
      </c>
      <c r="AY27" s="5">
        <v>-2650</v>
      </c>
      <c r="AZ27" s="5">
        <v>0</v>
      </c>
      <c r="BA27" s="5">
        <v>0</v>
      </c>
    </row>
    <row r="28" spans="1:53" s="17" customFormat="1" ht="15" customHeight="1" x14ac:dyDescent="0.2">
      <c r="A28" s="95"/>
      <c r="B28" s="4" t="s">
        <v>79</v>
      </c>
      <c r="C28" s="4" t="s">
        <v>306</v>
      </c>
      <c r="D28" s="5">
        <v>0</v>
      </c>
      <c r="E28" s="5">
        <v>0</v>
      </c>
      <c r="F28" s="5">
        <v>-128</v>
      </c>
      <c r="G28" s="5">
        <v>8770</v>
      </c>
      <c r="H28" s="5">
        <v>0</v>
      </c>
      <c r="I28" s="5">
        <v>0</v>
      </c>
      <c r="J28" s="5">
        <v>0</v>
      </c>
      <c r="K28" s="5">
        <v>43723</v>
      </c>
      <c r="L28" s="5">
        <v>266</v>
      </c>
      <c r="M28" s="5">
        <v>-266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163409</v>
      </c>
      <c r="T28" s="5">
        <v>0</v>
      </c>
      <c r="U28" s="5">
        <v>0</v>
      </c>
      <c r="V28" s="5">
        <v>0</v>
      </c>
      <c r="W28" s="5">
        <v>36147</v>
      </c>
      <c r="X28" s="5">
        <v>0</v>
      </c>
      <c r="Y28" s="5">
        <v>0</v>
      </c>
      <c r="Z28" s="5">
        <v>0</v>
      </c>
      <c r="AA28" s="5">
        <v>29093</v>
      </c>
      <c r="AB28" s="5">
        <v>0</v>
      </c>
      <c r="AC28" s="5">
        <v>1396</v>
      </c>
      <c r="AD28" s="5">
        <v>0</v>
      </c>
      <c r="AE28" s="5">
        <v>7565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878</v>
      </c>
      <c r="AM28" s="5">
        <v>1123</v>
      </c>
      <c r="AN28" s="5">
        <v>0</v>
      </c>
      <c r="AO28" s="5">
        <v>0</v>
      </c>
      <c r="AP28" s="5">
        <v>0</v>
      </c>
      <c r="AQ28" s="100"/>
      <c r="AR28" s="5">
        <v>8642</v>
      </c>
      <c r="AS28" s="5">
        <v>43723</v>
      </c>
      <c r="AT28" s="5">
        <v>0</v>
      </c>
      <c r="AU28" s="5">
        <v>163409</v>
      </c>
      <c r="AV28" s="5">
        <v>36147</v>
      </c>
      <c r="AW28" s="5">
        <v>29093</v>
      </c>
      <c r="AX28" s="5">
        <v>8961</v>
      </c>
      <c r="AY28" s="5">
        <v>0</v>
      </c>
      <c r="AZ28" s="5">
        <v>2001</v>
      </c>
      <c r="BA28" s="5">
        <v>0</v>
      </c>
    </row>
    <row r="29" spans="1:53" s="17" customFormat="1" ht="15" customHeight="1" x14ac:dyDescent="0.2">
      <c r="A29" s="95"/>
      <c r="B29" s="4" t="s">
        <v>113</v>
      </c>
      <c r="C29" s="4" t="s">
        <v>307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11111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100"/>
      <c r="AR29" s="5">
        <v>0</v>
      </c>
      <c r="AS29" s="5">
        <v>0</v>
      </c>
      <c r="AT29" s="5">
        <v>0</v>
      </c>
      <c r="AU29" s="5">
        <v>11111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</row>
    <row r="30" spans="1:53" s="17" customFormat="1" ht="15" customHeight="1" x14ac:dyDescent="0.2">
      <c r="A30" s="95"/>
      <c r="B30" s="94" t="s">
        <v>181</v>
      </c>
      <c r="C30" s="94" t="s">
        <v>308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-233907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100"/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-233907</v>
      </c>
      <c r="AY30" s="5">
        <v>0</v>
      </c>
      <c r="AZ30" s="5">
        <v>0</v>
      </c>
      <c r="BA30" s="5">
        <v>0</v>
      </c>
    </row>
    <row r="31" spans="1:53" s="17" customFormat="1" ht="15" customHeight="1" x14ac:dyDescent="0.2">
      <c r="A31" s="95"/>
      <c r="B31" s="4" t="s">
        <v>182</v>
      </c>
      <c r="C31" s="4" t="s">
        <v>309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-12089</v>
      </c>
      <c r="AF31" s="5">
        <v>151</v>
      </c>
      <c r="AG31" s="5">
        <v>151</v>
      </c>
      <c r="AH31" s="5">
        <v>151</v>
      </c>
      <c r="AI31" s="5">
        <v>231</v>
      </c>
      <c r="AJ31" s="5">
        <v>168</v>
      </c>
      <c r="AK31" s="5">
        <v>168</v>
      </c>
      <c r="AL31" s="5">
        <v>168</v>
      </c>
      <c r="AM31" s="5">
        <v>168</v>
      </c>
      <c r="AN31" s="5">
        <v>168</v>
      </c>
      <c r="AO31" s="5">
        <v>168</v>
      </c>
      <c r="AP31" s="5">
        <v>167</v>
      </c>
      <c r="AQ31" s="100"/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-12089</v>
      </c>
      <c r="AY31" s="5">
        <v>684</v>
      </c>
      <c r="AZ31" s="5">
        <v>672</v>
      </c>
      <c r="BA31" s="5">
        <v>503</v>
      </c>
    </row>
    <row r="32" spans="1:53" s="17" customFormat="1" ht="15" customHeight="1" x14ac:dyDescent="0.2">
      <c r="A32" s="95"/>
      <c r="B32" s="10" t="s">
        <v>80</v>
      </c>
      <c r="C32" s="10" t="s">
        <v>310</v>
      </c>
      <c r="D32" s="12">
        <v>-49269</v>
      </c>
      <c r="E32" s="12">
        <v>-1556</v>
      </c>
      <c r="F32" s="12">
        <v>40894</v>
      </c>
      <c r="G32" s="12">
        <v>88160</v>
      </c>
      <c r="H32" s="12">
        <v>-58832</v>
      </c>
      <c r="I32" s="12">
        <v>-21381</v>
      </c>
      <c r="J32" s="12">
        <v>33743</v>
      </c>
      <c r="K32" s="12">
        <v>-6828.8316499999928</v>
      </c>
      <c r="L32" s="12">
        <v>-189050</v>
      </c>
      <c r="M32" s="12">
        <v>-21044</v>
      </c>
      <c r="N32" s="12">
        <v>-49609</v>
      </c>
      <c r="O32" s="12">
        <v>41761</v>
      </c>
      <c r="P32" s="12">
        <v>-88526</v>
      </c>
      <c r="Q32" s="12">
        <v>-78853</v>
      </c>
      <c r="R32" s="12">
        <v>-73060</v>
      </c>
      <c r="S32" s="12">
        <v>77710</v>
      </c>
      <c r="T32" s="12">
        <v>-180470</v>
      </c>
      <c r="U32" s="12">
        <v>-105111</v>
      </c>
      <c r="V32" s="12">
        <v>-11776</v>
      </c>
      <c r="W32" s="12">
        <v>33841</v>
      </c>
      <c r="X32" s="12">
        <v>34036</v>
      </c>
      <c r="Y32" s="12">
        <v>22741</v>
      </c>
      <c r="Z32" s="12">
        <v>7602</v>
      </c>
      <c r="AA32" s="12">
        <v>-3570</v>
      </c>
      <c r="AB32" s="12">
        <v>23636</v>
      </c>
      <c r="AC32" s="12">
        <v>18819</v>
      </c>
      <c r="AD32" s="12">
        <v>-25082</v>
      </c>
      <c r="AE32" s="12">
        <v>13926</v>
      </c>
      <c r="AF32" s="12">
        <v>-41993</v>
      </c>
      <c r="AG32" s="12">
        <v>4319</v>
      </c>
      <c r="AH32" s="12">
        <v>26692</v>
      </c>
      <c r="AI32" s="12">
        <v>-225</v>
      </c>
      <c r="AJ32" s="12">
        <v>11202</v>
      </c>
      <c r="AK32" s="12">
        <v>15387</v>
      </c>
      <c r="AL32" s="12">
        <v>15279</v>
      </c>
      <c r="AM32" s="12">
        <v>-5966</v>
      </c>
      <c r="AN32" s="12">
        <v>3430</v>
      </c>
      <c r="AO32" s="12">
        <v>-33957</v>
      </c>
      <c r="AP32" s="12">
        <v>-12547</v>
      </c>
      <c r="AQ32" s="100"/>
      <c r="AR32" s="12">
        <v>78229</v>
      </c>
      <c r="AS32" s="12">
        <v>-53298.831649999993</v>
      </c>
      <c r="AT32" s="12">
        <v>-217942</v>
      </c>
      <c r="AU32" s="12">
        <v>-162729</v>
      </c>
      <c r="AV32" s="12">
        <v>-263516</v>
      </c>
      <c r="AW32" s="12">
        <v>60809</v>
      </c>
      <c r="AX32" s="12">
        <v>31299</v>
      </c>
      <c r="AY32" s="12">
        <v>-11207</v>
      </c>
      <c r="AZ32" s="12">
        <v>35902</v>
      </c>
      <c r="BA32" s="12">
        <v>-43074</v>
      </c>
    </row>
    <row r="33" spans="1:53" s="17" customFormat="1" ht="15" customHeight="1" x14ac:dyDescent="0.2">
      <c r="A33" s="95"/>
      <c r="B33" s="4" t="s">
        <v>81</v>
      </c>
      <c r="C33" s="25" t="s">
        <v>247</v>
      </c>
      <c r="D33" s="5">
        <v>-4124</v>
      </c>
      <c r="E33" s="5">
        <v>-18112</v>
      </c>
      <c r="F33" s="5">
        <v>23698</v>
      </c>
      <c r="G33" s="5">
        <v>67530</v>
      </c>
      <c r="H33" s="5">
        <v>-6635</v>
      </c>
      <c r="I33" s="5">
        <v>-27086</v>
      </c>
      <c r="J33" s="5">
        <v>6964</v>
      </c>
      <c r="K33" s="5">
        <v>29671</v>
      </c>
      <c r="L33" s="5">
        <v>-25457</v>
      </c>
      <c r="M33" s="5">
        <v>-42614</v>
      </c>
      <c r="N33" s="5">
        <v>7310</v>
      </c>
      <c r="O33" s="5">
        <v>44025</v>
      </c>
      <c r="P33" s="5">
        <v>-58238</v>
      </c>
      <c r="Q33" s="5">
        <v>-23342.870984103996</v>
      </c>
      <c r="R33" s="5">
        <v>29568.870984103996</v>
      </c>
      <c r="S33" s="5">
        <v>29126</v>
      </c>
      <c r="T33" s="5">
        <v>-51038</v>
      </c>
      <c r="U33" s="5">
        <v>5420</v>
      </c>
      <c r="V33" s="5">
        <v>-32392</v>
      </c>
      <c r="W33" s="5">
        <v>-10431</v>
      </c>
      <c r="X33" s="5">
        <v>33204</v>
      </c>
      <c r="Y33" s="5">
        <v>-34220</v>
      </c>
      <c r="Z33" s="5">
        <v>5309</v>
      </c>
      <c r="AA33" s="5">
        <v>-58108</v>
      </c>
      <c r="AB33" s="5">
        <v>31519</v>
      </c>
      <c r="AC33" s="5">
        <v>15573</v>
      </c>
      <c r="AD33" s="5">
        <v>-25633</v>
      </c>
      <c r="AE33" s="5">
        <v>10997</v>
      </c>
      <c r="AF33" s="5">
        <v>-600</v>
      </c>
      <c r="AG33" s="5">
        <v>-8094</v>
      </c>
      <c r="AH33" s="5">
        <v>-1708</v>
      </c>
      <c r="AI33" s="5">
        <v>5491</v>
      </c>
      <c r="AJ33" s="5">
        <v>4018</v>
      </c>
      <c r="AK33" s="5">
        <v>-42780</v>
      </c>
      <c r="AL33" s="5">
        <v>14903</v>
      </c>
      <c r="AM33" s="5">
        <v>-42957</v>
      </c>
      <c r="AN33" s="5">
        <v>22303</v>
      </c>
      <c r="AO33" s="5">
        <v>-56130</v>
      </c>
      <c r="AP33" s="5">
        <v>-10565</v>
      </c>
      <c r="AQ33" s="100"/>
      <c r="AR33" s="5">
        <v>68992</v>
      </c>
      <c r="AS33" s="5">
        <v>2914</v>
      </c>
      <c r="AT33" s="5">
        <v>-16736</v>
      </c>
      <c r="AU33" s="5">
        <v>-22886</v>
      </c>
      <c r="AV33" s="5">
        <v>-88441</v>
      </c>
      <c r="AW33" s="5">
        <v>-53815</v>
      </c>
      <c r="AX33" s="5">
        <v>32456</v>
      </c>
      <c r="AY33" s="5">
        <v>-4911</v>
      </c>
      <c r="AZ33" s="5">
        <v>-66816</v>
      </c>
      <c r="BA33" s="5">
        <v>-44392</v>
      </c>
    </row>
    <row r="34" spans="1:53" s="17" customFormat="1" ht="15" customHeight="1" x14ac:dyDescent="0.2">
      <c r="A34" s="95"/>
      <c r="B34" s="4" t="s">
        <v>28</v>
      </c>
      <c r="C34" s="25" t="s">
        <v>248</v>
      </c>
      <c r="D34" s="5">
        <v>-11526</v>
      </c>
      <c r="E34" s="5">
        <v>-19456</v>
      </c>
      <c r="F34" s="5">
        <v>-35735</v>
      </c>
      <c r="G34" s="5">
        <v>-9813</v>
      </c>
      <c r="H34" s="5">
        <v>-27119</v>
      </c>
      <c r="I34" s="5">
        <v>13283</v>
      </c>
      <c r="J34" s="5">
        <v>2001</v>
      </c>
      <c r="K34" s="5">
        <v>12219.114820000001</v>
      </c>
      <c r="L34" s="5">
        <v>-88931</v>
      </c>
      <c r="M34" s="5">
        <v>-6963</v>
      </c>
      <c r="N34" s="5">
        <v>-8088</v>
      </c>
      <c r="O34" s="5">
        <v>39558</v>
      </c>
      <c r="P34" s="5">
        <v>-58307</v>
      </c>
      <c r="Q34" s="5">
        <v>-25410</v>
      </c>
      <c r="R34" s="5">
        <v>-34595</v>
      </c>
      <c r="S34" s="5">
        <v>-399</v>
      </c>
      <c r="T34" s="5">
        <v>-73732</v>
      </c>
      <c r="U34" s="5">
        <v>3973</v>
      </c>
      <c r="V34" s="5">
        <v>31692</v>
      </c>
      <c r="W34" s="5">
        <v>29302</v>
      </c>
      <c r="X34" s="5">
        <v>-5578</v>
      </c>
      <c r="Y34" s="5">
        <v>10639</v>
      </c>
      <c r="Z34" s="5">
        <v>-2447</v>
      </c>
      <c r="AA34" s="5">
        <v>21095</v>
      </c>
      <c r="AB34" s="5">
        <v>-25171</v>
      </c>
      <c r="AC34" s="5">
        <v>-929</v>
      </c>
      <c r="AD34" s="5">
        <v>-3483</v>
      </c>
      <c r="AE34" s="5">
        <v>-19234</v>
      </c>
      <c r="AF34" s="5">
        <v>-41761</v>
      </c>
      <c r="AG34" s="5">
        <v>-7556</v>
      </c>
      <c r="AH34" s="5">
        <v>-1773</v>
      </c>
      <c r="AI34" s="5">
        <v>26063</v>
      </c>
      <c r="AJ34" s="5">
        <v>-8540</v>
      </c>
      <c r="AK34" s="5">
        <v>12077</v>
      </c>
      <c r="AL34" s="5">
        <v>3494</v>
      </c>
      <c r="AM34" s="5">
        <v>38255</v>
      </c>
      <c r="AN34" s="5">
        <v>-21792</v>
      </c>
      <c r="AO34" s="5">
        <v>7596</v>
      </c>
      <c r="AP34" s="5">
        <v>1563</v>
      </c>
      <c r="AQ34" s="100"/>
      <c r="AR34" s="5">
        <v>-76530</v>
      </c>
      <c r="AS34" s="5">
        <v>384.11482000000069</v>
      </c>
      <c r="AT34" s="5">
        <v>-64424</v>
      </c>
      <c r="AU34" s="5">
        <v>-118711</v>
      </c>
      <c r="AV34" s="5">
        <v>-8765</v>
      </c>
      <c r="AW34" s="5">
        <v>23709</v>
      </c>
      <c r="AX34" s="5">
        <v>-48817</v>
      </c>
      <c r="AY34" s="5">
        <v>-25027</v>
      </c>
      <c r="AZ34" s="5">
        <v>45286</v>
      </c>
      <c r="BA34" s="5">
        <v>-12633</v>
      </c>
    </row>
    <row r="35" spans="1:53" s="17" customFormat="1" ht="15" customHeight="1" x14ac:dyDescent="0.2">
      <c r="A35" s="95"/>
      <c r="B35" s="4" t="s">
        <v>29</v>
      </c>
      <c r="C35" s="25" t="s">
        <v>249</v>
      </c>
      <c r="D35" s="5">
        <v>-5193</v>
      </c>
      <c r="E35" s="5">
        <v>-14025</v>
      </c>
      <c r="F35" s="5">
        <v>3580</v>
      </c>
      <c r="G35" s="5">
        <v>9136</v>
      </c>
      <c r="H35" s="5">
        <v>5249</v>
      </c>
      <c r="I35" s="5">
        <v>-6109</v>
      </c>
      <c r="J35" s="5">
        <v>4185</v>
      </c>
      <c r="K35" s="5">
        <v>-43809.946469999995</v>
      </c>
      <c r="L35" s="5">
        <v>-715</v>
      </c>
      <c r="M35" s="5">
        <v>10932</v>
      </c>
      <c r="N35" s="5">
        <v>2648</v>
      </c>
      <c r="O35" s="5">
        <v>-48357</v>
      </c>
      <c r="P35" s="5">
        <v>1827</v>
      </c>
      <c r="Q35" s="5">
        <v>-105966</v>
      </c>
      <c r="R35" s="5">
        <v>-3810</v>
      </c>
      <c r="S35" s="5">
        <v>18231</v>
      </c>
      <c r="T35" s="5">
        <v>-4100</v>
      </c>
      <c r="U35" s="5">
        <v>2273</v>
      </c>
      <c r="V35" s="5">
        <v>-9047</v>
      </c>
      <c r="W35" s="5">
        <v>19031</v>
      </c>
      <c r="X35" s="5">
        <v>8411</v>
      </c>
      <c r="Y35" s="5">
        <v>12091</v>
      </c>
      <c r="Z35" s="5">
        <v>8215</v>
      </c>
      <c r="AA35" s="5">
        <v>27143</v>
      </c>
      <c r="AB35" s="5">
        <v>13793</v>
      </c>
      <c r="AC35" s="5">
        <v>15715</v>
      </c>
      <c r="AD35" s="5">
        <v>16356</v>
      </c>
      <c r="AE35" s="5">
        <v>9080</v>
      </c>
      <c r="AF35" s="5">
        <v>8454</v>
      </c>
      <c r="AG35" s="5">
        <v>14462</v>
      </c>
      <c r="AH35" s="5">
        <v>15256</v>
      </c>
      <c r="AI35" s="5">
        <v>18436</v>
      </c>
      <c r="AJ35" s="5">
        <v>15253</v>
      </c>
      <c r="AK35" s="5">
        <v>15242</v>
      </c>
      <c r="AL35" s="5">
        <v>17060</v>
      </c>
      <c r="AM35" s="5">
        <v>15382</v>
      </c>
      <c r="AN35" s="5">
        <v>-2935</v>
      </c>
      <c r="AO35" s="5">
        <v>688</v>
      </c>
      <c r="AP35" s="5">
        <v>-457</v>
      </c>
      <c r="AQ35" s="100"/>
      <c r="AR35" s="5">
        <v>-6502</v>
      </c>
      <c r="AS35" s="5">
        <v>-40484.946469999995</v>
      </c>
      <c r="AT35" s="5">
        <v>-35492</v>
      </c>
      <c r="AU35" s="5">
        <v>-89718</v>
      </c>
      <c r="AV35" s="5">
        <v>8157</v>
      </c>
      <c r="AW35" s="5">
        <v>55860</v>
      </c>
      <c r="AX35" s="5">
        <v>54944</v>
      </c>
      <c r="AY35" s="5">
        <v>56608</v>
      </c>
      <c r="AZ35" s="5">
        <v>62937</v>
      </c>
      <c r="BA35" s="5">
        <v>-2704</v>
      </c>
    </row>
    <row r="36" spans="1:53" s="17" customFormat="1" ht="15" customHeight="1" x14ac:dyDescent="0.2">
      <c r="A36" s="95"/>
      <c r="B36" s="4" t="s">
        <v>31</v>
      </c>
      <c r="C36" s="25" t="s">
        <v>252</v>
      </c>
      <c r="D36" s="5">
        <v>-1772</v>
      </c>
      <c r="E36" s="5">
        <v>2015</v>
      </c>
      <c r="F36" s="5">
        <v>1168</v>
      </c>
      <c r="G36" s="5">
        <v>-59</v>
      </c>
      <c r="H36" s="5">
        <v>-4561</v>
      </c>
      <c r="I36" s="5">
        <v>-8498</v>
      </c>
      <c r="J36" s="5">
        <v>-6286</v>
      </c>
      <c r="K36" s="5">
        <v>10022</v>
      </c>
      <c r="L36" s="5">
        <v>-7544</v>
      </c>
      <c r="M36" s="5">
        <v>-2485</v>
      </c>
      <c r="N36" s="5">
        <v>-7565</v>
      </c>
      <c r="O36" s="5">
        <v>4793</v>
      </c>
      <c r="P36" s="5">
        <v>-13653</v>
      </c>
      <c r="Q36" s="5">
        <v>-7791</v>
      </c>
      <c r="R36" s="5">
        <v>-239</v>
      </c>
      <c r="S36" s="5">
        <v>1460</v>
      </c>
      <c r="T36" s="5">
        <v>19895</v>
      </c>
      <c r="U36" s="5">
        <v>13571</v>
      </c>
      <c r="V36" s="5">
        <v>9252</v>
      </c>
      <c r="W36" s="5">
        <v>4785</v>
      </c>
      <c r="X36" s="5">
        <v>-1513</v>
      </c>
      <c r="Y36" s="5">
        <v>139</v>
      </c>
      <c r="Z36" s="5">
        <v>15</v>
      </c>
      <c r="AA36" s="5">
        <v>85</v>
      </c>
      <c r="AB36" s="5">
        <v>-1700</v>
      </c>
      <c r="AC36" s="5">
        <v>-336</v>
      </c>
      <c r="AD36" s="5">
        <v>-868</v>
      </c>
      <c r="AE36" s="5">
        <v>106</v>
      </c>
      <c r="AF36" s="5">
        <v>1245</v>
      </c>
      <c r="AG36" s="5">
        <v>-2999</v>
      </c>
      <c r="AH36" s="5">
        <v>2662</v>
      </c>
      <c r="AI36" s="5">
        <v>1653</v>
      </c>
      <c r="AJ36" s="5">
        <v>-469</v>
      </c>
      <c r="AK36" s="5">
        <v>831</v>
      </c>
      <c r="AL36" s="5">
        <v>613</v>
      </c>
      <c r="AM36" s="5">
        <v>-122</v>
      </c>
      <c r="AN36" s="5">
        <v>-447</v>
      </c>
      <c r="AO36" s="5">
        <v>565</v>
      </c>
      <c r="AP36" s="5">
        <v>454</v>
      </c>
      <c r="AQ36" s="100"/>
      <c r="AR36" s="5">
        <v>1352</v>
      </c>
      <c r="AS36" s="5">
        <v>-9323</v>
      </c>
      <c r="AT36" s="5">
        <v>-12801</v>
      </c>
      <c r="AU36" s="5">
        <v>-20223</v>
      </c>
      <c r="AV36" s="5">
        <v>47503</v>
      </c>
      <c r="AW36" s="5">
        <v>-1274</v>
      </c>
      <c r="AX36" s="5">
        <v>-2798</v>
      </c>
      <c r="AY36" s="5">
        <v>2561</v>
      </c>
      <c r="AZ36" s="5">
        <v>853</v>
      </c>
      <c r="BA36" s="5">
        <v>572</v>
      </c>
    </row>
    <row r="37" spans="1:53" s="17" customFormat="1" ht="15" customHeight="1" x14ac:dyDescent="0.2">
      <c r="A37" s="95"/>
      <c r="B37" s="4" t="s">
        <v>32</v>
      </c>
      <c r="C37" s="25" t="s">
        <v>253</v>
      </c>
      <c r="D37" s="5">
        <v>278</v>
      </c>
      <c r="E37" s="5">
        <v>2366</v>
      </c>
      <c r="F37" s="5">
        <v>992</v>
      </c>
      <c r="G37" s="5">
        <v>-2725</v>
      </c>
      <c r="H37" s="5">
        <v>4444</v>
      </c>
      <c r="I37" s="5">
        <v>13</v>
      </c>
      <c r="J37" s="5">
        <v>-1088</v>
      </c>
      <c r="K37" s="5">
        <v>-2249</v>
      </c>
      <c r="L37" s="5">
        <v>-950</v>
      </c>
      <c r="M37" s="5">
        <v>-497</v>
      </c>
      <c r="N37" s="5">
        <v>2905</v>
      </c>
      <c r="O37" s="5">
        <v>-4492</v>
      </c>
      <c r="P37" s="5">
        <v>-341</v>
      </c>
      <c r="Q37" s="5">
        <v>-338</v>
      </c>
      <c r="R37" s="5">
        <v>1875</v>
      </c>
      <c r="S37" s="5">
        <v>731</v>
      </c>
      <c r="T37" s="5">
        <v>4189</v>
      </c>
      <c r="U37" s="5">
        <v>4708</v>
      </c>
      <c r="V37" s="5">
        <v>1669</v>
      </c>
      <c r="W37" s="5">
        <v>1794</v>
      </c>
      <c r="X37" s="5">
        <v>454</v>
      </c>
      <c r="Y37" s="5">
        <v>377</v>
      </c>
      <c r="Z37" s="5">
        <v>-546</v>
      </c>
      <c r="AA37" s="5">
        <v>385</v>
      </c>
      <c r="AB37" s="5">
        <v>-409</v>
      </c>
      <c r="AC37" s="5">
        <v>1005</v>
      </c>
      <c r="AD37" s="5">
        <v>-1659</v>
      </c>
      <c r="AE37" s="5">
        <v>1659</v>
      </c>
      <c r="AF37" s="5">
        <v>298</v>
      </c>
      <c r="AG37" s="5">
        <v>-83</v>
      </c>
      <c r="AH37" s="5">
        <v>2517</v>
      </c>
      <c r="AI37" s="5">
        <v>1184</v>
      </c>
      <c r="AJ37" s="5">
        <v>-212</v>
      </c>
      <c r="AK37" s="5">
        <v>-171</v>
      </c>
      <c r="AL37" s="5">
        <v>-43</v>
      </c>
      <c r="AM37" s="5">
        <v>1164</v>
      </c>
      <c r="AN37" s="5">
        <v>-3637</v>
      </c>
      <c r="AO37" s="5">
        <v>1987</v>
      </c>
      <c r="AP37" s="5">
        <v>-143</v>
      </c>
      <c r="AQ37" s="100"/>
      <c r="AR37" s="5">
        <v>911</v>
      </c>
      <c r="AS37" s="5">
        <v>1120</v>
      </c>
      <c r="AT37" s="5">
        <v>-3034</v>
      </c>
      <c r="AU37" s="5">
        <v>1927</v>
      </c>
      <c r="AV37" s="5">
        <v>12360</v>
      </c>
      <c r="AW37" s="5">
        <v>670</v>
      </c>
      <c r="AX37" s="5">
        <v>596</v>
      </c>
      <c r="AY37" s="5">
        <v>3916</v>
      </c>
      <c r="AZ37" s="5">
        <v>738</v>
      </c>
      <c r="BA37" s="5">
        <v>-1793</v>
      </c>
    </row>
    <row r="38" spans="1:53" s="17" customFormat="1" ht="15" customHeight="1" x14ac:dyDescent="0.2">
      <c r="A38" s="95"/>
      <c r="B38" s="4" t="s">
        <v>82</v>
      </c>
      <c r="C38" s="25" t="s">
        <v>255</v>
      </c>
      <c r="D38" s="5">
        <v>-33</v>
      </c>
      <c r="E38" s="5">
        <v>530</v>
      </c>
      <c r="F38" s="5">
        <v>-136</v>
      </c>
      <c r="G38" s="5">
        <v>-1520</v>
      </c>
      <c r="H38" s="5">
        <v>-166</v>
      </c>
      <c r="I38" s="5">
        <v>-360</v>
      </c>
      <c r="J38" s="5">
        <v>100</v>
      </c>
      <c r="K38" s="5">
        <v>-388</v>
      </c>
      <c r="L38" s="5">
        <v>-190</v>
      </c>
      <c r="M38" s="5">
        <v>-204</v>
      </c>
      <c r="N38" s="5">
        <v>-252</v>
      </c>
      <c r="O38" s="5">
        <v>-29</v>
      </c>
      <c r="P38" s="5">
        <v>362</v>
      </c>
      <c r="Q38" s="5">
        <v>1154</v>
      </c>
      <c r="R38" s="5">
        <v>60</v>
      </c>
      <c r="S38" s="5">
        <v>812</v>
      </c>
      <c r="T38" s="5">
        <v>103</v>
      </c>
      <c r="U38" s="5">
        <v>99</v>
      </c>
      <c r="V38" s="5">
        <v>948</v>
      </c>
      <c r="W38" s="5">
        <v>196</v>
      </c>
      <c r="X38" s="5">
        <v>250</v>
      </c>
      <c r="Y38" s="5">
        <v>12</v>
      </c>
      <c r="Z38" s="5">
        <v>228</v>
      </c>
      <c r="AA38" s="5">
        <v>70</v>
      </c>
      <c r="AB38" s="5">
        <v>-658</v>
      </c>
      <c r="AC38" s="5">
        <v>-22</v>
      </c>
      <c r="AD38" s="5">
        <v>-5194</v>
      </c>
      <c r="AE38" s="5">
        <v>-10</v>
      </c>
      <c r="AF38" s="5">
        <v>-399</v>
      </c>
      <c r="AG38" s="5">
        <v>-1</v>
      </c>
      <c r="AH38" s="5">
        <v>-183</v>
      </c>
      <c r="AI38" s="5">
        <v>194</v>
      </c>
      <c r="AJ38" s="5">
        <v>4</v>
      </c>
      <c r="AK38" s="5">
        <v>-429</v>
      </c>
      <c r="AL38" s="5">
        <v>-280</v>
      </c>
      <c r="AM38" s="5">
        <v>-104</v>
      </c>
      <c r="AN38" s="5">
        <v>-22</v>
      </c>
      <c r="AO38" s="5">
        <v>-87</v>
      </c>
      <c r="AP38" s="5">
        <v>-348</v>
      </c>
      <c r="AQ38" s="100"/>
      <c r="AR38" s="5">
        <v>-1159</v>
      </c>
      <c r="AS38" s="5">
        <v>-814</v>
      </c>
      <c r="AT38" s="5">
        <v>-675</v>
      </c>
      <c r="AU38" s="5">
        <v>2388</v>
      </c>
      <c r="AV38" s="5">
        <v>1346</v>
      </c>
      <c r="AW38" s="5">
        <v>560</v>
      </c>
      <c r="AX38" s="5">
        <v>-5884</v>
      </c>
      <c r="AY38" s="5">
        <v>-389</v>
      </c>
      <c r="AZ38" s="5">
        <v>-809</v>
      </c>
      <c r="BA38" s="5">
        <v>-457</v>
      </c>
    </row>
    <row r="39" spans="1:53" s="17" customFormat="1" ht="15" customHeight="1" x14ac:dyDescent="0.2">
      <c r="A39" s="95"/>
      <c r="B39" s="4" t="s">
        <v>47</v>
      </c>
      <c r="C39" s="28" t="s">
        <v>267</v>
      </c>
      <c r="D39" s="5">
        <v>-655</v>
      </c>
      <c r="E39" s="5">
        <v>51158</v>
      </c>
      <c r="F39" s="5">
        <v>42117</v>
      </c>
      <c r="G39" s="5">
        <v>15478</v>
      </c>
      <c r="H39" s="5">
        <v>3920</v>
      </c>
      <c r="I39" s="5">
        <v>-38926</v>
      </c>
      <c r="J39" s="5">
        <v>46125</v>
      </c>
      <c r="K39" s="5">
        <v>12711</v>
      </c>
      <c r="L39" s="5">
        <v>-34102</v>
      </c>
      <c r="M39" s="5">
        <v>20840</v>
      </c>
      <c r="N39" s="5">
        <v>-42442</v>
      </c>
      <c r="O39" s="5">
        <v>5380</v>
      </c>
      <c r="P39" s="5">
        <v>60392</v>
      </c>
      <c r="Q39" s="5">
        <v>49579.870984103996</v>
      </c>
      <c r="R39" s="5">
        <v>-25510.870984103996</v>
      </c>
      <c r="S39" s="5">
        <v>8770</v>
      </c>
      <c r="T39" s="5">
        <v>-37219</v>
      </c>
      <c r="U39" s="5">
        <v>-144640</v>
      </c>
      <c r="V39" s="5">
        <v>-27530</v>
      </c>
      <c r="W39" s="5">
        <v>7756</v>
      </c>
      <c r="X39" s="5">
        <v>6442</v>
      </c>
      <c r="Y39" s="5">
        <v>6201</v>
      </c>
      <c r="Z39" s="5">
        <v>3863</v>
      </c>
      <c r="AA39" s="5">
        <v>-15931</v>
      </c>
      <c r="AB39" s="5">
        <v>16433</v>
      </c>
      <c r="AC39" s="5">
        <v>-12335</v>
      </c>
      <c r="AD39" s="5">
        <v>4615</v>
      </c>
      <c r="AE39" s="5">
        <v>4008</v>
      </c>
      <c r="AF39" s="5">
        <v>14781</v>
      </c>
      <c r="AG39" s="5">
        <v>-24331</v>
      </c>
      <c r="AH39" s="5">
        <v>13607</v>
      </c>
      <c r="AI39" s="5">
        <v>-36842</v>
      </c>
      <c r="AJ39" s="5">
        <v>10878</v>
      </c>
      <c r="AK39" s="5">
        <v>13852</v>
      </c>
      <c r="AL39" s="5">
        <v>-1624</v>
      </c>
      <c r="AM39" s="5">
        <v>-15608</v>
      </c>
      <c r="AN39" s="5">
        <v>25407</v>
      </c>
      <c r="AO39" s="5">
        <v>-7088</v>
      </c>
      <c r="AP39" s="5">
        <v>3343</v>
      </c>
      <c r="AQ39" s="100"/>
      <c r="AR39" s="5">
        <v>108098</v>
      </c>
      <c r="AS39" s="5">
        <v>23830</v>
      </c>
      <c r="AT39" s="5">
        <v>-50324</v>
      </c>
      <c r="AU39" s="5">
        <v>93231</v>
      </c>
      <c r="AV39" s="5">
        <v>-201633</v>
      </c>
      <c r="AW39" s="5">
        <v>575</v>
      </c>
      <c r="AX39" s="5">
        <v>12721</v>
      </c>
      <c r="AY39" s="5">
        <v>-32785</v>
      </c>
      <c r="AZ39" s="5">
        <v>7498</v>
      </c>
      <c r="BA39" s="5">
        <v>21662</v>
      </c>
    </row>
    <row r="40" spans="1:53" s="17" customFormat="1" ht="15" customHeight="1" x14ac:dyDescent="0.2">
      <c r="A40" s="95"/>
      <c r="B40" s="4" t="s">
        <v>48</v>
      </c>
      <c r="C40" s="28" t="s">
        <v>268</v>
      </c>
      <c r="D40" s="5">
        <v>-15364</v>
      </c>
      <c r="E40" s="5">
        <v>-6824</v>
      </c>
      <c r="F40" s="5">
        <v>6282</v>
      </c>
      <c r="G40" s="5">
        <v>13650</v>
      </c>
      <c r="H40" s="5">
        <v>-13674</v>
      </c>
      <c r="I40" s="5">
        <v>44326</v>
      </c>
      <c r="J40" s="5">
        <v>-14171</v>
      </c>
      <c r="K40" s="5">
        <v>-25353</v>
      </c>
      <c r="L40" s="5">
        <v>-15905</v>
      </c>
      <c r="M40" s="5">
        <v>-5602</v>
      </c>
      <c r="N40" s="5">
        <v>1096</v>
      </c>
      <c r="O40" s="5">
        <v>11355</v>
      </c>
      <c r="P40" s="5">
        <v>-16258</v>
      </c>
      <c r="Q40" s="5">
        <v>13544</v>
      </c>
      <c r="R40" s="5">
        <v>-23570</v>
      </c>
      <c r="S40" s="5">
        <v>20833</v>
      </c>
      <c r="T40" s="5">
        <v>-20225</v>
      </c>
      <c r="U40" s="5">
        <v>2949</v>
      </c>
      <c r="V40" s="5">
        <v>4089</v>
      </c>
      <c r="W40" s="5">
        <v>-160</v>
      </c>
      <c r="X40" s="5">
        <v>-5394</v>
      </c>
      <c r="Y40" s="5">
        <v>12043</v>
      </c>
      <c r="Z40" s="5">
        <v>-6588</v>
      </c>
      <c r="AA40" s="5">
        <v>17703</v>
      </c>
      <c r="AB40" s="5">
        <v>-2647</v>
      </c>
      <c r="AC40" s="5">
        <v>-3343</v>
      </c>
      <c r="AD40" s="5">
        <v>-9667</v>
      </c>
      <c r="AE40" s="5">
        <v>9919</v>
      </c>
      <c r="AF40" s="5">
        <v>-16956</v>
      </c>
      <c r="AG40" s="5">
        <v>33550</v>
      </c>
      <c r="AH40" s="5">
        <v>-4337</v>
      </c>
      <c r="AI40" s="5">
        <v>8847</v>
      </c>
      <c r="AJ40" s="5">
        <v>-10618</v>
      </c>
      <c r="AK40" s="5">
        <v>8574</v>
      </c>
      <c r="AL40" s="5">
        <v>-15711</v>
      </c>
      <c r="AM40" s="5">
        <v>4435</v>
      </c>
      <c r="AN40" s="5">
        <v>-14074</v>
      </c>
      <c r="AO40" s="5">
        <v>7521</v>
      </c>
      <c r="AP40" s="5">
        <v>-8233</v>
      </c>
      <c r="AQ40" s="100"/>
      <c r="AR40" s="5">
        <v>-2256</v>
      </c>
      <c r="AS40" s="5">
        <v>-8872</v>
      </c>
      <c r="AT40" s="5">
        <v>-9056</v>
      </c>
      <c r="AU40" s="5">
        <v>-5451</v>
      </c>
      <c r="AV40" s="5">
        <v>-13347</v>
      </c>
      <c r="AW40" s="5">
        <v>17764</v>
      </c>
      <c r="AX40" s="5">
        <v>-5738</v>
      </c>
      <c r="AY40" s="5">
        <v>21104</v>
      </c>
      <c r="AZ40" s="5">
        <v>-13320</v>
      </c>
      <c r="BA40" s="5">
        <v>-14786</v>
      </c>
    </row>
    <row r="41" spans="1:53" s="17" customFormat="1" ht="15" customHeight="1" x14ac:dyDescent="0.2">
      <c r="A41" s="95"/>
      <c r="B41" s="4" t="s">
        <v>49</v>
      </c>
      <c r="C41" s="28" t="s">
        <v>269</v>
      </c>
      <c r="D41" s="5">
        <v>-1345</v>
      </c>
      <c r="E41" s="5">
        <v>5854</v>
      </c>
      <c r="F41" s="5">
        <v>4354</v>
      </c>
      <c r="G41" s="5">
        <v>-927</v>
      </c>
      <c r="H41" s="5">
        <v>-9822</v>
      </c>
      <c r="I41" s="5">
        <v>5126</v>
      </c>
      <c r="J41" s="5">
        <v>-945</v>
      </c>
      <c r="K41" s="5">
        <v>858</v>
      </c>
      <c r="L41" s="5">
        <v>-2699</v>
      </c>
      <c r="M41" s="5">
        <v>5595</v>
      </c>
      <c r="N41" s="5">
        <v>-1724</v>
      </c>
      <c r="O41" s="5">
        <v>-9957</v>
      </c>
      <c r="P41" s="5">
        <v>4887</v>
      </c>
      <c r="Q41" s="5">
        <v>12609</v>
      </c>
      <c r="R41" s="5">
        <v>-11360</v>
      </c>
      <c r="S41" s="5">
        <v>3555</v>
      </c>
      <c r="T41" s="5">
        <v>-3919</v>
      </c>
      <c r="U41" s="5">
        <v>3461</v>
      </c>
      <c r="V41" s="5">
        <v>-39</v>
      </c>
      <c r="W41" s="5">
        <v>-5587</v>
      </c>
      <c r="X41" s="5">
        <v>-129</v>
      </c>
      <c r="Y41" s="5">
        <v>16245</v>
      </c>
      <c r="Z41" s="5">
        <v>2318</v>
      </c>
      <c r="AA41" s="5">
        <v>-3304</v>
      </c>
      <c r="AB41" s="5">
        <v>-6833</v>
      </c>
      <c r="AC41" s="5">
        <v>8107</v>
      </c>
      <c r="AD41" s="5">
        <v>1264</v>
      </c>
      <c r="AE41" s="5">
        <v>781</v>
      </c>
      <c r="AF41" s="5">
        <v>-3990</v>
      </c>
      <c r="AG41" s="5">
        <v>2328</v>
      </c>
      <c r="AH41" s="5">
        <v>524</v>
      </c>
      <c r="AI41" s="5">
        <v>-11142</v>
      </c>
      <c r="AJ41" s="5">
        <v>-4197</v>
      </c>
      <c r="AK41" s="5">
        <v>9337</v>
      </c>
      <c r="AL41" s="5">
        <v>-33</v>
      </c>
      <c r="AM41" s="5">
        <v>-5387</v>
      </c>
      <c r="AN41" s="5">
        <v>-2297</v>
      </c>
      <c r="AO41" s="5">
        <v>10722</v>
      </c>
      <c r="AP41" s="5">
        <v>609</v>
      </c>
      <c r="AQ41" s="100"/>
      <c r="AR41" s="5">
        <v>7936</v>
      </c>
      <c r="AS41" s="5">
        <v>-4783</v>
      </c>
      <c r="AT41" s="5">
        <v>-8785</v>
      </c>
      <c r="AU41" s="5">
        <v>9691</v>
      </c>
      <c r="AV41" s="5">
        <v>-6084</v>
      </c>
      <c r="AW41" s="5">
        <v>15130</v>
      </c>
      <c r="AX41" s="5">
        <v>3319</v>
      </c>
      <c r="AY41" s="5">
        <v>-12280</v>
      </c>
      <c r="AZ41" s="5">
        <v>-280</v>
      </c>
      <c r="BA41" s="5">
        <v>9034</v>
      </c>
    </row>
    <row r="42" spans="1:53" s="17" customFormat="1" ht="15" customHeight="1" x14ac:dyDescent="0.2">
      <c r="A42" s="95"/>
      <c r="B42" s="4" t="s">
        <v>83</v>
      </c>
      <c r="C42" s="4" t="s">
        <v>312</v>
      </c>
      <c r="D42" s="5">
        <v>-3704</v>
      </c>
      <c r="E42" s="5">
        <v>-4719</v>
      </c>
      <c r="F42" s="5">
        <v>-4777</v>
      </c>
      <c r="G42" s="5">
        <v>-4915</v>
      </c>
      <c r="H42" s="5">
        <v>-4126</v>
      </c>
      <c r="I42" s="5">
        <v>-4352</v>
      </c>
      <c r="J42" s="5">
        <v>-4409</v>
      </c>
      <c r="K42" s="5">
        <v>-6199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100"/>
      <c r="AR42" s="5">
        <v>-18115</v>
      </c>
      <c r="AS42" s="5">
        <v>-19086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</row>
    <row r="43" spans="1:53" s="17" customFormat="1" ht="15" customHeight="1" x14ac:dyDescent="0.2">
      <c r="A43" s="95"/>
      <c r="B43" s="4" t="s">
        <v>50</v>
      </c>
      <c r="C43" s="28" t="s">
        <v>270</v>
      </c>
      <c r="D43" s="5">
        <v>-5831</v>
      </c>
      <c r="E43" s="5">
        <v>-343</v>
      </c>
      <c r="F43" s="5">
        <v>-701</v>
      </c>
      <c r="G43" s="5">
        <v>2377</v>
      </c>
      <c r="H43" s="5">
        <v>-6342</v>
      </c>
      <c r="I43" s="5">
        <v>1202</v>
      </c>
      <c r="J43" s="5">
        <v>1267</v>
      </c>
      <c r="K43" s="5">
        <v>5689</v>
      </c>
      <c r="L43" s="5">
        <v>-12557</v>
      </c>
      <c r="M43" s="5">
        <v>1608</v>
      </c>
      <c r="N43" s="5">
        <v>-2935</v>
      </c>
      <c r="O43" s="5">
        <v>293</v>
      </c>
      <c r="P43" s="5">
        <v>-7798</v>
      </c>
      <c r="Q43" s="5">
        <v>7080</v>
      </c>
      <c r="R43" s="5">
        <v>-2970</v>
      </c>
      <c r="S43" s="5">
        <v>-4493</v>
      </c>
      <c r="T43" s="5">
        <v>-2297</v>
      </c>
      <c r="U43" s="5">
        <v>3979</v>
      </c>
      <c r="V43" s="5">
        <v>3453</v>
      </c>
      <c r="W43" s="5">
        <v>-2801</v>
      </c>
      <c r="X43" s="5">
        <v>-321</v>
      </c>
      <c r="Y43" s="5">
        <v>1985</v>
      </c>
      <c r="Z43" s="5">
        <v>-1252</v>
      </c>
      <c r="AA43" s="5">
        <v>-404</v>
      </c>
      <c r="AB43" s="5">
        <v>2176</v>
      </c>
      <c r="AC43" s="5">
        <v>-197</v>
      </c>
      <c r="AD43" s="5">
        <v>1926</v>
      </c>
      <c r="AE43" s="5">
        <v>4329</v>
      </c>
      <c r="AF43" s="5">
        <v>-30</v>
      </c>
      <c r="AG43" s="5">
        <v>-880.7042330459999</v>
      </c>
      <c r="AH43" s="5">
        <v>1742.7042330459999</v>
      </c>
      <c r="AI43" s="5">
        <v>-5902.7042330459999</v>
      </c>
      <c r="AJ43" s="5">
        <v>5348</v>
      </c>
      <c r="AK43" s="5">
        <v>-1682</v>
      </c>
      <c r="AL43" s="5">
        <v>-3715</v>
      </c>
      <c r="AM43" s="5">
        <v>1925</v>
      </c>
      <c r="AN43" s="5">
        <v>1757</v>
      </c>
      <c r="AO43" s="5">
        <v>760</v>
      </c>
      <c r="AP43" s="5">
        <v>3886</v>
      </c>
      <c r="AQ43" s="100"/>
      <c r="AR43" s="5">
        <v>-4498</v>
      </c>
      <c r="AS43" s="5">
        <v>1816</v>
      </c>
      <c r="AT43" s="5">
        <v>-13591</v>
      </c>
      <c r="AU43" s="5">
        <v>-8181</v>
      </c>
      <c r="AV43" s="5">
        <v>2334</v>
      </c>
      <c r="AW43" s="5">
        <v>8</v>
      </c>
      <c r="AX43" s="5">
        <v>8234</v>
      </c>
      <c r="AY43" s="5">
        <v>-5070.7042330459999</v>
      </c>
      <c r="AZ43" s="5">
        <v>1876</v>
      </c>
      <c r="BA43" s="5">
        <v>6403</v>
      </c>
    </row>
    <row r="44" spans="1:53" s="17" customFormat="1" ht="15" customHeight="1" x14ac:dyDescent="0.2">
      <c r="A44" s="95"/>
      <c r="B44" s="4" t="s">
        <v>84</v>
      </c>
      <c r="C44" s="28" t="s">
        <v>313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-1654</v>
      </c>
      <c r="N44" s="5">
        <v>-562</v>
      </c>
      <c r="O44" s="5">
        <v>-808</v>
      </c>
      <c r="P44" s="5">
        <v>-1116</v>
      </c>
      <c r="Q44" s="5">
        <v>1</v>
      </c>
      <c r="R44" s="5">
        <v>-2363</v>
      </c>
      <c r="S44" s="5">
        <v>-975</v>
      </c>
      <c r="T44" s="5">
        <v>-1168</v>
      </c>
      <c r="U44" s="5">
        <v>-642</v>
      </c>
      <c r="V44" s="5">
        <v>-1105</v>
      </c>
      <c r="W44" s="5">
        <v>-629</v>
      </c>
      <c r="X44" s="5">
        <v>-732</v>
      </c>
      <c r="Y44" s="5">
        <v>-1112</v>
      </c>
      <c r="Z44" s="5">
        <v>-986</v>
      </c>
      <c r="AA44" s="5">
        <v>-1317</v>
      </c>
      <c r="AB44" s="5">
        <v>-1706</v>
      </c>
      <c r="AC44" s="5">
        <v>-1893</v>
      </c>
      <c r="AD44" s="5">
        <v>-2400</v>
      </c>
      <c r="AE44" s="5">
        <v>-1975</v>
      </c>
      <c r="AF44" s="5">
        <v>-1051</v>
      </c>
      <c r="AG44" s="5">
        <v>-3677</v>
      </c>
      <c r="AH44" s="5">
        <v>-3448</v>
      </c>
      <c r="AI44" s="5">
        <v>-4695</v>
      </c>
      <c r="AJ44" s="5">
        <v>-1803</v>
      </c>
      <c r="AK44" s="5">
        <v>-1815</v>
      </c>
      <c r="AL44" s="5">
        <v>-1611</v>
      </c>
      <c r="AM44" s="5">
        <v>-1816</v>
      </c>
      <c r="AN44" s="5">
        <v>-1446</v>
      </c>
      <c r="AO44" s="5">
        <v>-1252</v>
      </c>
      <c r="AP44" s="5">
        <v>-779</v>
      </c>
      <c r="AQ44" s="100"/>
      <c r="AR44" s="5">
        <v>0</v>
      </c>
      <c r="AS44" s="5">
        <v>0</v>
      </c>
      <c r="AT44" s="5">
        <v>-3024</v>
      </c>
      <c r="AU44" s="5">
        <v>-4453</v>
      </c>
      <c r="AV44" s="5">
        <v>-3544</v>
      </c>
      <c r="AW44" s="5">
        <v>-4147</v>
      </c>
      <c r="AX44" s="5">
        <v>-7974</v>
      </c>
      <c r="AY44" s="5">
        <v>-12871</v>
      </c>
      <c r="AZ44" s="5">
        <v>-7045</v>
      </c>
      <c r="BA44" s="5">
        <v>-3477</v>
      </c>
    </row>
    <row r="45" spans="1:53" s="17" customFormat="1" ht="15" customHeight="1" x14ac:dyDescent="0.2">
      <c r="A45" s="95"/>
      <c r="B45" s="4" t="s">
        <v>114</v>
      </c>
      <c r="C45" s="4" t="s">
        <v>307</v>
      </c>
      <c r="D45" s="5">
        <v>0</v>
      </c>
      <c r="E45" s="5">
        <v>0</v>
      </c>
      <c r="F45" s="5">
        <v>52</v>
      </c>
      <c r="G45" s="5">
        <v>-52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-3259</v>
      </c>
      <c r="U45" s="5">
        <v>0</v>
      </c>
      <c r="V45" s="5">
        <v>-2543</v>
      </c>
      <c r="W45" s="5">
        <v>-5309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100"/>
      <c r="AR45" s="5">
        <v>0</v>
      </c>
      <c r="AS45" s="5">
        <v>0</v>
      </c>
      <c r="AT45" s="5">
        <v>0</v>
      </c>
      <c r="AU45" s="5">
        <v>0</v>
      </c>
      <c r="AV45" s="5">
        <v>-11111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</row>
    <row r="46" spans="1:53" s="17" customFormat="1" ht="15" customHeight="1" x14ac:dyDescent="0.2">
      <c r="A46" s="95"/>
      <c r="B46" s="4" t="s">
        <v>36</v>
      </c>
      <c r="C46" s="4" t="s">
        <v>256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-283</v>
      </c>
      <c r="Q46" s="5">
        <v>27</v>
      </c>
      <c r="R46" s="5">
        <v>-146</v>
      </c>
      <c r="S46" s="5">
        <v>59</v>
      </c>
      <c r="T46" s="5">
        <v>1655</v>
      </c>
      <c r="U46" s="5">
        <v>27</v>
      </c>
      <c r="V46" s="5">
        <v>-4</v>
      </c>
      <c r="W46" s="5">
        <v>109</v>
      </c>
      <c r="X46" s="5">
        <v>-6</v>
      </c>
      <c r="Y46" s="5">
        <v>6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100"/>
      <c r="AR46" s="5">
        <v>0</v>
      </c>
      <c r="AS46" s="5">
        <v>0</v>
      </c>
      <c r="AT46" s="5">
        <v>0</v>
      </c>
      <c r="AU46" s="5">
        <v>-343</v>
      </c>
      <c r="AV46" s="5">
        <v>1787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</row>
    <row r="47" spans="1:53" s="17" customFormat="1" ht="15" customHeight="1" x14ac:dyDescent="0.2">
      <c r="A47" s="95"/>
      <c r="B47" s="4" t="s">
        <v>111</v>
      </c>
      <c r="C47" s="4" t="s">
        <v>305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-9355</v>
      </c>
      <c r="U47" s="5">
        <v>-289</v>
      </c>
      <c r="V47" s="5">
        <v>9781</v>
      </c>
      <c r="W47" s="5">
        <v>-4215</v>
      </c>
      <c r="X47" s="5">
        <v>-1052</v>
      </c>
      <c r="Y47" s="5">
        <v>-1665</v>
      </c>
      <c r="Z47" s="5">
        <v>-527</v>
      </c>
      <c r="AA47" s="5">
        <v>9013</v>
      </c>
      <c r="AB47" s="5">
        <v>-1161</v>
      </c>
      <c r="AC47" s="5">
        <v>-2526</v>
      </c>
      <c r="AD47" s="5">
        <v>-339</v>
      </c>
      <c r="AE47" s="5">
        <v>-5734</v>
      </c>
      <c r="AF47" s="5">
        <v>-1984</v>
      </c>
      <c r="AG47" s="5">
        <v>1600.7042330459999</v>
      </c>
      <c r="AH47" s="5">
        <v>1832.2957669540001</v>
      </c>
      <c r="AI47" s="5">
        <v>-3511.2957669540001</v>
      </c>
      <c r="AJ47" s="5">
        <v>1540</v>
      </c>
      <c r="AK47" s="5">
        <v>2351</v>
      </c>
      <c r="AL47" s="5">
        <v>2226</v>
      </c>
      <c r="AM47" s="5">
        <v>-1133</v>
      </c>
      <c r="AN47" s="5">
        <v>613</v>
      </c>
      <c r="AO47" s="5">
        <v>761</v>
      </c>
      <c r="AP47" s="5">
        <v>-1877</v>
      </c>
      <c r="AQ47" s="103"/>
      <c r="AR47" s="5">
        <v>0</v>
      </c>
      <c r="AS47" s="5">
        <v>0</v>
      </c>
      <c r="AT47" s="5">
        <v>0</v>
      </c>
      <c r="AU47" s="5">
        <v>0</v>
      </c>
      <c r="AV47" s="5">
        <v>-4078</v>
      </c>
      <c r="AW47" s="5">
        <v>5769</v>
      </c>
      <c r="AX47" s="5">
        <v>-9760</v>
      </c>
      <c r="AY47" s="5">
        <v>-2062.2957669540001</v>
      </c>
      <c r="AZ47" s="5">
        <v>4984</v>
      </c>
      <c r="BA47" s="5">
        <v>-503</v>
      </c>
    </row>
    <row r="48" spans="1:53" s="17" customFormat="1" ht="15" customHeight="1" x14ac:dyDescent="0.2">
      <c r="A48" s="104"/>
      <c r="B48" s="10" t="s">
        <v>85</v>
      </c>
      <c r="C48" s="10" t="s">
        <v>314</v>
      </c>
      <c r="D48" s="12">
        <v>-28588.897586272011</v>
      </c>
      <c r="E48" s="12">
        <v>43404.897586272011</v>
      </c>
      <c r="F48" s="12">
        <v>85664</v>
      </c>
      <c r="G48" s="12">
        <v>152662</v>
      </c>
      <c r="H48" s="12">
        <v>-12402</v>
      </c>
      <c r="I48" s="12">
        <v>49781</v>
      </c>
      <c r="J48" s="12">
        <v>57613</v>
      </c>
      <c r="K48" s="12">
        <v>52973.168349999993</v>
      </c>
      <c r="L48" s="12">
        <v>-123198.76850999999</v>
      </c>
      <c r="M48" s="12">
        <v>59114.768510000002</v>
      </c>
      <c r="N48" s="12">
        <v>4229.585517372514</v>
      </c>
      <c r="O48" s="12">
        <v>151833.41448262747</v>
      </c>
      <c r="P48" s="12">
        <v>-45333</v>
      </c>
      <c r="Q48" s="12">
        <v>53120.331963717777</v>
      </c>
      <c r="R48" s="12">
        <v>-67776.331963717777</v>
      </c>
      <c r="S48" s="12">
        <v>130456</v>
      </c>
      <c r="T48" s="12">
        <v>-177100</v>
      </c>
      <c r="U48" s="12">
        <v>-162190</v>
      </c>
      <c r="V48" s="12">
        <v>-32033</v>
      </c>
      <c r="W48" s="12">
        <v>46472</v>
      </c>
      <c r="X48" s="12">
        <v>33386</v>
      </c>
      <c r="Y48" s="12">
        <v>28030</v>
      </c>
      <c r="Z48" s="12">
        <v>29133</v>
      </c>
      <c r="AA48" s="12">
        <v>21162</v>
      </c>
      <c r="AB48" s="12">
        <v>43122</v>
      </c>
      <c r="AC48" s="12">
        <v>65613</v>
      </c>
      <c r="AD48" s="12">
        <v>24095</v>
      </c>
      <c r="AE48" s="12">
        <v>66072</v>
      </c>
      <c r="AF48" s="12">
        <v>1135</v>
      </c>
      <c r="AG48" s="12">
        <v>48404</v>
      </c>
      <c r="AH48" s="12">
        <v>67078</v>
      </c>
      <c r="AI48" s="12">
        <v>59666</v>
      </c>
      <c r="AJ48" s="12">
        <v>48548</v>
      </c>
      <c r="AK48" s="12">
        <v>72037</v>
      </c>
      <c r="AL48" s="12">
        <v>57092.616999999998</v>
      </c>
      <c r="AM48" s="12">
        <v>60272.383000000002</v>
      </c>
      <c r="AN48" s="12">
        <v>46275</v>
      </c>
      <c r="AO48" s="12">
        <v>39049</v>
      </c>
      <c r="AP48" s="12">
        <v>52763</v>
      </c>
      <c r="AQ48" s="100"/>
      <c r="AR48" s="12">
        <v>253142</v>
      </c>
      <c r="AS48" s="12">
        <v>147965.16834999999</v>
      </c>
      <c r="AT48" s="12">
        <v>91979</v>
      </c>
      <c r="AU48" s="12">
        <v>70467</v>
      </c>
      <c r="AV48" s="12">
        <v>-324851</v>
      </c>
      <c r="AW48" s="12">
        <v>111711</v>
      </c>
      <c r="AX48" s="12">
        <v>198902</v>
      </c>
      <c r="AY48" s="12">
        <v>176283</v>
      </c>
      <c r="AZ48" s="12">
        <v>237950</v>
      </c>
      <c r="BA48" s="12">
        <v>138087</v>
      </c>
    </row>
    <row r="49" spans="1:53" s="17" customFormat="1" ht="15" customHeight="1" x14ac:dyDescent="0.2">
      <c r="A49" s="95"/>
      <c r="B49" s="18" t="s">
        <v>165</v>
      </c>
      <c r="C49" s="1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100"/>
      <c r="AR49" s="5"/>
      <c r="AS49" s="5"/>
      <c r="AT49" s="5"/>
      <c r="AU49" s="5"/>
      <c r="AV49" s="5"/>
      <c r="AW49" s="5"/>
      <c r="AX49" s="5"/>
      <c r="AY49" s="5"/>
      <c r="AZ49" s="5"/>
      <c r="BA49" s="5"/>
    </row>
    <row r="50" spans="1:53" s="17" customFormat="1" ht="15" customHeight="1" x14ac:dyDescent="0.2">
      <c r="A50" s="95"/>
      <c r="B50" s="4" t="s">
        <v>86</v>
      </c>
      <c r="C50" s="4" t="s">
        <v>320</v>
      </c>
      <c r="D50" s="5">
        <v>-3163.8173099999995</v>
      </c>
      <c r="E50" s="5">
        <v>-5358.1826900000005</v>
      </c>
      <c r="F50" s="5">
        <v>-3891</v>
      </c>
      <c r="G50" s="5">
        <v>-3954</v>
      </c>
      <c r="H50" s="5">
        <v>-9845</v>
      </c>
      <c r="I50" s="5">
        <v>-7195</v>
      </c>
      <c r="J50" s="5">
        <v>-10017</v>
      </c>
      <c r="K50" s="5">
        <v>-14966</v>
      </c>
      <c r="L50" s="5">
        <v>-10402.76</v>
      </c>
      <c r="M50" s="5">
        <v>-12443.24</v>
      </c>
      <c r="N50" s="5">
        <v>-18279</v>
      </c>
      <c r="O50" s="5">
        <v>-22678</v>
      </c>
      <c r="P50" s="5">
        <v>-17610</v>
      </c>
      <c r="Q50" s="5">
        <v>-8597.384174667066</v>
      </c>
      <c r="R50" s="5">
        <v>-6684.615825332934</v>
      </c>
      <c r="S50" s="5">
        <v>-1425</v>
      </c>
      <c r="T50" s="5">
        <v>-3182</v>
      </c>
      <c r="U50" s="5">
        <v>-1248</v>
      </c>
      <c r="V50" s="5">
        <v>-1988</v>
      </c>
      <c r="W50" s="5">
        <v>-3604</v>
      </c>
      <c r="X50" s="5">
        <v>-2132</v>
      </c>
      <c r="Y50" s="5">
        <v>-2366</v>
      </c>
      <c r="Z50" s="5">
        <v>-4618</v>
      </c>
      <c r="AA50" s="5">
        <v>-4914</v>
      </c>
      <c r="AB50" s="5">
        <v>-9112</v>
      </c>
      <c r="AC50" s="5">
        <v>-7227</v>
      </c>
      <c r="AD50" s="5">
        <v>-4096</v>
      </c>
      <c r="AE50" s="5">
        <v>-9385</v>
      </c>
      <c r="AF50" s="5">
        <v>-13144</v>
      </c>
      <c r="AG50" s="5">
        <v>-20146</v>
      </c>
      <c r="AH50" s="5">
        <v>-24030</v>
      </c>
      <c r="AI50" s="5">
        <v>-8324</v>
      </c>
      <c r="AJ50" s="5">
        <v>-7983</v>
      </c>
      <c r="AK50" s="5">
        <v>-10222</v>
      </c>
      <c r="AL50" s="5">
        <v>-11604</v>
      </c>
      <c r="AM50" s="5">
        <v>-7945</v>
      </c>
      <c r="AN50" s="5">
        <v>-7431</v>
      </c>
      <c r="AO50" s="5">
        <v>-8196</v>
      </c>
      <c r="AP50" s="5">
        <v>-9603</v>
      </c>
      <c r="AQ50" s="100"/>
      <c r="AR50" s="5">
        <v>-16367</v>
      </c>
      <c r="AS50" s="5">
        <v>-42023</v>
      </c>
      <c r="AT50" s="5">
        <v>-63803</v>
      </c>
      <c r="AU50" s="5">
        <v>-34317</v>
      </c>
      <c r="AV50" s="5">
        <v>-10022</v>
      </c>
      <c r="AW50" s="5">
        <v>-14030</v>
      </c>
      <c r="AX50" s="5">
        <v>-29820</v>
      </c>
      <c r="AY50" s="5">
        <v>-65644</v>
      </c>
      <c r="AZ50" s="5">
        <v>-37754</v>
      </c>
      <c r="BA50" s="5">
        <v>-25230</v>
      </c>
    </row>
    <row r="51" spans="1:53" s="17" customFormat="1" ht="15" customHeight="1" x14ac:dyDescent="0.2">
      <c r="A51" s="95"/>
      <c r="B51" s="4" t="s">
        <v>88</v>
      </c>
      <c r="C51" s="4" t="s">
        <v>322</v>
      </c>
      <c r="D51" s="5">
        <v>-11822</v>
      </c>
      <c r="E51" s="5">
        <v>-15074</v>
      </c>
      <c r="F51" s="5">
        <v>-12750</v>
      </c>
      <c r="G51" s="5">
        <v>-15098</v>
      </c>
      <c r="H51" s="5">
        <v>-14083</v>
      </c>
      <c r="I51" s="5">
        <v>-13857</v>
      </c>
      <c r="J51" s="5">
        <v>-20134</v>
      </c>
      <c r="K51" s="5">
        <v>-24318</v>
      </c>
      <c r="L51" s="5">
        <v>-15777.260000000002</v>
      </c>
      <c r="M51" s="5">
        <v>-23982.739999999998</v>
      </c>
      <c r="N51" s="5">
        <v>-19663</v>
      </c>
      <c r="O51" s="5">
        <v>-25902</v>
      </c>
      <c r="P51" s="5">
        <v>-24769</v>
      </c>
      <c r="Q51" s="5">
        <v>-25622</v>
      </c>
      <c r="R51" s="5">
        <v>-23123</v>
      </c>
      <c r="S51" s="5">
        <v>-18637</v>
      </c>
      <c r="T51" s="5">
        <v>-22423</v>
      </c>
      <c r="U51" s="5">
        <v>-15248</v>
      </c>
      <c r="V51" s="5">
        <v>-14741</v>
      </c>
      <c r="W51" s="5">
        <v>-17216</v>
      </c>
      <c r="X51" s="5">
        <v>-17131</v>
      </c>
      <c r="Y51" s="5">
        <v>-15177</v>
      </c>
      <c r="Z51" s="5">
        <v>-18739</v>
      </c>
      <c r="AA51" s="5">
        <v>-21612</v>
      </c>
      <c r="AB51" s="5">
        <v>-28137</v>
      </c>
      <c r="AC51" s="5">
        <v>-23176</v>
      </c>
      <c r="AD51" s="5">
        <v>-22430</v>
      </c>
      <c r="AE51" s="5">
        <v>-27196</v>
      </c>
      <c r="AF51" s="5">
        <v>-27900</v>
      </c>
      <c r="AG51" s="5">
        <v>-25325</v>
      </c>
      <c r="AH51" s="5">
        <v>-22494</v>
      </c>
      <c r="AI51" s="5">
        <v>-23924</v>
      </c>
      <c r="AJ51" s="5">
        <v>-19755</v>
      </c>
      <c r="AK51" s="5">
        <v>-29594</v>
      </c>
      <c r="AL51" s="5">
        <v>-21133</v>
      </c>
      <c r="AM51" s="5">
        <v>-21631</v>
      </c>
      <c r="AN51" s="5">
        <v>-27721</v>
      </c>
      <c r="AO51" s="5">
        <v>-21319</v>
      </c>
      <c r="AP51" s="5">
        <v>-21051</v>
      </c>
      <c r="AQ51" s="100"/>
      <c r="AR51" s="5">
        <v>-54744</v>
      </c>
      <c r="AS51" s="5">
        <v>-72392</v>
      </c>
      <c r="AT51" s="5">
        <v>-85325</v>
      </c>
      <c r="AU51" s="5">
        <v>-92151</v>
      </c>
      <c r="AV51" s="5">
        <v>-69628</v>
      </c>
      <c r="AW51" s="5">
        <v>-72659</v>
      </c>
      <c r="AX51" s="5">
        <v>-100939</v>
      </c>
      <c r="AY51" s="5">
        <v>-99643</v>
      </c>
      <c r="AZ51" s="5">
        <v>-92113</v>
      </c>
      <c r="BA51" s="5">
        <v>-70091</v>
      </c>
    </row>
    <row r="52" spans="1:53" s="17" customFormat="1" ht="15" customHeight="1" x14ac:dyDescent="0.2">
      <c r="A52" s="95"/>
      <c r="B52" s="4" t="s">
        <v>87</v>
      </c>
      <c r="C52" s="4" t="s">
        <v>321</v>
      </c>
      <c r="D52" s="5">
        <v>704</v>
      </c>
      <c r="E52" s="5">
        <v>1837</v>
      </c>
      <c r="F52" s="5">
        <v>131</v>
      </c>
      <c r="G52" s="5">
        <v>-354</v>
      </c>
      <c r="H52" s="5">
        <v>0</v>
      </c>
      <c r="I52" s="5">
        <v>0</v>
      </c>
      <c r="J52" s="5">
        <v>0</v>
      </c>
      <c r="K52" s="5">
        <v>205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25000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100"/>
      <c r="AR52" s="5">
        <v>2318</v>
      </c>
      <c r="AS52" s="5">
        <v>205</v>
      </c>
      <c r="AT52" s="5">
        <v>0</v>
      </c>
      <c r="AU52" s="5">
        <v>25000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</row>
    <row r="53" spans="1:53" s="17" customFormat="1" ht="15" customHeight="1" x14ac:dyDescent="0.2">
      <c r="A53" s="95"/>
      <c r="B53" s="98" t="s">
        <v>89</v>
      </c>
      <c r="C53" s="4" t="s">
        <v>323</v>
      </c>
      <c r="D53" s="5">
        <v>35247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-10796</v>
      </c>
      <c r="T53" s="5">
        <v>-159</v>
      </c>
      <c r="U53" s="5">
        <v>-118</v>
      </c>
      <c r="V53" s="5">
        <v>-82</v>
      </c>
      <c r="W53" s="5">
        <v>-76</v>
      </c>
      <c r="X53" s="5">
        <v>-79</v>
      </c>
      <c r="Y53" s="5">
        <v>-129</v>
      </c>
      <c r="Z53" s="5">
        <v>-203</v>
      </c>
      <c r="AA53" s="5">
        <v>-312</v>
      </c>
      <c r="AB53" s="5">
        <v>-423</v>
      </c>
      <c r="AC53" s="5">
        <v>-525</v>
      </c>
      <c r="AD53" s="5">
        <v>-623</v>
      </c>
      <c r="AE53" s="5">
        <v>-632</v>
      </c>
      <c r="AF53" s="5">
        <v>-672</v>
      </c>
      <c r="AG53" s="5">
        <v>-681</v>
      </c>
      <c r="AH53" s="5">
        <v>-729</v>
      </c>
      <c r="AI53" s="5">
        <v>-673</v>
      </c>
      <c r="AJ53" s="5">
        <v>-655</v>
      </c>
      <c r="AK53" s="5">
        <v>-640</v>
      </c>
      <c r="AL53" s="5">
        <v>-699</v>
      </c>
      <c r="AM53" s="5">
        <v>-736</v>
      </c>
      <c r="AN53" s="5">
        <v>19642</v>
      </c>
      <c r="AO53" s="5">
        <v>0</v>
      </c>
      <c r="AP53" s="5">
        <v>0</v>
      </c>
      <c r="AQ53" s="100"/>
      <c r="AR53" s="5">
        <v>35247</v>
      </c>
      <c r="AS53" s="5">
        <v>0</v>
      </c>
      <c r="AT53" s="5">
        <v>0</v>
      </c>
      <c r="AU53" s="5">
        <v>-10796</v>
      </c>
      <c r="AV53" s="5">
        <v>-435</v>
      </c>
      <c r="AW53" s="5">
        <v>-723</v>
      </c>
      <c r="AX53" s="5">
        <v>-2203</v>
      </c>
      <c r="AY53" s="5">
        <v>-2755</v>
      </c>
      <c r="AZ53" s="5">
        <v>-2730</v>
      </c>
      <c r="BA53" s="5">
        <v>19642</v>
      </c>
    </row>
    <row r="54" spans="1:53" s="17" customFormat="1" ht="15" customHeight="1" x14ac:dyDescent="0.2">
      <c r="A54" s="95"/>
      <c r="B54" s="98" t="s">
        <v>90</v>
      </c>
      <c r="C54" s="98" t="s">
        <v>324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31</v>
      </c>
      <c r="P54" s="5">
        <v>168</v>
      </c>
      <c r="Q54" s="5">
        <v>-409</v>
      </c>
      <c r="R54" s="5">
        <v>1190</v>
      </c>
      <c r="S54" s="5">
        <v>-1399</v>
      </c>
      <c r="T54" s="5">
        <v>-2498</v>
      </c>
      <c r="U54" s="5">
        <v>-606</v>
      </c>
      <c r="V54" s="5">
        <v>-353</v>
      </c>
      <c r="W54" s="5">
        <v>2936</v>
      </c>
      <c r="X54" s="5">
        <v>-305</v>
      </c>
      <c r="Y54" s="5">
        <v>395</v>
      </c>
      <c r="Z54" s="5">
        <v>-242</v>
      </c>
      <c r="AA54" s="5">
        <v>-87</v>
      </c>
      <c r="AB54" s="5">
        <v>483</v>
      </c>
      <c r="AC54" s="5">
        <v>-271</v>
      </c>
      <c r="AD54" s="5">
        <v>-108</v>
      </c>
      <c r="AE54" s="5">
        <v>113</v>
      </c>
      <c r="AF54" s="5">
        <v>46</v>
      </c>
      <c r="AG54" s="5">
        <v>41</v>
      </c>
      <c r="AH54" s="5">
        <v>9</v>
      </c>
      <c r="AI54" s="5">
        <v>-1</v>
      </c>
      <c r="AJ54" s="5">
        <v>3</v>
      </c>
      <c r="AK54" s="5">
        <v>22</v>
      </c>
      <c r="AL54" s="5">
        <v>-14</v>
      </c>
      <c r="AM54" s="5">
        <v>24</v>
      </c>
      <c r="AN54" s="5">
        <v>-22</v>
      </c>
      <c r="AO54" s="5">
        <v>-2</v>
      </c>
      <c r="AP54" s="5">
        <v>856</v>
      </c>
      <c r="AQ54" s="100"/>
      <c r="AR54" s="5">
        <v>0</v>
      </c>
      <c r="AS54" s="5">
        <v>0</v>
      </c>
      <c r="AT54" s="5">
        <v>31</v>
      </c>
      <c r="AU54" s="5">
        <v>-450</v>
      </c>
      <c r="AV54" s="5">
        <v>-521</v>
      </c>
      <c r="AW54" s="5">
        <v>-239</v>
      </c>
      <c r="AX54" s="5">
        <v>217</v>
      </c>
      <c r="AY54" s="5">
        <v>95</v>
      </c>
      <c r="AZ54" s="5">
        <v>35</v>
      </c>
      <c r="BA54" s="5">
        <v>832</v>
      </c>
    </row>
    <row r="55" spans="1:53" s="17" customFormat="1" ht="15" customHeight="1" x14ac:dyDescent="0.2">
      <c r="A55" s="95"/>
      <c r="B55" s="10" t="s">
        <v>91</v>
      </c>
      <c r="C55" s="10" t="s">
        <v>315</v>
      </c>
      <c r="D55" s="12">
        <v>20965.182690000001</v>
      </c>
      <c r="E55" s="12">
        <v>-18595.182690000001</v>
      </c>
      <c r="F55" s="12">
        <v>-16510</v>
      </c>
      <c r="G55" s="12">
        <v>-19406</v>
      </c>
      <c r="H55" s="12">
        <v>-23928</v>
      </c>
      <c r="I55" s="12">
        <v>-21052</v>
      </c>
      <c r="J55" s="12">
        <v>-30151</v>
      </c>
      <c r="K55" s="12">
        <v>-39079</v>
      </c>
      <c r="L55" s="12">
        <v>-26180.020000000004</v>
      </c>
      <c r="M55" s="12">
        <v>-36425.979999999996</v>
      </c>
      <c r="N55" s="12">
        <v>-37942</v>
      </c>
      <c r="O55" s="12">
        <v>-48549</v>
      </c>
      <c r="P55" s="12">
        <v>-42211</v>
      </c>
      <c r="Q55" s="12">
        <v>-34628.384174667066</v>
      </c>
      <c r="R55" s="12">
        <v>-28617.615825332934</v>
      </c>
      <c r="S55" s="12">
        <v>-7257</v>
      </c>
      <c r="T55" s="12">
        <v>-28262</v>
      </c>
      <c r="U55" s="12">
        <v>-17220</v>
      </c>
      <c r="V55" s="12">
        <v>-17164</v>
      </c>
      <c r="W55" s="12">
        <v>-17960</v>
      </c>
      <c r="X55" s="12">
        <v>-19647</v>
      </c>
      <c r="Y55" s="12">
        <v>-17277</v>
      </c>
      <c r="Z55" s="12">
        <v>-23802</v>
      </c>
      <c r="AA55" s="12">
        <v>-26925</v>
      </c>
      <c r="AB55" s="12">
        <v>-37189</v>
      </c>
      <c r="AC55" s="12">
        <v>-31199</v>
      </c>
      <c r="AD55" s="12">
        <v>-27257</v>
      </c>
      <c r="AE55" s="12">
        <v>-37100</v>
      </c>
      <c r="AF55" s="12">
        <v>-41670</v>
      </c>
      <c r="AG55" s="12">
        <v>-46111</v>
      </c>
      <c r="AH55" s="12">
        <v>-47244</v>
      </c>
      <c r="AI55" s="12">
        <v>-32922</v>
      </c>
      <c r="AJ55" s="12">
        <v>-28390</v>
      </c>
      <c r="AK55" s="12">
        <v>-40434</v>
      </c>
      <c r="AL55" s="12">
        <v>-33450</v>
      </c>
      <c r="AM55" s="12">
        <v>-30288</v>
      </c>
      <c r="AN55" s="12">
        <v>-15532</v>
      </c>
      <c r="AO55" s="12">
        <v>-29517</v>
      </c>
      <c r="AP55" s="12">
        <v>-29798</v>
      </c>
      <c r="AQ55" s="100"/>
      <c r="AR55" s="12">
        <v>-33546</v>
      </c>
      <c r="AS55" s="12">
        <v>-114210</v>
      </c>
      <c r="AT55" s="12">
        <v>-149097</v>
      </c>
      <c r="AU55" s="12">
        <v>-112714</v>
      </c>
      <c r="AV55" s="12">
        <v>-80606</v>
      </c>
      <c r="AW55" s="12">
        <v>-87651</v>
      </c>
      <c r="AX55" s="12">
        <v>-132745</v>
      </c>
      <c r="AY55" s="12">
        <v>-167947</v>
      </c>
      <c r="AZ55" s="12">
        <v>-132562</v>
      </c>
      <c r="BA55" s="12">
        <v>-74847</v>
      </c>
    </row>
    <row r="56" spans="1:53" s="17" customFormat="1" ht="15" customHeight="1" x14ac:dyDescent="0.2">
      <c r="A56" s="95"/>
      <c r="B56" s="18" t="s">
        <v>166</v>
      </c>
      <c r="C56" s="1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100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3" s="17" customFormat="1" ht="15" customHeight="1" x14ac:dyDescent="0.2">
      <c r="A57" s="95"/>
      <c r="B57" s="4" t="s">
        <v>92</v>
      </c>
      <c r="C57" s="4" t="s">
        <v>325</v>
      </c>
      <c r="D57" s="5">
        <v>0</v>
      </c>
      <c r="E57" s="5">
        <v>279095</v>
      </c>
      <c r="F57" s="5">
        <v>-239</v>
      </c>
      <c r="G57" s="5">
        <v>99221</v>
      </c>
      <c r="H57" s="5">
        <v>24674</v>
      </c>
      <c r="I57" s="5">
        <v>429760</v>
      </c>
      <c r="J57" s="5">
        <v>72027</v>
      </c>
      <c r="K57" s="5">
        <v>531891</v>
      </c>
      <c r="L57" s="5">
        <v>0</v>
      </c>
      <c r="M57" s="5">
        <v>348033</v>
      </c>
      <c r="N57" s="5">
        <v>98976.074239999987</v>
      </c>
      <c r="O57" s="5">
        <v>197684.92576000001</v>
      </c>
      <c r="P57" s="5">
        <v>503569</v>
      </c>
      <c r="Q57" s="5">
        <v>99305</v>
      </c>
      <c r="R57" s="5">
        <v>199182</v>
      </c>
      <c r="S57" s="5">
        <v>71455</v>
      </c>
      <c r="T57" s="5">
        <v>49430</v>
      </c>
      <c r="U57" s="5">
        <v>277680</v>
      </c>
      <c r="V57" s="5">
        <v>42293</v>
      </c>
      <c r="W57" s="5">
        <v>-1</v>
      </c>
      <c r="X57" s="5">
        <v>0</v>
      </c>
      <c r="Y57" s="5">
        <v>0</v>
      </c>
      <c r="Z57" s="5">
        <v>0</v>
      </c>
      <c r="AA57" s="5">
        <v>5869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100"/>
      <c r="AR57" s="5">
        <v>378077</v>
      </c>
      <c r="AS57" s="5">
        <v>1058352</v>
      </c>
      <c r="AT57" s="5">
        <v>644694</v>
      </c>
      <c r="AU57" s="5">
        <v>873511</v>
      </c>
      <c r="AV57" s="5">
        <v>369402</v>
      </c>
      <c r="AW57" s="5">
        <v>5869</v>
      </c>
      <c r="AX57" s="5">
        <v>0</v>
      </c>
      <c r="AY57" s="5">
        <v>0</v>
      </c>
      <c r="AZ57" s="5">
        <v>0</v>
      </c>
      <c r="BA57" s="5">
        <v>0</v>
      </c>
    </row>
    <row r="58" spans="1:53" s="17" customFormat="1" ht="15" customHeight="1" x14ac:dyDescent="0.2">
      <c r="A58" s="95"/>
      <c r="B58" s="4" t="s">
        <v>171</v>
      </c>
      <c r="C58" s="4" t="s">
        <v>326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7167</v>
      </c>
      <c r="Z58" s="5">
        <v>11317</v>
      </c>
      <c r="AA58" s="5">
        <v>55095</v>
      </c>
      <c r="AB58" s="5">
        <v>33165</v>
      </c>
      <c r="AC58" s="5">
        <v>20335</v>
      </c>
      <c r="AD58" s="5">
        <v>49664</v>
      </c>
      <c r="AE58" s="5">
        <v>41654</v>
      </c>
      <c r="AF58" s="5">
        <v>3184</v>
      </c>
      <c r="AG58" s="5">
        <v>31426</v>
      </c>
      <c r="AH58" s="5">
        <v>23866</v>
      </c>
      <c r="AI58" s="5">
        <v>28368</v>
      </c>
      <c r="AJ58" s="5">
        <v>15079</v>
      </c>
      <c r="AK58" s="5">
        <v>7312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100"/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73579</v>
      </c>
      <c r="AX58" s="5">
        <v>144818</v>
      </c>
      <c r="AY58" s="5">
        <v>86844</v>
      </c>
      <c r="AZ58" s="5">
        <v>22391</v>
      </c>
      <c r="BA58" s="5">
        <v>0</v>
      </c>
    </row>
    <row r="59" spans="1:53" s="17" customFormat="1" ht="15" customHeight="1" x14ac:dyDescent="0.2">
      <c r="A59" s="95"/>
      <c r="B59" s="4" t="s">
        <v>93</v>
      </c>
      <c r="C59" s="4" t="s">
        <v>327</v>
      </c>
      <c r="D59" s="5">
        <v>-11828.153850000001</v>
      </c>
      <c r="E59" s="5">
        <v>-389323.84615</v>
      </c>
      <c r="F59" s="5">
        <v>-4294.0000000000018</v>
      </c>
      <c r="G59" s="5">
        <v>-4293.0000000000018</v>
      </c>
      <c r="H59" s="5">
        <v>-71803</v>
      </c>
      <c r="I59" s="5">
        <v>-450238</v>
      </c>
      <c r="J59" s="5">
        <v>-44398</v>
      </c>
      <c r="K59" s="5">
        <v>-472697</v>
      </c>
      <c r="L59" s="5">
        <v>-63643</v>
      </c>
      <c r="M59" s="5">
        <v>-168872.23015227501</v>
      </c>
      <c r="N59" s="5">
        <v>-79884</v>
      </c>
      <c r="O59" s="5">
        <v>-252508.76984772499</v>
      </c>
      <c r="P59" s="5">
        <v>-68301</v>
      </c>
      <c r="Q59" s="5">
        <v>-191208</v>
      </c>
      <c r="R59" s="5">
        <v>-137911</v>
      </c>
      <c r="S59" s="5">
        <v>-316520</v>
      </c>
      <c r="T59" s="5">
        <v>-86005</v>
      </c>
      <c r="U59" s="5">
        <v>-140382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-70</v>
      </c>
      <c r="AL59" s="5">
        <v>-212</v>
      </c>
      <c r="AM59" s="5">
        <v>-212</v>
      </c>
      <c r="AN59" s="5">
        <v>-213</v>
      </c>
      <c r="AO59" s="5">
        <v>-214</v>
      </c>
      <c r="AP59" s="5">
        <v>-216</v>
      </c>
      <c r="AQ59" s="100"/>
      <c r="AR59" s="5">
        <v>-409739</v>
      </c>
      <c r="AS59" s="5">
        <v>-1039136</v>
      </c>
      <c r="AT59" s="5">
        <v>-564908</v>
      </c>
      <c r="AU59" s="5">
        <v>-713940</v>
      </c>
      <c r="AV59" s="5">
        <v>-226387</v>
      </c>
      <c r="AW59" s="5">
        <v>0</v>
      </c>
      <c r="AX59" s="5">
        <v>0</v>
      </c>
      <c r="AY59" s="5">
        <v>0</v>
      </c>
      <c r="AZ59" s="5">
        <v>-494</v>
      </c>
      <c r="BA59" s="5">
        <v>-643</v>
      </c>
    </row>
    <row r="60" spans="1:53" s="17" customFormat="1" ht="15" customHeight="1" x14ac:dyDescent="0.2">
      <c r="A60" s="95"/>
      <c r="B60" s="4" t="s">
        <v>94</v>
      </c>
      <c r="C60" s="4" t="s">
        <v>328</v>
      </c>
      <c r="D60" s="5">
        <v>-11677.3855</v>
      </c>
      <c r="E60" s="5">
        <v>-42088.614499999996</v>
      </c>
      <c r="F60" s="5">
        <v>-16690.000000000004</v>
      </c>
      <c r="G60" s="5">
        <v>-39227</v>
      </c>
      <c r="H60" s="5">
        <v>-45414</v>
      </c>
      <c r="I60" s="5">
        <v>-57464</v>
      </c>
      <c r="J60" s="5">
        <v>-10073</v>
      </c>
      <c r="K60" s="5">
        <v>-45452</v>
      </c>
      <c r="L60" s="5">
        <v>-8565</v>
      </c>
      <c r="M60" s="5">
        <v>-30241.806766902198</v>
      </c>
      <c r="N60" s="5">
        <v>-8187</v>
      </c>
      <c r="O60" s="5">
        <v>-39245.193233097802</v>
      </c>
      <c r="P60" s="5">
        <v>-9353</v>
      </c>
      <c r="Q60" s="5">
        <v>-35934</v>
      </c>
      <c r="R60" s="5">
        <v>-27521</v>
      </c>
      <c r="S60" s="5">
        <v>-31849</v>
      </c>
      <c r="T60" s="5">
        <v>-20905</v>
      </c>
      <c r="U60" s="5">
        <v>-6287</v>
      </c>
      <c r="V60" s="5">
        <v>0</v>
      </c>
      <c r="W60" s="5">
        <v>-1</v>
      </c>
      <c r="X60" s="5">
        <v>0</v>
      </c>
      <c r="Y60" s="5">
        <v>0</v>
      </c>
      <c r="Z60" s="5">
        <v>0</v>
      </c>
      <c r="AA60" s="5">
        <v>0</v>
      </c>
      <c r="AB60" s="5">
        <v>-96</v>
      </c>
      <c r="AC60" s="5">
        <v>-99</v>
      </c>
      <c r="AD60" s="5">
        <v>-100</v>
      </c>
      <c r="AE60" s="5">
        <v>-98</v>
      </c>
      <c r="AF60" s="5">
        <v>-98</v>
      </c>
      <c r="AG60" s="5">
        <v>-99</v>
      </c>
      <c r="AH60" s="5">
        <v>-99</v>
      </c>
      <c r="AI60" s="5">
        <v>-102</v>
      </c>
      <c r="AJ60" s="5">
        <v>-100</v>
      </c>
      <c r="AK60" s="5">
        <v>-99</v>
      </c>
      <c r="AL60" s="5">
        <v>-100</v>
      </c>
      <c r="AM60" s="5">
        <v>-95</v>
      </c>
      <c r="AN60" s="5">
        <v>-90</v>
      </c>
      <c r="AO60" s="5">
        <v>-89</v>
      </c>
      <c r="AP60" s="5">
        <v>-86</v>
      </c>
      <c r="AQ60" s="100"/>
      <c r="AR60" s="5">
        <v>-109683</v>
      </c>
      <c r="AS60" s="5">
        <v>-158403</v>
      </c>
      <c r="AT60" s="5">
        <v>-86239</v>
      </c>
      <c r="AU60" s="5">
        <v>-104657</v>
      </c>
      <c r="AV60" s="5">
        <v>-27193</v>
      </c>
      <c r="AW60" s="5">
        <v>0</v>
      </c>
      <c r="AX60" s="5">
        <v>-393</v>
      </c>
      <c r="AY60" s="5">
        <v>-398</v>
      </c>
      <c r="AZ60" s="5">
        <v>-394</v>
      </c>
      <c r="BA60" s="5">
        <v>-265</v>
      </c>
    </row>
    <row r="61" spans="1:53" s="17" customFormat="1" ht="15" customHeight="1" x14ac:dyDescent="0.2">
      <c r="A61" s="95"/>
      <c r="B61" s="4" t="s">
        <v>311</v>
      </c>
      <c r="C61" s="4" t="s">
        <v>329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/>
      <c r="Y61" s="5">
        <v>0</v>
      </c>
      <c r="Z61" s="5">
        <v>0</v>
      </c>
      <c r="AA61" s="5">
        <v>-49450</v>
      </c>
      <c r="AB61" s="5">
        <v>-25981</v>
      </c>
      <c r="AC61" s="5">
        <v>-37285</v>
      </c>
      <c r="AD61" s="5">
        <v>-26529</v>
      </c>
      <c r="AE61" s="5">
        <v>-47509</v>
      </c>
      <c r="AF61" s="5">
        <v>-38618</v>
      </c>
      <c r="AG61" s="5">
        <v>-22054</v>
      </c>
      <c r="AH61" s="5">
        <v>-24261</v>
      </c>
      <c r="AI61" s="5">
        <v>-19761</v>
      </c>
      <c r="AJ61" s="5">
        <v>-26408</v>
      </c>
      <c r="AK61" s="5">
        <v>-15352</v>
      </c>
      <c r="AL61" s="5">
        <v>-7794</v>
      </c>
      <c r="AM61" s="5">
        <v>0</v>
      </c>
      <c r="AN61" s="5">
        <v>0</v>
      </c>
      <c r="AO61" s="5">
        <v>0</v>
      </c>
      <c r="AP61" s="5">
        <v>0</v>
      </c>
      <c r="AQ61" s="100"/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-49450</v>
      </c>
      <c r="AX61" s="5">
        <v>-137304</v>
      </c>
      <c r="AY61" s="5">
        <v>-104694</v>
      </c>
      <c r="AZ61" s="5">
        <v>-49554</v>
      </c>
      <c r="BA61" s="5">
        <v>0</v>
      </c>
    </row>
    <row r="62" spans="1:53" s="17" customFormat="1" ht="15" customHeight="1" x14ac:dyDescent="0.2">
      <c r="A62" s="95"/>
      <c r="B62" s="4" t="s">
        <v>95</v>
      </c>
      <c r="C62" s="4" t="s">
        <v>330</v>
      </c>
      <c r="D62" s="5">
        <v>-348</v>
      </c>
      <c r="E62" s="5">
        <v>-350</v>
      </c>
      <c r="F62" s="5">
        <v>-349</v>
      </c>
      <c r="G62" s="5">
        <v>-480</v>
      </c>
      <c r="H62" s="5">
        <v>-480</v>
      </c>
      <c r="I62" s="5">
        <v>-480</v>
      </c>
      <c r="J62" s="5">
        <v>-480</v>
      </c>
      <c r="K62" s="5">
        <v>-480</v>
      </c>
      <c r="L62" s="5">
        <v>-480</v>
      </c>
      <c r="M62" s="5">
        <v>-480</v>
      </c>
      <c r="N62" s="5">
        <v>-480</v>
      </c>
      <c r="O62" s="5">
        <v>-479</v>
      </c>
      <c r="P62" s="5">
        <v>-10608</v>
      </c>
      <c r="Q62" s="5">
        <v>-18020</v>
      </c>
      <c r="R62" s="5">
        <v>-17292</v>
      </c>
      <c r="S62" s="5">
        <v>-22360</v>
      </c>
      <c r="T62" s="5">
        <v>-21202</v>
      </c>
      <c r="U62" s="5">
        <v>-15422</v>
      </c>
      <c r="V62" s="5">
        <v>-15254</v>
      </c>
      <c r="W62" s="5">
        <v>-19479</v>
      </c>
      <c r="X62" s="5">
        <v>-24748</v>
      </c>
      <c r="Y62" s="5">
        <v>-14151</v>
      </c>
      <c r="Z62" s="5">
        <v>-18402</v>
      </c>
      <c r="AA62" s="5">
        <v>-18816</v>
      </c>
      <c r="AB62" s="5">
        <v>-22595</v>
      </c>
      <c r="AC62" s="5">
        <v>-18181</v>
      </c>
      <c r="AD62" s="5">
        <v>-17969</v>
      </c>
      <c r="AE62" s="5">
        <v>-17002</v>
      </c>
      <c r="AF62" s="5">
        <v>-21235</v>
      </c>
      <c r="AG62" s="5">
        <v>-17856</v>
      </c>
      <c r="AH62" s="5">
        <v>-17561</v>
      </c>
      <c r="AI62" s="5">
        <v>-17427</v>
      </c>
      <c r="AJ62" s="5">
        <v>-20998</v>
      </c>
      <c r="AK62" s="5">
        <v>-19152</v>
      </c>
      <c r="AL62" s="5">
        <v>-17804</v>
      </c>
      <c r="AM62" s="5">
        <v>-18618</v>
      </c>
      <c r="AN62" s="5">
        <v>-22639</v>
      </c>
      <c r="AO62" s="5">
        <v>-18979</v>
      </c>
      <c r="AP62" s="5">
        <v>-19324</v>
      </c>
      <c r="AQ62" s="100"/>
      <c r="AR62" s="5">
        <v>-1527</v>
      </c>
      <c r="AS62" s="5">
        <v>-1920</v>
      </c>
      <c r="AT62" s="5">
        <v>-1919</v>
      </c>
      <c r="AU62" s="5">
        <v>-68280</v>
      </c>
      <c r="AV62" s="5">
        <v>-71357</v>
      </c>
      <c r="AW62" s="5">
        <v>-76117</v>
      </c>
      <c r="AX62" s="5">
        <v>-75747</v>
      </c>
      <c r="AY62" s="5">
        <v>-74079</v>
      </c>
      <c r="AZ62" s="5">
        <v>-76572</v>
      </c>
      <c r="BA62" s="5">
        <v>-60942</v>
      </c>
    </row>
    <row r="63" spans="1:53" s="17" customFormat="1" ht="15" customHeight="1" x14ac:dyDescent="0.2">
      <c r="A63" s="95"/>
      <c r="B63" s="4" t="s">
        <v>190</v>
      </c>
      <c r="C63" s="4" t="s">
        <v>331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-292</v>
      </c>
      <c r="AH63" s="5">
        <v>-39</v>
      </c>
      <c r="AI63" s="5">
        <v>-180</v>
      </c>
      <c r="AJ63" s="5">
        <v>-1223</v>
      </c>
      <c r="AK63" s="5">
        <v>-94</v>
      </c>
      <c r="AL63" s="5">
        <v>70</v>
      </c>
      <c r="AM63" s="5">
        <v>-81</v>
      </c>
      <c r="AN63" s="5">
        <v>0</v>
      </c>
      <c r="AO63" s="5">
        <v>0</v>
      </c>
      <c r="AP63" s="5">
        <v>0</v>
      </c>
      <c r="AQ63" s="100"/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-511</v>
      </c>
      <c r="AZ63" s="5">
        <v>-1328</v>
      </c>
      <c r="BA63" s="5">
        <v>0</v>
      </c>
    </row>
    <row r="64" spans="1:53" s="17" customFormat="1" ht="15" customHeight="1" x14ac:dyDescent="0.2">
      <c r="A64" s="95"/>
      <c r="B64" s="4" t="s">
        <v>96</v>
      </c>
      <c r="C64" s="4" t="s">
        <v>332</v>
      </c>
      <c r="D64" s="5">
        <v>-258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-48249</v>
      </c>
      <c r="N64" s="5">
        <v>-48258</v>
      </c>
      <c r="O64" s="5">
        <v>-8</v>
      </c>
      <c r="P64" s="5">
        <v>0</v>
      </c>
      <c r="Q64" s="5">
        <v>-24554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-13125</v>
      </c>
      <c r="AJ64" s="5">
        <v>0</v>
      </c>
      <c r="AK64" s="5">
        <v>-5404</v>
      </c>
      <c r="AL64" s="5">
        <v>0</v>
      </c>
      <c r="AM64" s="5">
        <v>0</v>
      </c>
      <c r="AN64" s="5">
        <v>0</v>
      </c>
      <c r="AO64" s="5">
        <v>-158</v>
      </c>
      <c r="AP64" s="5">
        <v>0</v>
      </c>
      <c r="AQ64" s="100"/>
      <c r="AR64" s="5">
        <v>-258</v>
      </c>
      <c r="AS64" s="5">
        <v>0</v>
      </c>
      <c r="AT64" s="5">
        <v>-96515</v>
      </c>
      <c r="AU64" s="5">
        <v>-24554</v>
      </c>
      <c r="AV64" s="5">
        <v>0</v>
      </c>
      <c r="AW64" s="5">
        <v>0</v>
      </c>
      <c r="AX64" s="5">
        <v>0</v>
      </c>
      <c r="AY64" s="5">
        <v>-13125</v>
      </c>
      <c r="AZ64" s="5">
        <v>-5404</v>
      </c>
      <c r="BA64" s="5">
        <v>-158</v>
      </c>
    </row>
    <row r="65" spans="1:53" s="17" customFormat="1" ht="15" customHeight="1" x14ac:dyDescent="0.2">
      <c r="A65" s="95"/>
      <c r="B65" s="4" t="s">
        <v>97</v>
      </c>
      <c r="C65" s="4" t="s">
        <v>336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140678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249620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109</v>
      </c>
      <c r="AF65" s="5">
        <v>80000</v>
      </c>
      <c r="AG65" s="5">
        <v>0</v>
      </c>
      <c r="AH65" s="5">
        <v>0</v>
      </c>
      <c r="AI65" s="5">
        <v>0</v>
      </c>
      <c r="AJ65" s="5">
        <v>10049</v>
      </c>
      <c r="AK65" s="5">
        <v>0</v>
      </c>
      <c r="AL65" s="5">
        <v>0.22672000002785353</v>
      </c>
      <c r="AM65" s="5">
        <v>-0.22672000002785353</v>
      </c>
      <c r="AN65" s="5">
        <v>0</v>
      </c>
      <c r="AO65" s="5">
        <v>333</v>
      </c>
      <c r="AP65" s="5">
        <v>0</v>
      </c>
      <c r="AQ65" s="100"/>
      <c r="AR65" s="5">
        <v>0</v>
      </c>
      <c r="AS65" s="5">
        <v>140678</v>
      </c>
      <c r="AT65" s="5">
        <v>0</v>
      </c>
      <c r="AU65" s="5">
        <v>249620</v>
      </c>
      <c r="AV65" s="5">
        <v>0</v>
      </c>
      <c r="AW65" s="5">
        <v>0</v>
      </c>
      <c r="AX65" s="5">
        <v>109</v>
      </c>
      <c r="AY65" s="5">
        <v>80000</v>
      </c>
      <c r="AZ65" s="5">
        <v>10049</v>
      </c>
      <c r="BA65" s="5">
        <v>333</v>
      </c>
    </row>
    <row r="66" spans="1:53" s="17" customFormat="1" ht="15" customHeight="1" x14ac:dyDescent="0.2">
      <c r="A66" s="95"/>
      <c r="B66" s="4" t="s">
        <v>98</v>
      </c>
      <c r="C66" s="4" t="s">
        <v>333</v>
      </c>
      <c r="D66" s="5">
        <v>-925</v>
      </c>
      <c r="E66" s="5">
        <v>50804</v>
      </c>
      <c r="F66" s="5">
        <v>-3863</v>
      </c>
      <c r="G66" s="5">
        <v>-3693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100"/>
      <c r="AR66" s="5">
        <v>42323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</row>
    <row r="67" spans="1:53" s="17" customFormat="1" ht="15" customHeight="1" x14ac:dyDescent="0.2">
      <c r="A67" s="95"/>
      <c r="B67" s="4" t="s">
        <v>115</v>
      </c>
      <c r="C67" s="28" t="s">
        <v>275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50018</v>
      </c>
      <c r="T67" s="5">
        <v>-50018</v>
      </c>
      <c r="U67" s="5">
        <v>18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100"/>
      <c r="AR67" s="5">
        <v>0</v>
      </c>
      <c r="AS67" s="5">
        <v>0</v>
      </c>
      <c r="AT67" s="5">
        <v>0</v>
      </c>
      <c r="AU67" s="5">
        <v>50018</v>
      </c>
      <c r="AV67" s="5">
        <v>-50000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</row>
    <row r="68" spans="1:53" s="17" customFormat="1" ht="15" customHeight="1" x14ac:dyDescent="0.2">
      <c r="A68" s="95"/>
      <c r="B68" s="4" t="s">
        <v>183</v>
      </c>
      <c r="C68" s="4" t="s">
        <v>334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20000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100"/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20000</v>
      </c>
      <c r="AY68" s="5">
        <v>0</v>
      </c>
      <c r="AZ68" s="5">
        <v>0</v>
      </c>
      <c r="BA68" s="5">
        <v>0</v>
      </c>
    </row>
    <row r="69" spans="1:53" s="17" customFormat="1" ht="15" customHeight="1" x14ac:dyDescent="0.2">
      <c r="A69" s="95"/>
      <c r="B69" s="4" t="s">
        <v>184</v>
      </c>
      <c r="C69" s="4" t="s">
        <v>335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-2960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100"/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-2960</v>
      </c>
      <c r="AY69" s="5">
        <v>0</v>
      </c>
      <c r="AZ69" s="5">
        <v>0</v>
      </c>
      <c r="BA69" s="5">
        <v>0</v>
      </c>
    </row>
    <row r="70" spans="1:53" s="17" customFormat="1" ht="15" customHeight="1" x14ac:dyDescent="0.2">
      <c r="A70" s="95"/>
      <c r="B70" s="10" t="s">
        <v>99</v>
      </c>
      <c r="C70" s="10" t="s">
        <v>316</v>
      </c>
      <c r="D70" s="12">
        <v>-25036.539349999999</v>
      </c>
      <c r="E70" s="12">
        <v>-101863.46064999999</v>
      </c>
      <c r="F70" s="12">
        <v>-25435.000000000007</v>
      </c>
      <c r="G70" s="12">
        <v>51528</v>
      </c>
      <c r="H70" s="12">
        <v>-93023</v>
      </c>
      <c r="I70" s="12">
        <v>-78422</v>
      </c>
      <c r="J70" s="12">
        <v>17076</v>
      </c>
      <c r="K70" s="12">
        <v>153940</v>
      </c>
      <c r="L70" s="12">
        <v>-72688</v>
      </c>
      <c r="M70" s="12">
        <v>100189.96308082278</v>
      </c>
      <c r="N70" s="12">
        <v>-37832.925760000013</v>
      </c>
      <c r="O70" s="12">
        <v>-94556.037320822783</v>
      </c>
      <c r="P70" s="12">
        <v>415307</v>
      </c>
      <c r="Q70" s="12">
        <v>-170411</v>
      </c>
      <c r="R70" s="12">
        <v>16458</v>
      </c>
      <c r="S70" s="12">
        <v>364</v>
      </c>
      <c r="T70" s="12">
        <v>-128700</v>
      </c>
      <c r="U70" s="12">
        <v>115607</v>
      </c>
      <c r="V70" s="12">
        <v>27039</v>
      </c>
      <c r="W70" s="12">
        <v>-19481</v>
      </c>
      <c r="X70" s="12">
        <v>-24748</v>
      </c>
      <c r="Y70" s="12">
        <v>-6984</v>
      </c>
      <c r="Z70" s="12">
        <v>-7085</v>
      </c>
      <c r="AA70" s="12">
        <v>-7302</v>
      </c>
      <c r="AB70" s="12">
        <v>-15507</v>
      </c>
      <c r="AC70" s="12">
        <v>-35230</v>
      </c>
      <c r="AD70" s="12">
        <v>5066</v>
      </c>
      <c r="AE70" s="12">
        <v>-5806</v>
      </c>
      <c r="AF70" s="12">
        <v>23233</v>
      </c>
      <c r="AG70" s="12">
        <v>-8875</v>
      </c>
      <c r="AH70" s="12">
        <v>-18094</v>
      </c>
      <c r="AI70" s="12">
        <v>-22227</v>
      </c>
      <c r="AJ70" s="12">
        <v>-23601</v>
      </c>
      <c r="AK70" s="12">
        <v>-32859</v>
      </c>
      <c r="AL70" s="12">
        <v>-25839.773279999972</v>
      </c>
      <c r="AM70" s="12">
        <v>-19006.226720000028</v>
      </c>
      <c r="AN70" s="12">
        <v>-22942</v>
      </c>
      <c r="AO70" s="12">
        <v>-19107</v>
      </c>
      <c r="AP70" s="12">
        <v>-19626</v>
      </c>
      <c r="AQ70" s="100"/>
      <c r="AR70" s="12">
        <v>-100807</v>
      </c>
      <c r="AS70" s="12">
        <v>-429</v>
      </c>
      <c r="AT70" s="12">
        <v>-104887</v>
      </c>
      <c r="AU70" s="12">
        <v>261718</v>
      </c>
      <c r="AV70" s="12">
        <v>-5535</v>
      </c>
      <c r="AW70" s="12">
        <v>-46119</v>
      </c>
      <c r="AX70" s="12">
        <v>-51477</v>
      </c>
      <c r="AY70" s="12">
        <v>-25963</v>
      </c>
      <c r="AZ70" s="12">
        <v>-101306</v>
      </c>
      <c r="BA70" s="12">
        <v>-61675</v>
      </c>
    </row>
    <row r="71" spans="1:53" s="17" customFormat="1" ht="15" customHeight="1" x14ac:dyDescent="0.2">
      <c r="A71" s="95"/>
      <c r="B71" s="10" t="s">
        <v>100</v>
      </c>
      <c r="C71" s="10" t="s">
        <v>317</v>
      </c>
      <c r="D71" s="12">
        <v>-32660.254246272008</v>
      </c>
      <c r="E71" s="12">
        <v>-77053.745753727984</v>
      </c>
      <c r="F71" s="12">
        <v>43718.999999999993</v>
      </c>
      <c r="G71" s="12">
        <v>184784</v>
      </c>
      <c r="H71" s="12">
        <v>-129353</v>
      </c>
      <c r="I71" s="12">
        <v>-49693</v>
      </c>
      <c r="J71" s="12">
        <v>44538</v>
      </c>
      <c r="K71" s="12">
        <v>167834.16834999999</v>
      </c>
      <c r="L71" s="12">
        <v>-222066.78850999998</v>
      </c>
      <c r="M71" s="12">
        <v>122878.75159082279</v>
      </c>
      <c r="N71" s="12">
        <v>-71545.340242627499</v>
      </c>
      <c r="O71" s="12">
        <v>8728.3771618047031</v>
      </c>
      <c r="P71" s="12">
        <v>327763</v>
      </c>
      <c r="Q71" s="12">
        <v>-151919.0522109493</v>
      </c>
      <c r="R71" s="12">
        <v>-79935.947789050711</v>
      </c>
      <c r="S71" s="12">
        <v>123563</v>
      </c>
      <c r="T71" s="12">
        <v>-334062</v>
      </c>
      <c r="U71" s="12">
        <v>-63803</v>
      </c>
      <c r="V71" s="12">
        <v>-22158</v>
      </c>
      <c r="W71" s="12">
        <v>9031</v>
      </c>
      <c r="X71" s="12">
        <v>-11009</v>
      </c>
      <c r="Y71" s="12">
        <v>3769</v>
      </c>
      <c r="Z71" s="12">
        <v>-1754</v>
      </c>
      <c r="AA71" s="12">
        <v>-13065</v>
      </c>
      <c r="AB71" s="12">
        <v>-9574</v>
      </c>
      <c r="AC71" s="12">
        <v>-816</v>
      </c>
      <c r="AD71" s="12">
        <v>1904</v>
      </c>
      <c r="AE71" s="12">
        <v>23166</v>
      </c>
      <c r="AF71" s="12">
        <v>-17302</v>
      </c>
      <c r="AG71" s="12">
        <v>-6582</v>
      </c>
      <c r="AH71" s="12">
        <v>1740</v>
      </c>
      <c r="AI71" s="12">
        <v>4517</v>
      </c>
      <c r="AJ71" s="12">
        <v>-3443</v>
      </c>
      <c r="AK71" s="12">
        <v>-1256</v>
      </c>
      <c r="AL71" s="12">
        <v>-2197.1562799999738</v>
      </c>
      <c r="AM71" s="12">
        <v>10978.156279999974</v>
      </c>
      <c r="AN71" s="12">
        <v>7801</v>
      </c>
      <c r="AO71" s="12">
        <v>-9575</v>
      </c>
      <c r="AP71" s="12">
        <v>3339</v>
      </c>
      <c r="AQ71" s="100"/>
      <c r="AR71" s="12">
        <v>118789</v>
      </c>
      <c r="AS71" s="12">
        <v>33326.168349999993</v>
      </c>
      <c r="AT71" s="12">
        <v>-162005</v>
      </c>
      <c r="AU71" s="12">
        <v>219471</v>
      </c>
      <c r="AV71" s="12">
        <v>-410992</v>
      </c>
      <c r="AW71" s="12">
        <v>-22059</v>
      </c>
      <c r="AX71" s="12">
        <v>14680</v>
      </c>
      <c r="AY71" s="12">
        <v>-17627</v>
      </c>
      <c r="AZ71" s="12">
        <v>4082</v>
      </c>
      <c r="BA71" s="12">
        <v>1565</v>
      </c>
    </row>
    <row r="72" spans="1:53" s="17" customFormat="1" ht="15" customHeight="1" x14ac:dyDescent="0.2">
      <c r="A72" s="95"/>
      <c r="B72" s="99"/>
      <c r="C72" s="99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100"/>
      <c r="AR72" s="5"/>
      <c r="AS72" s="5"/>
      <c r="AT72" s="5"/>
      <c r="AU72" s="5"/>
      <c r="AV72" s="5"/>
      <c r="AW72" s="5"/>
      <c r="AX72" s="5"/>
      <c r="AY72" s="5"/>
      <c r="AZ72" s="5"/>
      <c r="BA72" s="5"/>
    </row>
    <row r="73" spans="1:53" s="17" customFormat="1" ht="15" customHeight="1" x14ac:dyDescent="0.2">
      <c r="A73" s="95"/>
      <c r="B73" s="4" t="s">
        <v>101</v>
      </c>
      <c r="C73" s="4" t="s">
        <v>318</v>
      </c>
      <c r="D73" s="5">
        <v>257625</v>
      </c>
      <c r="E73" s="5">
        <v>224965</v>
      </c>
      <c r="F73" s="5">
        <v>147911</v>
      </c>
      <c r="G73" s="5">
        <v>191630</v>
      </c>
      <c r="H73" s="5">
        <v>376414</v>
      </c>
      <c r="I73" s="5">
        <v>247061</v>
      </c>
      <c r="J73" s="5">
        <v>197368</v>
      </c>
      <c r="K73" s="5">
        <v>241906</v>
      </c>
      <c r="L73" s="5">
        <v>409740</v>
      </c>
      <c r="M73" s="5">
        <v>187673</v>
      </c>
      <c r="N73" s="5">
        <v>310552</v>
      </c>
      <c r="O73" s="5">
        <v>239007</v>
      </c>
      <c r="P73" s="5">
        <v>247735</v>
      </c>
      <c r="Q73" s="5">
        <v>575498</v>
      </c>
      <c r="R73" s="5">
        <v>423579</v>
      </c>
      <c r="S73" s="5">
        <v>343643</v>
      </c>
      <c r="T73" s="5">
        <v>467206</v>
      </c>
      <c r="U73" s="5">
        <v>133144</v>
      </c>
      <c r="V73" s="5">
        <v>69341</v>
      </c>
      <c r="W73" s="5">
        <v>47183</v>
      </c>
      <c r="X73" s="5">
        <v>56214</v>
      </c>
      <c r="Y73" s="5">
        <v>45205</v>
      </c>
      <c r="Z73" s="5">
        <v>48974</v>
      </c>
      <c r="AA73" s="5">
        <v>47220</v>
      </c>
      <c r="AB73" s="5">
        <v>34155</v>
      </c>
      <c r="AC73" s="5">
        <v>24581</v>
      </c>
      <c r="AD73" s="5">
        <v>23765</v>
      </c>
      <c r="AE73" s="5">
        <v>25669</v>
      </c>
      <c r="AF73" s="5">
        <v>48835</v>
      </c>
      <c r="AG73" s="5">
        <v>31533</v>
      </c>
      <c r="AH73" s="5">
        <v>24951</v>
      </c>
      <c r="AI73" s="5">
        <v>26691</v>
      </c>
      <c r="AJ73" s="5">
        <v>31208</v>
      </c>
      <c r="AK73" s="5">
        <v>27765</v>
      </c>
      <c r="AL73" s="5">
        <v>26509</v>
      </c>
      <c r="AM73" s="5">
        <v>24311.843720000026</v>
      </c>
      <c r="AN73" s="5">
        <v>35290</v>
      </c>
      <c r="AO73" s="5">
        <v>43091</v>
      </c>
      <c r="AP73" s="5">
        <v>33516</v>
      </c>
      <c r="AQ73" s="100"/>
      <c r="AR73" s="5">
        <v>257625</v>
      </c>
      <c r="AS73" s="5">
        <v>376414</v>
      </c>
      <c r="AT73" s="5">
        <v>409740</v>
      </c>
      <c r="AU73" s="5">
        <v>247735</v>
      </c>
      <c r="AV73" s="5">
        <v>467206</v>
      </c>
      <c r="AW73" s="5">
        <v>56214</v>
      </c>
      <c r="AX73" s="5">
        <v>34155</v>
      </c>
      <c r="AY73" s="5">
        <v>48835</v>
      </c>
      <c r="AZ73" s="5">
        <v>31208</v>
      </c>
      <c r="BA73" s="5">
        <v>35290</v>
      </c>
    </row>
    <row r="74" spans="1:53" s="17" customFormat="1" ht="15" customHeight="1" x14ac:dyDescent="0.2">
      <c r="A74" s="95"/>
      <c r="B74" s="4" t="s">
        <v>102</v>
      </c>
      <c r="C74" s="4" t="s">
        <v>319</v>
      </c>
      <c r="D74" s="5">
        <v>224965</v>
      </c>
      <c r="E74" s="5">
        <v>147911</v>
      </c>
      <c r="F74" s="5">
        <v>191630</v>
      </c>
      <c r="G74" s="5">
        <v>376414</v>
      </c>
      <c r="H74" s="5">
        <v>247061</v>
      </c>
      <c r="I74" s="5">
        <v>197368</v>
      </c>
      <c r="J74" s="5">
        <v>241906</v>
      </c>
      <c r="K74" s="5">
        <v>409740</v>
      </c>
      <c r="L74" s="5">
        <v>187673</v>
      </c>
      <c r="M74" s="5">
        <v>310552</v>
      </c>
      <c r="N74" s="5">
        <v>239007</v>
      </c>
      <c r="O74" s="5">
        <v>247735</v>
      </c>
      <c r="P74" s="5">
        <v>575498</v>
      </c>
      <c r="Q74" s="5">
        <v>423579</v>
      </c>
      <c r="R74" s="5">
        <v>343643</v>
      </c>
      <c r="S74" s="5">
        <v>467206</v>
      </c>
      <c r="T74" s="5">
        <v>133144</v>
      </c>
      <c r="U74" s="5">
        <v>69341</v>
      </c>
      <c r="V74" s="5">
        <v>47183</v>
      </c>
      <c r="W74" s="5">
        <v>56214</v>
      </c>
      <c r="X74" s="5">
        <v>45205</v>
      </c>
      <c r="Y74" s="5">
        <v>48974</v>
      </c>
      <c r="Z74" s="5">
        <v>47220</v>
      </c>
      <c r="AA74" s="5">
        <v>34155</v>
      </c>
      <c r="AB74" s="5">
        <v>24581</v>
      </c>
      <c r="AC74" s="5">
        <v>23765</v>
      </c>
      <c r="AD74" s="5">
        <v>25669</v>
      </c>
      <c r="AE74" s="5">
        <v>48835</v>
      </c>
      <c r="AF74" s="5">
        <v>31533</v>
      </c>
      <c r="AG74" s="5">
        <v>24951</v>
      </c>
      <c r="AH74" s="5">
        <v>26691</v>
      </c>
      <c r="AI74" s="5">
        <v>31208</v>
      </c>
      <c r="AJ74" s="5">
        <v>27765</v>
      </c>
      <c r="AK74" s="5">
        <v>26509</v>
      </c>
      <c r="AL74" s="5">
        <v>24311.843720000026</v>
      </c>
      <c r="AM74" s="5">
        <v>35290</v>
      </c>
      <c r="AN74" s="5">
        <v>43091</v>
      </c>
      <c r="AO74" s="5">
        <v>33516</v>
      </c>
      <c r="AP74" s="5">
        <v>36855</v>
      </c>
      <c r="AQ74" s="100"/>
      <c r="AR74" s="5">
        <v>376414</v>
      </c>
      <c r="AS74" s="5">
        <v>409740</v>
      </c>
      <c r="AT74" s="5">
        <v>247735</v>
      </c>
      <c r="AU74" s="5">
        <v>467206</v>
      </c>
      <c r="AV74" s="5">
        <v>56214</v>
      </c>
      <c r="AW74" s="5">
        <v>34155</v>
      </c>
      <c r="AX74" s="5">
        <v>48835</v>
      </c>
      <c r="AY74" s="5">
        <v>31208</v>
      </c>
      <c r="AZ74" s="5">
        <v>35290</v>
      </c>
      <c r="BA74" s="5">
        <v>36855</v>
      </c>
    </row>
    <row r="75" spans="1:53" s="17" customFormat="1" ht="15" customHeight="1" x14ac:dyDescent="0.2">
      <c r="A75" s="95"/>
      <c r="B75" s="10" t="s">
        <v>100</v>
      </c>
      <c r="C75" s="10" t="s">
        <v>317</v>
      </c>
      <c r="D75" s="12">
        <v>-32660.254246272008</v>
      </c>
      <c r="E75" s="12">
        <v>-77054</v>
      </c>
      <c r="F75" s="12">
        <v>43719</v>
      </c>
      <c r="G75" s="12">
        <v>184784</v>
      </c>
      <c r="H75" s="12">
        <v>-129353</v>
      </c>
      <c r="I75" s="12">
        <v>-49693</v>
      </c>
      <c r="J75" s="12">
        <v>44538</v>
      </c>
      <c r="K75" s="12">
        <v>167834</v>
      </c>
      <c r="L75" s="12">
        <v>-222067</v>
      </c>
      <c r="M75" s="12">
        <v>122879</v>
      </c>
      <c r="N75" s="12">
        <v>-71545</v>
      </c>
      <c r="O75" s="12">
        <v>8728</v>
      </c>
      <c r="P75" s="12">
        <v>327763</v>
      </c>
      <c r="Q75" s="12">
        <v>-151919</v>
      </c>
      <c r="R75" s="12">
        <v>-79936</v>
      </c>
      <c r="S75" s="12">
        <v>123563</v>
      </c>
      <c r="T75" s="12">
        <v>-334062</v>
      </c>
      <c r="U75" s="12">
        <v>-63803</v>
      </c>
      <c r="V75" s="12">
        <v>-22158</v>
      </c>
      <c r="W75" s="12">
        <v>9031</v>
      </c>
      <c r="X75" s="12">
        <v>-11009</v>
      </c>
      <c r="Y75" s="12">
        <v>3769</v>
      </c>
      <c r="Z75" s="12">
        <v>-1754</v>
      </c>
      <c r="AA75" s="12">
        <v>-13065</v>
      </c>
      <c r="AB75" s="12">
        <v>-9574</v>
      </c>
      <c r="AC75" s="12">
        <v>-816</v>
      </c>
      <c r="AD75" s="12">
        <v>1904</v>
      </c>
      <c r="AE75" s="12">
        <v>23166</v>
      </c>
      <c r="AF75" s="12">
        <v>-17302</v>
      </c>
      <c r="AG75" s="12">
        <v>-6582</v>
      </c>
      <c r="AH75" s="12">
        <v>1740</v>
      </c>
      <c r="AI75" s="12">
        <v>4517</v>
      </c>
      <c r="AJ75" s="12">
        <v>-3443</v>
      </c>
      <c r="AK75" s="12">
        <v>-1256</v>
      </c>
      <c r="AL75" s="12">
        <v>-2197.1562799999738</v>
      </c>
      <c r="AM75" s="12">
        <v>10978.156279999974</v>
      </c>
      <c r="AN75" s="12">
        <v>7801</v>
      </c>
      <c r="AO75" s="12">
        <v>-9575</v>
      </c>
      <c r="AP75" s="12">
        <v>3339</v>
      </c>
      <c r="AQ75" s="100"/>
      <c r="AR75" s="12">
        <v>118789</v>
      </c>
      <c r="AS75" s="12">
        <v>33326</v>
      </c>
      <c r="AT75" s="12">
        <v>-162005</v>
      </c>
      <c r="AU75" s="12">
        <v>219471</v>
      </c>
      <c r="AV75" s="12">
        <v>-410992</v>
      </c>
      <c r="AW75" s="12">
        <v>-22059</v>
      </c>
      <c r="AX75" s="12">
        <v>14680</v>
      </c>
      <c r="AY75" s="12">
        <v>-17627</v>
      </c>
      <c r="AZ75" s="12">
        <v>4082</v>
      </c>
      <c r="BA75" s="12">
        <v>1565</v>
      </c>
    </row>
    <row r="76" spans="1:53" s="17" customFormat="1" ht="15" customHeight="1" x14ac:dyDescent="0.25">
      <c r="A76" s="95"/>
    </row>
    <row r="77" spans="1:53" s="17" customFormat="1" ht="15" customHeight="1" x14ac:dyDescent="0.25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95"/>
      <c r="AS77" s="95"/>
      <c r="AT77" s="95"/>
      <c r="AU77" s="95"/>
      <c r="AV77" s="95"/>
      <c r="AW77" s="95"/>
      <c r="AX77" s="95"/>
      <c r="AY77" s="105"/>
      <c r="AZ77" s="105"/>
      <c r="BA77" s="105"/>
    </row>
    <row r="78" spans="1:53" s="17" customFormat="1" ht="15" customHeight="1" x14ac:dyDescent="0.25">
      <c r="A78" s="95"/>
      <c r="B78" s="95"/>
      <c r="C78" s="95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57"/>
      <c r="AS78" s="57"/>
      <c r="AT78" s="57"/>
      <c r="AU78" s="57"/>
      <c r="AV78" s="57"/>
      <c r="AW78" s="57"/>
      <c r="AX78" s="57"/>
      <c r="AY78" s="91"/>
      <c r="AZ78" s="91"/>
      <c r="BA78" s="91"/>
    </row>
    <row r="79" spans="1:53" ht="15" customHeight="1" x14ac:dyDescent="0.25">
      <c r="A79" s="57"/>
      <c r="B79" s="95"/>
      <c r="C79" s="95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57"/>
      <c r="AS79" s="57"/>
      <c r="AT79" s="57"/>
      <c r="AU79" s="57"/>
      <c r="AV79" s="57"/>
      <c r="AW79" s="57"/>
      <c r="AX79" s="57"/>
      <c r="AY79" s="91"/>
      <c r="AZ79" s="91"/>
      <c r="BA79" s="91"/>
    </row>
    <row r="80" spans="1:53" ht="15" customHeight="1" x14ac:dyDescent="0.25">
      <c r="A80" s="57"/>
      <c r="B80" s="95"/>
      <c r="C80" s="95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57"/>
      <c r="AS80" s="57"/>
      <c r="AT80" s="57"/>
      <c r="AU80" s="57"/>
      <c r="AV80" s="57"/>
      <c r="AW80" s="57"/>
      <c r="AX80" s="57"/>
      <c r="AY80" s="91"/>
      <c r="AZ80" s="91"/>
      <c r="BA80" s="91"/>
    </row>
    <row r="81" spans="1:53" ht="15" customHeight="1" x14ac:dyDescent="0.2">
      <c r="A81" s="57"/>
      <c r="B81" s="95"/>
      <c r="C81" s="95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6"/>
      <c r="AR81" s="57"/>
      <c r="AS81" s="57"/>
      <c r="AT81" s="57"/>
      <c r="AU81" s="57"/>
      <c r="AV81" s="57"/>
      <c r="AW81" s="57"/>
      <c r="AX81" s="57"/>
      <c r="AY81" s="57"/>
      <c r="AZ81" s="57"/>
      <c r="BA81" s="57"/>
    </row>
    <row r="82" spans="1:53" ht="15" customHeight="1" x14ac:dyDescent="0.2">
      <c r="A82" s="57"/>
      <c r="B82" s="95"/>
      <c r="C82" s="95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6"/>
      <c r="AR82" s="57"/>
      <c r="AS82" s="57"/>
      <c r="AT82" s="57"/>
      <c r="AU82" s="57"/>
      <c r="AV82" s="57"/>
      <c r="AW82" s="57"/>
      <c r="AX82" s="57"/>
      <c r="AY82" s="57"/>
      <c r="AZ82" s="57"/>
      <c r="BA82" s="57"/>
    </row>
    <row r="83" spans="1:53" ht="15" customHeight="1" x14ac:dyDescent="0.2">
      <c r="A83" s="57"/>
      <c r="B83" s="95"/>
      <c r="C83" s="95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6"/>
      <c r="AR83" s="57"/>
      <c r="AS83" s="57"/>
      <c r="AT83" s="57"/>
      <c r="AU83" s="57"/>
      <c r="AV83" s="57"/>
      <c r="AW83" s="57"/>
      <c r="AX83" s="57"/>
      <c r="AY83" s="57"/>
      <c r="AZ83" s="57"/>
      <c r="BA83" s="57"/>
    </row>
    <row r="84" spans="1:53" ht="15" customHeight="1" x14ac:dyDescent="0.2">
      <c r="A84" s="57"/>
      <c r="B84" s="95"/>
      <c r="C84" s="95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6"/>
      <c r="AR84" s="57"/>
      <c r="AS84" s="57"/>
      <c r="AT84" s="57"/>
      <c r="AU84" s="57"/>
      <c r="AV84" s="57"/>
      <c r="AW84" s="57"/>
      <c r="AX84" s="57"/>
      <c r="AY84" s="57"/>
      <c r="AZ84" s="57"/>
      <c r="BA84" s="57"/>
    </row>
    <row r="85" spans="1:53" ht="15" customHeight="1" x14ac:dyDescent="0.2">
      <c r="A85" s="57"/>
      <c r="B85" s="95"/>
      <c r="C85" s="95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6"/>
      <c r="AR85" s="57"/>
      <c r="AS85" s="57"/>
      <c r="AT85" s="57"/>
      <c r="AU85" s="57"/>
      <c r="AV85" s="57"/>
      <c r="AW85" s="57"/>
      <c r="AX85" s="57"/>
      <c r="AY85" s="57"/>
      <c r="AZ85" s="57"/>
      <c r="BA85" s="57"/>
    </row>
    <row r="86" spans="1:53" ht="15" customHeight="1" x14ac:dyDescent="0.2">
      <c r="A86" s="57"/>
      <c r="B86" s="95"/>
      <c r="C86" s="95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6"/>
      <c r="AR86" s="57"/>
      <c r="AS86" s="57"/>
      <c r="AT86" s="57"/>
      <c r="AU86" s="57"/>
      <c r="AV86" s="57"/>
      <c r="AW86" s="57"/>
      <c r="AX86" s="57"/>
      <c r="AY86" s="57"/>
      <c r="AZ86" s="57"/>
      <c r="BA86" s="57"/>
    </row>
    <row r="87" spans="1:53" ht="15" customHeight="1" x14ac:dyDescent="0.2">
      <c r="A87" s="57"/>
      <c r="B87" s="95"/>
      <c r="C87" s="95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6"/>
      <c r="AR87" s="57"/>
      <c r="AS87" s="57"/>
      <c r="AT87" s="57"/>
      <c r="AU87" s="57"/>
      <c r="AV87" s="57"/>
      <c r="AW87" s="57"/>
      <c r="AX87" s="57"/>
      <c r="AY87" s="57"/>
      <c r="AZ87" s="57"/>
      <c r="BA87" s="57"/>
    </row>
    <row r="88" spans="1:53" ht="15" customHeight="1" x14ac:dyDescent="0.2">
      <c r="A88" s="57"/>
      <c r="B88" s="95"/>
      <c r="C88" s="95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6"/>
      <c r="AR88" s="57"/>
      <c r="AS88" s="57"/>
      <c r="AT88" s="57"/>
      <c r="AU88" s="57"/>
      <c r="AV88" s="57"/>
      <c r="AW88" s="57"/>
      <c r="AX88" s="57"/>
      <c r="AY88" s="57"/>
      <c r="AZ88" s="57"/>
      <c r="BA88" s="57"/>
    </row>
    <row r="89" spans="1:53" ht="15" customHeight="1" x14ac:dyDescent="0.2">
      <c r="A89" s="57"/>
      <c r="B89" s="95"/>
      <c r="C89" s="95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6"/>
      <c r="AR89" s="57"/>
      <c r="AS89" s="57"/>
      <c r="AT89" s="57"/>
      <c r="AU89" s="57"/>
      <c r="AV89" s="57"/>
      <c r="AW89" s="57"/>
      <c r="AX89" s="57"/>
      <c r="AY89" s="57"/>
      <c r="AZ89" s="57"/>
      <c r="BA89" s="57"/>
    </row>
    <row r="90" spans="1:53" ht="15" customHeight="1" x14ac:dyDescent="0.2">
      <c r="A90" s="57"/>
      <c r="B90" s="95"/>
      <c r="C90" s="95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6"/>
      <c r="AR90" s="57"/>
      <c r="AS90" s="57"/>
      <c r="AT90" s="57"/>
      <c r="AU90" s="57"/>
      <c r="AV90" s="57"/>
      <c r="AW90" s="57"/>
      <c r="AX90" s="57"/>
      <c r="AY90" s="57"/>
      <c r="AZ90" s="57"/>
      <c r="BA90" s="57"/>
    </row>
    <row r="91" spans="1:53" ht="15" customHeight="1" x14ac:dyDescent="0.2">
      <c r="A91" s="57"/>
      <c r="B91" s="95"/>
      <c r="C91" s="95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6"/>
      <c r="AR91" s="57"/>
      <c r="AS91" s="57"/>
      <c r="AT91" s="57"/>
      <c r="AU91" s="57"/>
      <c r="AV91" s="57"/>
      <c r="AW91" s="57"/>
      <c r="AX91" s="57"/>
      <c r="AY91" s="57"/>
      <c r="AZ91" s="57"/>
      <c r="BA91" s="57"/>
    </row>
    <row r="92" spans="1:53" ht="15" customHeight="1" x14ac:dyDescent="0.2">
      <c r="A92" s="57"/>
      <c r="B92" s="95"/>
      <c r="C92" s="95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92"/>
      <c r="AR92" s="57"/>
      <c r="AS92" s="57"/>
      <c r="AT92" s="57"/>
      <c r="AU92" s="57"/>
      <c r="AV92" s="57"/>
      <c r="AW92" s="57"/>
      <c r="AX92" s="57"/>
      <c r="AY92" s="57"/>
      <c r="AZ92" s="57"/>
      <c r="BA92" s="57"/>
    </row>
    <row r="93" spans="1:53" ht="15" customHeight="1" x14ac:dyDescent="0.2">
      <c r="A93" s="57"/>
      <c r="B93" s="95"/>
      <c r="C93" s="95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92"/>
      <c r="AR93" s="57"/>
      <c r="AS93" s="57"/>
      <c r="AT93" s="57"/>
      <c r="AU93" s="57"/>
      <c r="AV93" s="57"/>
      <c r="AW93" s="57"/>
      <c r="AX93" s="57"/>
      <c r="AY93" s="57"/>
      <c r="AZ93" s="57"/>
      <c r="BA93" s="57"/>
    </row>
    <row r="94" spans="1:53" ht="15" customHeight="1" x14ac:dyDescent="0.2">
      <c r="A94" s="57"/>
      <c r="B94" s="95"/>
      <c r="C94" s="95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92"/>
      <c r="AR94" s="57"/>
      <c r="AS94" s="57"/>
      <c r="AT94" s="57"/>
      <c r="AU94" s="57"/>
      <c r="AV94" s="57"/>
      <c r="AW94" s="57"/>
      <c r="AX94" s="57"/>
      <c r="AY94" s="57"/>
      <c r="AZ94" s="57"/>
      <c r="BA94" s="57"/>
    </row>
    <row r="95" spans="1:53" ht="15" customHeight="1" x14ac:dyDescent="0.2">
      <c r="A95" s="57"/>
      <c r="B95" s="95"/>
      <c r="C95" s="95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92"/>
      <c r="AR95" s="57"/>
      <c r="AS95" s="57"/>
      <c r="AT95" s="57"/>
      <c r="AU95" s="57"/>
      <c r="AV95" s="57"/>
      <c r="AW95" s="57"/>
      <c r="AX95" s="57"/>
      <c r="AY95" s="57"/>
      <c r="AZ95" s="57"/>
      <c r="BA95" s="57"/>
    </row>
    <row r="96" spans="1:53" ht="15" customHeight="1" x14ac:dyDescent="0.2">
      <c r="A96" s="57"/>
      <c r="B96" s="95"/>
      <c r="C96" s="95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92"/>
      <c r="AR96" s="57"/>
      <c r="AS96" s="57"/>
      <c r="AT96" s="57"/>
      <c r="AU96" s="57"/>
      <c r="AV96" s="57"/>
      <c r="AW96" s="57"/>
      <c r="AX96" s="57"/>
      <c r="AY96" s="57"/>
      <c r="AZ96" s="57"/>
      <c r="BA96" s="57"/>
    </row>
    <row r="97" spans="1:53" ht="15" customHeight="1" x14ac:dyDescent="0.2">
      <c r="A97" s="57"/>
      <c r="B97" s="95"/>
      <c r="C97" s="95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92"/>
      <c r="AR97" s="57"/>
      <c r="AS97" s="57"/>
      <c r="AT97" s="57"/>
      <c r="AU97" s="57"/>
      <c r="AV97" s="57"/>
      <c r="AW97" s="57"/>
      <c r="AX97" s="57"/>
      <c r="AY97" s="57"/>
      <c r="AZ97" s="57"/>
      <c r="BA97" s="57"/>
    </row>
    <row r="98" spans="1:53" ht="15" customHeight="1" x14ac:dyDescent="0.2">
      <c r="A98" s="57"/>
      <c r="B98" s="95"/>
      <c r="C98" s="95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6"/>
      <c r="AR98" s="57"/>
      <c r="AS98" s="57"/>
      <c r="AT98" s="57"/>
      <c r="AU98" s="57"/>
      <c r="AV98" s="57"/>
      <c r="AW98" s="57"/>
      <c r="AX98" s="57"/>
      <c r="AY98" s="57"/>
      <c r="AZ98" s="57"/>
      <c r="BA98" s="57"/>
    </row>
    <row r="99" spans="1:53" ht="15" customHeight="1" x14ac:dyDescent="0.2">
      <c r="A99" s="57"/>
      <c r="B99" s="95"/>
      <c r="C99" s="95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6"/>
      <c r="AR99" s="57"/>
      <c r="AS99" s="57"/>
      <c r="AT99" s="57"/>
      <c r="AU99" s="57"/>
      <c r="AV99" s="57"/>
      <c r="AW99" s="57"/>
      <c r="AX99" s="57"/>
      <c r="AY99" s="57"/>
      <c r="AZ99" s="57"/>
      <c r="BA99" s="57"/>
    </row>
    <row r="100" spans="1:53" ht="15" customHeight="1" x14ac:dyDescent="0.2">
      <c r="A100" s="57"/>
      <c r="B100" s="95"/>
      <c r="C100" s="95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6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</row>
    <row r="101" spans="1:53" ht="15" customHeight="1" x14ac:dyDescent="0.2">
      <c r="A101" s="57"/>
      <c r="B101" s="95"/>
      <c r="C101" s="95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6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</row>
    <row r="102" spans="1:53" ht="15" customHeight="1" x14ac:dyDescent="0.2">
      <c r="A102" s="57"/>
      <c r="B102" s="95"/>
      <c r="C102" s="95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6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</row>
    <row r="103" spans="1:53" ht="15" customHeight="1" x14ac:dyDescent="0.2">
      <c r="A103" s="57"/>
      <c r="B103" s="95"/>
      <c r="C103" s="95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6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</row>
    <row r="104" spans="1:53" ht="15" customHeight="1" x14ac:dyDescent="0.2">
      <c r="A104" s="57"/>
      <c r="B104" s="95"/>
      <c r="C104" s="95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6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</row>
    <row r="105" spans="1:53" ht="15" customHeight="1" x14ac:dyDescent="0.2">
      <c r="A105" s="57"/>
      <c r="B105" s="95"/>
      <c r="C105" s="95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6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</row>
    <row r="106" spans="1:53" ht="15" customHeight="1" x14ac:dyDescent="0.2">
      <c r="A106" s="57"/>
      <c r="B106" s="95"/>
      <c r="C106" s="95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6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</row>
    <row r="107" spans="1:53" ht="15" customHeight="1" x14ac:dyDescent="0.2">
      <c r="A107" s="57"/>
      <c r="B107" s="95"/>
      <c r="C107" s="95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6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</row>
    <row r="108" spans="1:53" ht="15" customHeight="1" x14ac:dyDescent="0.2">
      <c r="A108" s="57"/>
      <c r="B108" s="95"/>
      <c r="C108" s="95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6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</row>
    <row r="109" spans="1:53" ht="15" customHeight="1" x14ac:dyDescent="0.25">
      <c r="A109" s="57"/>
    </row>
  </sheetData>
  <pageMargins left="0.25" right="0.25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CB98-F83B-412A-BC8A-E76BBCB45127}">
  <dimension ref="A2:BL23"/>
  <sheetViews>
    <sheetView showGridLines="0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Y8" sqref="AY8"/>
    </sheetView>
  </sheetViews>
  <sheetFormatPr defaultColWidth="8.7109375" defaultRowHeight="15" outlineLevelCol="1" x14ac:dyDescent="0.25"/>
  <cols>
    <col min="1" max="1" width="4.7109375" style="14" customWidth="1"/>
    <col min="2" max="3" width="30.7109375" style="14" customWidth="1"/>
    <col min="4" max="43" width="10.7109375" style="14" hidden="1" customWidth="1" outlineLevel="1"/>
    <col min="44" max="44" width="10.7109375" style="14" customWidth="1" collapsed="1"/>
    <col min="45" max="50" width="10.7109375" style="14" customWidth="1"/>
    <col min="52" max="61" width="10.7109375" style="14" hidden="1" customWidth="1" outlineLevel="1"/>
    <col min="62" max="62" width="10.7109375" style="14" customWidth="1" collapsed="1"/>
    <col min="63" max="63" width="10.7109375" style="14" customWidth="1"/>
    <col min="64" max="64" width="6.140625" style="14" customWidth="1"/>
    <col min="65" max="16384" width="8.7109375" style="14"/>
  </cols>
  <sheetData>
    <row r="2" spans="1:64" x14ac:dyDescent="0.25"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4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</row>
    <row r="3" spans="1:64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4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</row>
    <row r="4" spans="1:64" x14ac:dyDescent="0.25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4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</row>
    <row r="5" spans="1:64" x14ac:dyDescent="0.25"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4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</row>
    <row r="6" spans="1:64" x14ac:dyDescent="0.2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4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</row>
    <row r="7" spans="1:64" x14ac:dyDescent="0.25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</row>
    <row r="8" spans="1:64" s="57" customFormat="1" ht="12" x14ac:dyDescent="0.2">
      <c r="A8" s="79"/>
      <c r="B8" s="109" t="s">
        <v>236</v>
      </c>
      <c r="C8" s="109" t="s">
        <v>237</v>
      </c>
      <c r="D8" s="74" t="s">
        <v>126</v>
      </c>
      <c r="E8" s="74" t="s">
        <v>127</v>
      </c>
      <c r="F8" s="74" t="s">
        <v>125</v>
      </c>
      <c r="G8" s="74" t="s">
        <v>128</v>
      </c>
      <c r="H8" s="74" t="s">
        <v>129</v>
      </c>
      <c r="I8" s="74" t="s">
        <v>130</v>
      </c>
      <c r="J8" s="74" t="s">
        <v>131</v>
      </c>
      <c r="K8" s="74" t="s">
        <v>132</v>
      </c>
      <c r="L8" s="74" t="s">
        <v>133</v>
      </c>
      <c r="M8" s="74" t="s">
        <v>134</v>
      </c>
      <c r="N8" s="74" t="s">
        <v>135</v>
      </c>
      <c r="O8" s="74" t="s">
        <v>136</v>
      </c>
      <c r="P8" s="74" t="s">
        <v>137</v>
      </c>
      <c r="Q8" s="74" t="s">
        <v>138</v>
      </c>
      <c r="R8" s="74" t="s">
        <v>139</v>
      </c>
      <c r="S8" s="74" t="s">
        <v>140</v>
      </c>
      <c r="T8" s="74" t="s">
        <v>141</v>
      </c>
      <c r="U8" s="74" t="s">
        <v>142</v>
      </c>
      <c r="V8" s="74" t="s">
        <v>143</v>
      </c>
      <c r="W8" s="74" t="s">
        <v>144</v>
      </c>
      <c r="X8" s="74" t="s">
        <v>1</v>
      </c>
      <c r="Y8" s="74" t="s">
        <v>2</v>
      </c>
      <c r="Z8" s="74" t="s">
        <v>104</v>
      </c>
      <c r="AA8" s="74" t="s">
        <v>106</v>
      </c>
      <c r="AB8" s="74" t="s">
        <v>107</v>
      </c>
      <c r="AC8" s="74" t="s">
        <v>108</v>
      </c>
      <c r="AD8" s="74" t="s">
        <v>109</v>
      </c>
      <c r="AE8" s="74" t="s">
        <v>110</v>
      </c>
      <c r="AF8" s="74" t="s">
        <v>124</v>
      </c>
      <c r="AG8" s="74" t="s">
        <v>146</v>
      </c>
      <c r="AH8" s="74" t="s">
        <v>162</v>
      </c>
      <c r="AI8" s="74" t="s">
        <v>163</v>
      </c>
      <c r="AJ8" s="74" t="s">
        <v>167</v>
      </c>
      <c r="AK8" s="74" t="s">
        <v>172</v>
      </c>
      <c r="AL8" s="74" t="s">
        <v>173</v>
      </c>
      <c r="AM8" s="74" t="s">
        <v>177</v>
      </c>
      <c r="AN8" s="74" t="s">
        <v>187</v>
      </c>
      <c r="AO8" s="74" t="s">
        <v>188</v>
      </c>
      <c r="AP8" s="74" t="s">
        <v>191</v>
      </c>
      <c r="AQ8" s="74" t="s">
        <v>192</v>
      </c>
      <c r="AR8" s="74" t="s">
        <v>193</v>
      </c>
      <c r="AS8" s="74" t="s">
        <v>202</v>
      </c>
      <c r="AT8" s="74" t="s">
        <v>205</v>
      </c>
      <c r="AU8" s="74" t="s">
        <v>339</v>
      </c>
      <c r="AV8" s="74" t="s">
        <v>356</v>
      </c>
      <c r="AW8" s="74" t="s">
        <v>357</v>
      </c>
      <c r="AX8" s="74" t="s">
        <v>358</v>
      </c>
      <c r="AY8" s="75"/>
      <c r="AZ8" s="76">
        <v>2014</v>
      </c>
      <c r="BA8" s="76">
        <v>2015</v>
      </c>
      <c r="BB8" s="76">
        <v>2016</v>
      </c>
      <c r="BC8" s="76">
        <v>2017</v>
      </c>
      <c r="BD8" s="76">
        <v>2018</v>
      </c>
      <c r="BE8" s="76">
        <v>2019</v>
      </c>
      <c r="BF8" s="76">
        <v>2020</v>
      </c>
      <c r="BG8" s="76">
        <v>2021</v>
      </c>
      <c r="BH8" s="76">
        <v>2022</v>
      </c>
      <c r="BI8" s="76">
        <v>2023</v>
      </c>
      <c r="BJ8" s="76">
        <v>2024</v>
      </c>
      <c r="BK8" s="76">
        <v>2025</v>
      </c>
    </row>
    <row r="9" spans="1:64" x14ac:dyDescent="0.25">
      <c r="B9" s="4" t="s">
        <v>96</v>
      </c>
      <c r="C9" s="4" t="s">
        <v>332</v>
      </c>
      <c r="D9" s="5">
        <v>-90000</v>
      </c>
      <c r="E9" s="5">
        <v>0</v>
      </c>
      <c r="F9" s="5">
        <v>-57859</v>
      </c>
      <c r="G9" s="5">
        <v>-84985</v>
      </c>
      <c r="H9" s="5">
        <v>-2880</v>
      </c>
      <c r="I9" s="5">
        <v>0</v>
      </c>
      <c r="J9" s="5">
        <v>0</v>
      </c>
      <c r="K9" s="5">
        <v>0</v>
      </c>
      <c r="L9" s="5">
        <v>-258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-48249</v>
      </c>
      <c r="V9" s="5">
        <v>-48258</v>
      </c>
      <c r="W9" s="5">
        <v>-8</v>
      </c>
      <c r="X9" s="5">
        <v>0</v>
      </c>
      <c r="Y9" s="5">
        <v>-24554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-13125</v>
      </c>
      <c r="AR9" s="5">
        <v>0</v>
      </c>
      <c r="AS9" s="5">
        <v>-5404</v>
      </c>
      <c r="AT9" s="5">
        <v>0</v>
      </c>
      <c r="AU9" s="5">
        <v>0</v>
      </c>
      <c r="AV9" s="5">
        <v>0</v>
      </c>
      <c r="AW9" s="5">
        <v>-158</v>
      </c>
      <c r="AX9" s="5">
        <v>0</v>
      </c>
      <c r="AZ9" s="5">
        <v>-232844</v>
      </c>
      <c r="BA9" s="5">
        <v>-2880</v>
      </c>
      <c r="BB9" s="5">
        <v>-258</v>
      </c>
      <c r="BC9" s="5">
        <v>0</v>
      </c>
      <c r="BD9" s="5">
        <v>-96515</v>
      </c>
      <c r="BE9" s="5">
        <v>-24554</v>
      </c>
      <c r="BF9" s="5">
        <v>0</v>
      </c>
      <c r="BG9" s="5">
        <v>0</v>
      </c>
      <c r="BH9" s="5">
        <v>0</v>
      </c>
      <c r="BI9" s="5">
        <v>-13125</v>
      </c>
      <c r="BJ9" s="5">
        <v>-5404</v>
      </c>
      <c r="BK9" s="5">
        <v>-158</v>
      </c>
      <c r="BL9" s="6"/>
    </row>
    <row r="10" spans="1:64" x14ac:dyDescent="0.25"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6"/>
    </row>
    <row r="11" spans="1:64" x14ac:dyDescent="0.25">
      <c r="B11" s="10" t="s">
        <v>285</v>
      </c>
      <c r="C11" s="10" t="s">
        <v>285</v>
      </c>
      <c r="D11" s="12">
        <v>-90000</v>
      </c>
      <c r="E11" s="12">
        <v>0</v>
      </c>
      <c r="F11" s="12">
        <v>-57859</v>
      </c>
      <c r="G11" s="12">
        <v>-84985</v>
      </c>
      <c r="H11" s="12">
        <v>-2880</v>
      </c>
      <c r="I11" s="12">
        <v>0</v>
      </c>
      <c r="J11" s="12">
        <v>0</v>
      </c>
      <c r="K11" s="12">
        <v>0</v>
      </c>
      <c r="L11" s="12">
        <v>-258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-48249</v>
      </c>
      <c r="V11" s="12">
        <v>-48258</v>
      </c>
      <c r="W11" s="12">
        <v>-8</v>
      </c>
      <c r="X11" s="12">
        <v>0</v>
      </c>
      <c r="Y11" s="12">
        <v>-24554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-13125</v>
      </c>
      <c r="AR11" s="12">
        <v>0</v>
      </c>
      <c r="AS11" s="12">
        <v>-5404</v>
      </c>
      <c r="AT11" s="12">
        <v>0</v>
      </c>
      <c r="AU11" s="12">
        <v>0</v>
      </c>
      <c r="AV11" s="12">
        <v>0</v>
      </c>
      <c r="AW11" s="12">
        <v>-158</v>
      </c>
      <c r="AX11" s="12">
        <v>0</v>
      </c>
      <c r="AZ11" s="12">
        <v>-232844</v>
      </c>
      <c r="BA11" s="12">
        <v>-2880</v>
      </c>
      <c r="BB11" s="12">
        <v>-258</v>
      </c>
      <c r="BC11" s="12">
        <v>0</v>
      </c>
      <c r="BD11" s="12">
        <v>-96515</v>
      </c>
      <c r="BE11" s="12">
        <v>-24554</v>
      </c>
      <c r="BF11" s="12">
        <v>0</v>
      </c>
      <c r="BG11" s="12">
        <v>0</v>
      </c>
      <c r="BH11" s="12">
        <v>0</v>
      </c>
      <c r="BI11" s="12">
        <v>-13125</v>
      </c>
      <c r="BJ11" s="12">
        <v>-5404</v>
      </c>
      <c r="BK11" s="12">
        <v>-158</v>
      </c>
      <c r="BL11" s="6"/>
    </row>
    <row r="17" spans="51:51" x14ac:dyDescent="0.2">
      <c r="AY17" s="39"/>
    </row>
    <row r="18" spans="51:51" x14ac:dyDescent="0.2">
      <c r="AY18" s="42"/>
    </row>
    <row r="19" spans="51:51" x14ac:dyDescent="0.25">
      <c r="AY19" s="45"/>
    </row>
    <row r="20" spans="51:51" x14ac:dyDescent="0.25">
      <c r="AY20" s="45"/>
    </row>
    <row r="21" spans="51:51" x14ac:dyDescent="0.25">
      <c r="AY21" s="45"/>
    </row>
    <row r="22" spans="51:51" x14ac:dyDescent="0.25">
      <c r="AY22" s="45"/>
    </row>
    <row r="23" spans="51:51" x14ac:dyDescent="0.25">
      <c r="AY23" s="45"/>
    </row>
  </sheetData>
  <pageMargins left="0.25" right="0.25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2C71-7431-4D38-BA44-603F0EEA3ACA}">
  <dimension ref="B2:BL26"/>
  <sheetViews>
    <sheetView showGridLines="0" zoomScaleNormal="100" workbookViewId="0">
      <pane xSplit="3" ySplit="8" topLeftCell="Z9" activePane="bottomRight" state="frozen"/>
      <selection pane="topRight" activeCell="D1" sqref="D1"/>
      <selection pane="bottomLeft" activeCell="A9" sqref="A9"/>
      <selection pane="bottomRight" activeCell="AY8" sqref="AY8"/>
    </sheetView>
  </sheetViews>
  <sheetFormatPr defaultColWidth="8.7109375" defaultRowHeight="15" outlineLevelCol="1" x14ac:dyDescent="0.25"/>
  <cols>
    <col min="1" max="1" width="4.7109375" style="14" customWidth="1"/>
    <col min="2" max="3" width="30.7109375" style="14" customWidth="1"/>
    <col min="4" max="39" width="10.7109375" style="14" hidden="1" customWidth="1" outlineLevel="1"/>
    <col min="40" max="40" width="10.7109375" style="14" hidden="1" customWidth="1" outlineLevel="1" collapsed="1"/>
    <col min="41" max="43" width="10.7109375" style="14" hidden="1" customWidth="1" outlineLevel="1"/>
    <col min="44" max="44" width="10.7109375" style="14" customWidth="1" collapsed="1"/>
    <col min="45" max="50" width="10.7109375" style="14" customWidth="1"/>
    <col min="52" max="61" width="10.7109375" style="14" hidden="1" customWidth="1" outlineLevel="1"/>
    <col min="62" max="62" width="10.7109375" style="14" customWidth="1" collapsed="1"/>
    <col min="63" max="63" width="10.7109375" style="14" customWidth="1"/>
    <col min="64" max="64" width="9" style="14" customWidth="1"/>
    <col min="65" max="16384" width="8.7109375" style="14"/>
  </cols>
  <sheetData>
    <row r="2" spans="2:64" x14ac:dyDescent="0.25"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4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</row>
    <row r="3" spans="2:64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4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</row>
    <row r="4" spans="2:64" x14ac:dyDescent="0.25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4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</row>
    <row r="5" spans="2:64" x14ac:dyDescent="0.25"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4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</row>
    <row r="6" spans="2:64" x14ac:dyDescent="0.2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4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</row>
    <row r="7" spans="2:64" x14ac:dyDescent="0.25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</row>
    <row r="8" spans="2:64" s="57" customFormat="1" ht="12" x14ac:dyDescent="0.2">
      <c r="B8" s="109" t="s">
        <v>236</v>
      </c>
      <c r="C8" s="109" t="s">
        <v>237</v>
      </c>
      <c r="D8" s="74" t="s">
        <v>126</v>
      </c>
      <c r="E8" s="74" t="s">
        <v>127</v>
      </c>
      <c r="F8" s="74" t="s">
        <v>125</v>
      </c>
      <c r="G8" s="74" t="s">
        <v>128</v>
      </c>
      <c r="H8" s="74" t="s">
        <v>129</v>
      </c>
      <c r="I8" s="74" t="s">
        <v>130</v>
      </c>
      <c r="J8" s="74" t="s">
        <v>131</v>
      </c>
      <c r="K8" s="74" t="s">
        <v>132</v>
      </c>
      <c r="L8" s="74" t="s">
        <v>133</v>
      </c>
      <c r="M8" s="74" t="s">
        <v>134</v>
      </c>
      <c r="N8" s="74" t="s">
        <v>135</v>
      </c>
      <c r="O8" s="74" t="s">
        <v>136</v>
      </c>
      <c r="P8" s="74" t="s">
        <v>137</v>
      </c>
      <c r="Q8" s="74" t="s">
        <v>138</v>
      </c>
      <c r="R8" s="74" t="s">
        <v>139</v>
      </c>
      <c r="S8" s="74" t="s">
        <v>140</v>
      </c>
      <c r="T8" s="74" t="s">
        <v>141</v>
      </c>
      <c r="U8" s="74" t="s">
        <v>142</v>
      </c>
      <c r="V8" s="74" t="s">
        <v>143</v>
      </c>
      <c r="W8" s="74" t="s">
        <v>144</v>
      </c>
      <c r="X8" s="74" t="s">
        <v>1</v>
      </c>
      <c r="Y8" s="74" t="s">
        <v>2</v>
      </c>
      <c r="Z8" s="74" t="s">
        <v>104</v>
      </c>
      <c r="AA8" s="74" t="s">
        <v>106</v>
      </c>
      <c r="AB8" s="74" t="s">
        <v>107</v>
      </c>
      <c r="AC8" s="74" t="s">
        <v>108</v>
      </c>
      <c r="AD8" s="74" t="s">
        <v>109</v>
      </c>
      <c r="AE8" s="74" t="s">
        <v>110</v>
      </c>
      <c r="AF8" s="74" t="s">
        <v>124</v>
      </c>
      <c r="AG8" s="74" t="s">
        <v>146</v>
      </c>
      <c r="AH8" s="74" t="s">
        <v>162</v>
      </c>
      <c r="AI8" s="74" t="s">
        <v>163</v>
      </c>
      <c r="AJ8" s="74" t="s">
        <v>167</v>
      </c>
      <c r="AK8" s="74" t="s">
        <v>172</v>
      </c>
      <c r="AL8" s="74" t="s">
        <v>173</v>
      </c>
      <c r="AM8" s="74" t="s">
        <v>177</v>
      </c>
      <c r="AN8" s="74" t="s">
        <v>187</v>
      </c>
      <c r="AO8" s="74" t="s">
        <v>188</v>
      </c>
      <c r="AP8" s="74" t="s">
        <v>191</v>
      </c>
      <c r="AQ8" s="74" t="s">
        <v>192</v>
      </c>
      <c r="AR8" s="74" t="s">
        <v>193</v>
      </c>
      <c r="AS8" s="74" t="s">
        <v>202</v>
      </c>
      <c r="AT8" s="74" t="s">
        <v>205</v>
      </c>
      <c r="AU8" s="74" t="s">
        <v>339</v>
      </c>
      <c r="AV8" s="74" t="s">
        <v>356</v>
      </c>
      <c r="AW8" s="74" t="s">
        <v>357</v>
      </c>
      <c r="AX8" s="74" t="s">
        <v>358</v>
      </c>
      <c r="AY8" s="75"/>
      <c r="AZ8" s="76">
        <v>2014</v>
      </c>
      <c r="BA8" s="76">
        <v>2015</v>
      </c>
      <c r="BB8" s="76">
        <v>2016</v>
      </c>
      <c r="BC8" s="76">
        <v>2017</v>
      </c>
      <c r="BD8" s="76">
        <v>2018</v>
      </c>
      <c r="BE8" s="76">
        <v>2019</v>
      </c>
      <c r="BF8" s="76">
        <v>2020</v>
      </c>
      <c r="BG8" s="76">
        <v>2021</v>
      </c>
      <c r="BH8" s="76">
        <v>2022</v>
      </c>
      <c r="BI8" s="76">
        <v>2023</v>
      </c>
      <c r="BJ8" s="76">
        <v>2024</v>
      </c>
      <c r="BK8" s="76">
        <v>2025</v>
      </c>
    </row>
    <row r="9" spans="2:64" x14ac:dyDescent="0.25">
      <c r="B9" s="4" t="s">
        <v>147</v>
      </c>
      <c r="C9" s="4" t="s">
        <v>337</v>
      </c>
      <c r="D9" s="5">
        <v>-5786</v>
      </c>
      <c r="E9" s="5">
        <v>-12637</v>
      </c>
      <c r="F9" s="5">
        <v>-30519</v>
      </c>
      <c r="G9" s="5">
        <v>-21844</v>
      </c>
      <c r="H9" s="5">
        <v>-11619</v>
      </c>
      <c r="I9" s="5">
        <v>-15188</v>
      </c>
      <c r="J9" s="5">
        <v>-10866</v>
      </c>
      <c r="K9" s="5">
        <v>-2040.8330000000001</v>
      </c>
      <c r="L9" s="5">
        <v>-2459.8173099999995</v>
      </c>
      <c r="M9" s="5">
        <v>-3521.1826900000005</v>
      </c>
      <c r="N9" s="5">
        <v>-3760</v>
      </c>
      <c r="O9" s="5">
        <v>-4308</v>
      </c>
      <c r="P9" s="5">
        <v>-9845</v>
      </c>
      <c r="Q9" s="5">
        <v>-7195</v>
      </c>
      <c r="R9" s="5">
        <v>-10017</v>
      </c>
      <c r="S9" s="5">
        <v>-14761</v>
      </c>
      <c r="T9" s="5">
        <v>-10402.76</v>
      </c>
      <c r="U9" s="5">
        <v>-12443.24</v>
      </c>
      <c r="V9" s="5">
        <v>-18279</v>
      </c>
      <c r="W9" s="5">
        <v>-22678</v>
      </c>
      <c r="X9" s="5">
        <v>-17610</v>
      </c>
      <c r="Y9" s="5">
        <v>-8597.384174667066</v>
      </c>
      <c r="Z9" s="5">
        <v>-6684.615825332934</v>
      </c>
      <c r="AA9" s="5">
        <v>-1425</v>
      </c>
      <c r="AB9" s="5">
        <v>-3182</v>
      </c>
      <c r="AC9" s="5">
        <v>-1248</v>
      </c>
      <c r="AD9" s="5">
        <v>-1988</v>
      </c>
      <c r="AE9" s="5">
        <v>-3604</v>
      </c>
      <c r="AF9" s="5">
        <v>-2132</v>
      </c>
      <c r="AG9" s="5">
        <v>-2366</v>
      </c>
      <c r="AH9" s="5">
        <v>-4618</v>
      </c>
      <c r="AI9" s="5">
        <v>-4914</v>
      </c>
      <c r="AJ9" s="5">
        <v>-9112</v>
      </c>
      <c r="AK9" s="5">
        <v>-7227</v>
      </c>
      <c r="AL9" s="5">
        <v>-4096</v>
      </c>
      <c r="AM9" s="5">
        <v>-9385</v>
      </c>
      <c r="AN9" s="5">
        <v>-13144</v>
      </c>
      <c r="AO9" s="5">
        <v>-20146</v>
      </c>
      <c r="AP9" s="5">
        <v>-24030</v>
      </c>
      <c r="AQ9" s="5">
        <v>-8324</v>
      </c>
      <c r="AR9" s="5">
        <v>-7983</v>
      </c>
      <c r="AS9" s="5">
        <v>-10222</v>
      </c>
      <c r="AT9" s="5">
        <v>-11604</v>
      </c>
      <c r="AU9" s="5">
        <v>-7945</v>
      </c>
      <c r="AV9" s="5">
        <v>-7431</v>
      </c>
      <c r="AW9" s="5">
        <v>-9210</v>
      </c>
      <c r="AX9" s="5">
        <v>-10607</v>
      </c>
      <c r="AY9" s="5"/>
      <c r="AZ9" s="5">
        <v>-70786</v>
      </c>
      <c r="BA9" s="5">
        <v>-39713.832999999999</v>
      </c>
      <c r="BB9" s="5">
        <v>-14049</v>
      </c>
      <c r="BC9" s="5">
        <v>-41818</v>
      </c>
      <c r="BD9" s="5">
        <v>-63803</v>
      </c>
      <c r="BE9" s="5">
        <v>-34317</v>
      </c>
      <c r="BF9" s="5">
        <v>-10022</v>
      </c>
      <c r="BG9" s="5">
        <v>-14030</v>
      </c>
      <c r="BH9" s="5">
        <v>-29820</v>
      </c>
      <c r="BI9" s="5">
        <v>-65644</v>
      </c>
      <c r="BJ9" s="5">
        <v>-37754</v>
      </c>
      <c r="BK9" s="5">
        <v>-27248</v>
      </c>
      <c r="BL9" s="6"/>
    </row>
    <row r="10" spans="2:64" x14ac:dyDescent="0.25">
      <c r="B10" s="4" t="s">
        <v>148</v>
      </c>
      <c r="C10" s="4" t="s">
        <v>338</v>
      </c>
      <c r="D10" s="5">
        <v>-1607.3122900000008</v>
      </c>
      <c r="E10" s="5">
        <v>-11469.11707</v>
      </c>
      <c r="F10" s="5">
        <v>-3534.4297199999992</v>
      </c>
      <c r="G10" s="5">
        <v>-10362.884339999997</v>
      </c>
      <c r="H10" s="5">
        <v>-1440.01451</v>
      </c>
      <c r="I10" s="5">
        <v>-1153.6721899999993</v>
      </c>
      <c r="J10" s="5">
        <v>-2441.7275600000003</v>
      </c>
      <c r="K10" s="5">
        <v>-7218.7996599999988</v>
      </c>
      <c r="L10" s="5">
        <v>-3953.4297700000006</v>
      </c>
      <c r="M10" s="5">
        <v>-5773.1307899999993</v>
      </c>
      <c r="N10" s="5">
        <v>-4229.2216199999984</v>
      </c>
      <c r="O10" s="5">
        <v>-4356.2027000000035</v>
      </c>
      <c r="P10" s="5">
        <v>-4156.1666300000015</v>
      </c>
      <c r="Q10" s="5">
        <v>-4537.6853899999969</v>
      </c>
      <c r="R10" s="5">
        <v>-8917.2497099999982</v>
      </c>
      <c r="S10" s="5">
        <v>-4516.1720099999948</v>
      </c>
      <c r="T10" s="5">
        <v>-2796.4946400000008</v>
      </c>
      <c r="U10" s="5">
        <v>-6944.0639499999961</v>
      </c>
      <c r="V10" s="5">
        <v>-4849.0758299999943</v>
      </c>
      <c r="W10" s="5">
        <v>-3814.3956199999957</v>
      </c>
      <c r="X10" s="5">
        <v>-5496</v>
      </c>
      <c r="Y10" s="5">
        <v>-9208</v>
      </c>
      <c r="Z10" s="5">
        <v>-8779</v>
      </c>
      <c r="AA10" s="5">
        <v>-4503.406280000012</v>
      </c>
      <c r="AB10" s="5">
        <v>-11466</v>
      </c>
      <c r="AC10" s="5">
        <v>-8299</v>
      </c>
      <c r="AD10" s="5">
        <v>-7130</v>
      </c>
      <c r="AE10" s="5">
        <v>-8746</v>
      </c>
      <c r="AF10" s="5">
        <v>-8411</v>
      </c>
      <c r="AG10" s="5">
        <v>-7546</v>
      </c>
      <c r="AH10" s="5">
        <v>-7977</v>
      </c>
      <c r="AI10" s="5">
        <v>-9522</v>
      </c>
      <c r="AJ10" s="5">
        <v>-17755</v>
      </c>
      <c r="AK10" s="5">
        <v>-12133</v>
      </c>
      <c r="AL10" s="5">
        <v>-10956</v>
      </c>
      <c r="AM10" s="5">
        <v>-14957</v>
      </c>
      <c r="AN10" s="5">
        <v>-16577</v>
      </c>
      <c r="AO10" s="5">
        <v>-10178</v>
      </c>
      <c r="AP10" s="5">
        <v>-11680</v>
      </c>
      <c r="AQ10" s="5">
        <v>-12253</v>
      </c>
      <c r="AR10" s="5">
        <v>-16554</v>
      </c>
      <c r="AS10" s="5">
        <v>-10415</v>
      </c>
      <c r="AT10" s="5">
        <v>-10634</v>
      </c>
      <c r="AU10" s="5">
        <v>-10362</v>
      </c>
      <c r="AV10" s="5">
        <v>-17205</v>
      </c>
      <c r="AW10" s="5">
        <v>-10645</v>
      </c>
      <c r="AX10" s="5">
        <v>-11182</v>
      </c>
      <c r="AY10" s="45"/>
      <c r="AZ10" s="5">
        <v>-26973.743419999999</v>
      </c>
      <c r="BA10" s="5">
        <v>-12254.213919999998</v>
      </c>
      <c r="BB10" s="5">
        <v>-18311.984880000004</v>
      </c>
      <c r="BC10" s="5">
        <v>-22127.27373999999</v>
      </c>
      <c r="BD10" s="5">
        <v>-18404.030039999987</v>
      </c>
      <c r="BE10" s="5">
        <v>-27986.40628000001</v>
      </c>
      <c r="BF10" s="5">
        <v>-35641</v>
      </c>
      <c r="BG10" s="5">
        <v>-33456</v>
      </c>
      <c r="BH10" s="5">
        <v>-55801</v>
      </c>
      <c r="BI10" s="5">
        <v>-50688</v>
      </c>
      <c r="BJ10" s="5">
        <v>-47965</v>
      </c>
      <c r="BK10" s="5">
        <v>-39032</v>
      </c>
      <c r="BL10" s="6"/>
    </row>
    <row r="11" spans="2:64" s="59" customFormat="1" x14ac:dyDescent="0.25">
      <c r="B11" s="60"/>
      <c r="C11" s="60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5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2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3"/>
    </row>
    <row r="12" spans="2:64" x14ac:dyDescent="0.25">
      <c r="B12" s="10" t="s">
        <v>149</v>
      </c>
      <c r="C12" s="10" t="s">
        <v>149</v>
      </c>
      <c r="D12" s="12">
        <v>-7393.3122900000008</v>
      </c>
      <c r="E12" s="12">
        <v>-24106.11707</v>
      </c>
      <c r="F12" s="12">
        <v>-34053.42972</v>
      </c>
      <c r="G12" s="12">
        <v>-32206.884339999997</v>
      </c>
      <c r="H12" s="12">
        <v>-13059.014510000001</v>
      </c>
      <c r="I12" s="12">
        <v>-16341.672189999999</v>
      </c>
      <c r="J12" s="12">
        <v>-13307.727559999999</v>
      </c>
      <c r="K12" s="12">
        <v>-9259.6326599999993</v>
      </c>
      <c r="L12" s="12">
        <v>-6413.2470800000001</v>
      </c>
      <c r="M12" s="12">
        <v>-9294.3134800000007</v>
      </c>
      <c r="N12" s="12">
        <v>-7989.2216199999984</v>
      </c>
      <c r="O12" s="12">
        <v>-8664.2027000000035</v>
      </c>
      <c r="P12" s="12">
        <v>-14001.166630000002</v>
      </c>
      <c r="Q12" s="12">
        <v>-11732.685389999997</v>
      </c>
      <c r="R12" s="12">
        <v>-18934.249709999996</v>
      </c>
      <c r="S12" s="12">
        <v>-19277.172009999995</v>
      </c>
      <c r="T12" s="12">
        <v>-13199.254640000001</v>
      </c>
      <c r="U12" s="12">
        <v>-19387.303949999994</v>
      </c>
      <c r="V12" s="12">
        <v>-23128.075829999994</v>
      </c>
      <c r="W12" s="12">
        <v>-26492.395619999996</v>
      </c>
      <c r="X12" s="12">
        <v>-42211</v>
      </c>
      <c r="Y12" s="12">
        <v>-34628.384174667066</v>
      </c>
      <c r="Z12" s="12">
        <v>-15463.615825332934</v>
      </c>
      <c r="AA12" s="12">
        <v>-5928.406280000012</v>
      </c>
      <c r="AB12" s="12">
        <v>-14648</v>
      </c>
      <c r="AC12" s="12">
        <v>-9547</v>
      </c>
      <c r="AD12" s="12">
        <v>-9118</v>
      </c>
      <c r="AE12" s="12">
        <v>-12350</v>
      </c>
      <c r="AF12" s="12">
        <v>-10543</v>
      </c>
      <c r="AG12" s="12">
        <v>-9912</v>
      </c>
      <c r="AH12" s="12">
        <v>-12595</v>
      </c>
      <c r="AI12" s="12">
        <v>-14436</v>
      </c>
      <c r="AJ12" s="12">
        <v>-26867</v>
      </c>
      <c r="AK12" s="12">
        <v>-19360</v>
      </c>
      <c r="AL12" s="12">
        <v>-15052</v>
      </c>
      <c r="AM12" s="12">
        <v>-24342</v>
      </c>
      <c r="AN12" s="12">
        <v>-29721</v>
      </c>
      <c r="AO12" s="12">
        <v>-30324</v>
      </c>
      <c r="AP12" s="12">
        <v>-35710</v>
      </c>
      <c r="AQ12" s="12">
        <v>-20577</v>
      </c>
      <c r="AR12" s="12">
        <v>-24537</v>
      </c>
      <c r="AS12" s="12">
        <v>-20637</v>
      </c>
      <c r="AT12" s="12">
        <v>-22238</v>
      </c>
      <c r="AU12" s="12">
        <v>-18307</v>
      </c>
      <c r="AV12" s="12">
        <v>-24636</v>
      </c>
      <c r="AW12" s="12">
        <v>-19855</v>
      </c>
      <c r="AX12" s="12">
        <v>-21789</v>
      </c>
      <c r="AZ12" s="12">
        <v>-97759.743419999999</v>
      </c>
      <c r="BA12" s="12">
        <v>-51968.046919999993</v>
      </c>
      <c r="BB12" s="12">
        <v>-32360.984880000004</v>
      </c>
      <c r="BC12" s="12">
        <v>-63945.27373999999</v>
      </c>
      <c r="BD12" s="12">
        <v>-82207.030039999983</v>
      </c>
      <c r="BE12" s="12">
        <v>-62303.40628000001</v>
      </c>
      <c r="BF12" s="12">
        <v>-45663</v>
      </c>
      <c r="BG12" s="12">
        <v>-47486</v>
      </c>
      <c r="BH12" s="12">
        <v>-85621</v>
      </c>
      <c r="BI12" s="12">
        <v>-116332</v>
      </c>
      <c r="BJ12" s="12">
        <v>-85719</v>
      </c>
      <c r="BK12" s="12">
        <v>-66280</v>
      </c>
      <c r="BL12" s="6"/>
    </row>
    <row r="13" spans="2:64" x14ac:dyDescent="0.25"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pans="2:64" x14ac:dyDescent="0.25"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</row>
    <row r="15" spans="2:64" x14ac:dyDescent="0.25"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pans="2:64" x14ac:dyDescent="0.25"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</row>
    <row r="17" spans="24:51" x14ac:dyDescent="0.25"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20" spans="24:51" x14ac:dyDescent="0.2">
      <c r="AY20" s="39"/>
    </row>
    <row r="21" spans="24:51" x14ac:dyDescent="0.2">
      <c r="AY21" s="42"/>
    </row>
    <row r="22" spans="24:51" x14ac:dyDescent="0.25">
      <c r="AY22" s="45"/>
    </row>
    <row r="23" spans="24:51" x14ac:dyDescent="0.25">
      <c r="AY23" s="45"/>
    </row>
    <row r="24" spans="24:51" x14ac:dyDescent="0.25">
      <c r="AY24" s="45"/>
    </row>
    <row r="25" spans="24:51" x14ac:dyDescent="0.25">
      <c r="AY25" s="45"/>
    </row>
    <row r="26" spans="24:51" x14ac:dyDescent="0.25">
      <c r="AY26" s="45"/>
    </row>
  </sheetData>
  <pageMargins left="0.25" right="0.25" top="0.75" bottom="0.75" header="0.3" footer="0.3"/>
  <pageSetup paperSize="9"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9485E-67DA-4CA3-AF12-5CFDC8521E49}">
  <dimension ref="B2:BB28"/>
  <sheetViews>
    <sheetView showGridLines="0" zoomScaleNormal="100" workbookViewId="0">
      <pane xSplit="3" ySplit="8" topLeftCell="AJ9" activePane="bottomRight" state="frozen"/>
      <selection pane="topRight" activeCell="D1" sqref="D1"/>
      <selection pane="bottomLeft" activeCell="A9" sqref="A9"/>
      <selection pane="bottomRight" activeCell="AQ8" sqref="AQ8"/>
    </sheetView>
  </sheetViews>
  <sheetFormatPr defaultColWidth="8.7109375" defaultRowHeight="15" outlineLevelCol="1" x14ac:dyDescent="0.25"/>
  <cols>
    <col min="1" max="1" width="4.7109375" style="14" customWidth="1"/>
    <col min="2" max="3" width="30.7109375" style="14" customWidth="1"/>
    <col min="4" max="35" width="12.7109375" style="14" hidden="1" customWidth="1" outlineLevel="1"/>
    <col min="36" max="36" width="12.7109375" style="14" customWidth="1" collapsed="1"/>
    <col min="37" max="42" width="12.7109375" style="14" customWidth="1"/>
    <col min="44" max="51" width="10.85546875" style="14" hidden="1" customWidth="1" outlineLevel="1"/>
    <col min="52" max="52" width="10.85546875" style="14" customWidth="1" collapsed="1"/>
    <col min="53" max="53" width="10.85546875" style="14" customWidth="1"/>
    <col min="54" max="54" width="6.140625" style="14" customWidth="1"/>
    <col min="55" max="16384" width="8.7109375" style="14"/>
  </cols>
  <sheetData>
    <row r="2" spans="2:54" x14ac:dyDescent="0.25"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4"/>
      <c r="AR2" s="85"/>
      <c r="AS2" s="85"/>
      <c r="AT2" s="85"/>
      <c r="AU2" s="85"/>
      <c r="AV2" s="85"/>
      <c r="AW2" s="85"/>
      <c r="AX2" s="85"/>
      <c r="AY2" s="85"/>
      <c r="AZ2" s="85"/>
      <c r="BA2" s="85"/>
    </row>
    <row r="3" spans="2:54" x14ac:dyDescent="0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4"/>
      <c r="AR3" s="85"/>
      <c r="AS3" s="85"/>
      <c r="AT3" s="85"/>
      <c r="AU3" s="85"/>
      <c r="AV3" s="85"/>
      <c r="AW3" s="85"/>
      <c r="AX3" s="85"/>
      <c r="AY3" s="85"/>
      <c r="AZ3" s="85"/>
      <c r="BA3" s="85"/>
    </row>
    <row r="4" spans="2:54" x14ac:dyDescent="0.25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4"/>
      <c r="AR4" s="85"/>
      <c r="AS4" s="85"/>
      <c r="AT4" s="85"/>
      <c r="AU4" s="85"/>
      <c r="AV4" s="85"/>
      <c r="AW4" s="85"/>
      <c r="AX4" s="85"/>
      <c r="AY4" s="85"/>
      <c r="AZ4" s="85"/>
      <c r="BA4" s="85"/>
    </row>
    <row r="5" spans="2:54" x14ac:dyDescent="0.25"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4"/>
      <c r="AR5" s="85"/>
      <c r="AS5" s="85"/>
      <c r="AT5" s="85"/>
      <c r="AU5" s="85"/>
      <c r="AV5" s="85"/>
      <c r="AW5" s="85"/>
      <c r="AX5" s="85"/>
      <c r="AY5" s="85"/>
      <c r="AZ5" s="85"/>
      <c r="BA5" s="85"/>
    </row>
    <row r="6" spans="2:54" x14ac:dyDescent="0.2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4"/>
      <c r="AR6" s="85"/>
      <c r="AS6" s="85"/>
      <c r="AT6" s="85"/>
      <c r="AU6" s="85"/>
      <c r="AV6" s="85"/>
      <c r="AW6" s="85"/>
      <c r="AX6" s="85"/>
      <c r="AY6" s="85"/>
      <c r="AZ6" s="85"/>
      <c r="BA6" s="85"/>
    </row>
    <row r="7" spans="2:54" x14ac:dyDescent="0.25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R7" s="15"/>
      <c r="AS7" s="15"/>
      <c r="AT7" s="15"/>
      <c r="AU7" s="15"/>
      <c r="AV7" s="15"/>
      <c r="AW7" s="15"/>
      <c r="AX7" s="15"/>
      <c r="AY7" s="15"/>
      <c r="AZ7" s="15"/>
      <c r="BA7" s="15"/>
    </row>
    <row r="8" spans="2:54" s="57" customFormat="1" ht="12" x14ac:dyDescent="0.2">
      <c r="B8" s="58"/>
      <c r="C8" s="58"/>
      <c r="D8" s="74" t="s">
        <v>133</v>
      </c>
      <c r="E8" s="74" t="s">
        <v>134</v>
      </c>
      <c r="F8" s="74" t="s">
        <v>135</v>
      </c>
      <c r="G8" s="74" t="s">
        <v>136</v>
      </c>
      <c r="H8" s="74" t="s">
        <v>137</v>
      </c>
      <c r="I8" s="74" t="s">
        <v>138</v>
      </c>
      <c r="J8" s="74" t="s">
        <v>139</v>
      </c>
      <c r="K8" s="74" t="s">
        <v>140</v>
      </c>
      <c r="L8" s="74" t="s">
        <v>141</v>
      </c>
      <c r="M8" s="74" t="s">
        <v>142</v>
      </c>
      <c r="N8" s="74" t="s">
        <v>143</v>
      </c>
      <c r="O8" s="74" t="s">
        <v>144</v>
      </c>
      <c r="P8" s="74" t="s">
        <v>1</v>
      </c>
      <c r="Q8" s="74" t="s">
        <v>2</v>
      </c>
      <c r="R8" s="74" t="s">
        <v>104</v>
      </c>
      <c r="S8" s="74" t="s">
        <v>106</v>
      </c>
      <c r="T8" s="74" t="s">
        <v>107</v>
      </c>
      <c r="U8" s="74" t="s">
        <v>108</v>
      </c>
      <c r="V8" s="74" t="s">
        <v>109</v>
      </c>
      <c r="W8" s="74" t="s">
        <v>110</v>
      </c>
      <c r="X8" s="74" t="s">
        <v>124</v>
      </c>
      <c r="Y8" s="74" t="s">
        <v>146</v>
      </c>
      <c r="Z8" s="74" t="s">
        <v>162</v>
      </c>
      <c r="AA8" s="74" t="s">
        <v>163</v>
      </c>
      <c r="AB8" s="74" t="s">
        <v>167</v>
      </c>
      <c r="AC8" s="74" t="s">
        <v>172</v>
      </c>
      <c r="AD8" s="74" t="s">
        <v>173</v>
      </c>
      <c r="AE8" s="74" t="s">
        <v>177</v>
      </c>
      <c r="AF8" s="74" t="s">
        <v>187</v>
      </c>
      <c r="AG8" s="74" t="s">
        <v>188</v>
      </c>
      <c r="AH8" s="74" t="s">
        <v>191</v>
      </c>
      <c r="AI8" s="74" t="s">
        <v>192</v>
      </c>
      <c r="AJ8" s="74" t="str">
        <f>DFC!AJ8</f>
        <v>1T24</v>
      </c>
      <c r="AK8" s="74" t="str">
        <f>DFC!AK8</f>
        <v>2T24</v>
      </c>
      <c r="AL8" s="74" t="str">
        <f>DFC!AL8</f>
        <v>3T24</v>
      </c>
      <c r="AM8" s="74" t="str">
        <f>DFC!AM8</f>
        <v>4T24</v>
      </c>
      <c r="AN8" s="74" t="str">
        <f>DFC!AN8</f>
        <v>1T25</v>
      </c>
      <c r="AO8" s="74" t="str">
        <f>DFC!AO8</f>
        <v>2T25</v>
      </c>
      <c r="AP8" s="74" t="str">
        <f>DFC!AP8</f>
        <v>3T25</v>
      </c>
      <c r="AQ8" s="75"/>
      <c r="AR8" s="76">
        <v>2016</v>
      </c>
      <c r="AS8" s="76">
        <v>2017</v>
      </c>
      <c r="AT8" s="76">
        <v>2018</v>
      </c>
      <c r="AU8" s="76">
        <v>2019</v>
      </c>
      <c r="AV8" s="76">
        <v>2020</v>
      </c>
      <c r="AW8" s="76">
        <v>2021</v>
      </c>
      <c r="AX8" s="76">
        <v>2022</v>
      </c>
      <c r="AY8" s="76">
        <v>2023</v>
      </c>
      <c r="AZ8" s="76">
        <v>2024</v>
      </c>
      <c r="BA8" s="76">
        <v>2025</v>
      </c>
    </row>
    <row r="9" spans="2:54" x14ac:dyDescent="0.25">
      <c r="B9" s="64" t="s">
        <v>150</v>
      </c>
      <c r="C9" s="64" t="str">
        <f>B9</f>
        <v>EBIT (LTM)</v>
      </c>
      <c r="D9" s="5">
        <f>SUM(DRE!I18:L18)</f>
        <v>107087.22470999995</v>
      </c>
      <c r="E9" s="5">
        <f>SUM(DRE!J18:M18)</f>
        <v>100123.2251499999</v>
      </c>
      <c r="F9" s="5">
        <f>SUM(DRE!K18:N18)</f>
        <v>116807.8861200001</v>
      </c>
      <c r="G9" s="5">
        <f>SUM(DRE!L18:O18)</f>
        <v>105913.92621999999</v>
      </c>
      <c r="H9" s="5">
        <f>SUM(DRE!M18:P18)</f>
        <v>133967.7908299999</v>
      </c>
      <c r="I9" s="5">
        <f>SUM(DRE!N18:Q18)</f>
        <v>157453.38605999999</v>
      </c>
      <c r="J9" s="5">
        <f>SUM(DRE!O18:R18)</f>
        <v>155765.96314999991</v>
      </c>
      <c r="K9" s="5">
        <f>SUM(DRE!P18:S18)</f>
        <v>-22425</v>
      </c>
      <c r="L9" s="5">
        <f>SUM(DRE!Q18:T18)</f>
        <v>-5157.0447899999563</v>
      </c>
      <c r="M9" s="5">
        <f>SUM(DRE!R18:U18)</f>
        <v>15661.999999999971</v>
      </c>
      <c r="N9" s="5">
        <f>SUM(DRE!S18:V18)</f>
        <v>32591.335130001011</v>
      </c>
      <c r="O9" s="5">
        <f>SUM(DRE!T18:W18)</f>
        <v>273996</v>
      </c>
      <c r="P9" s="5">
        <f>SUM(DRE!U18:X18)</f>
        <v>241382</v>
      </c>
      <c r="Q9" s="5">
        <f>SUM(DRE!V18:Y18)</f>
        <v>263060.65097849746</v>
      </c>
      <c r="R9" s="5">
        <f>SUM(DRE!W18:Z18)</f>
        <v>190683.31584849645</v>
      </c>
      <c r="S9" s="5">
        <f>SUM(DRE!X18:AA18)</f>
        <v>-86828.349021502538</v>
      </c>
      <c r="T9" s="5">
        <f>SUM(DRE!Y18:AB18)</f>
        <v>-823685.34902150254</v>
      </c>
      <c r="U9" s="5">
        <f>SUM(DRE!Z18:AC18)</f>
        <v>-1042891</v>
      </c>
      <c r="V9" s="5">
        <f>SUM(DRE!AA18:AD18)</f>
        <v>-1105050</v>
      </c>
      <c r="W9" s="5">
        <f>SUM(DRE!AB18:AE18)</f>
        <v>-1255673</v>
      </c>
      <c r="X9" s="5">
        <f>SUM(DRE!AC18:AF18)</f>
        <v>-573607</v>
      </c>
      <c r="Y9" s="5">
        <f>SUM(DRE!AD18:AG18)</f>
        <v>-478070</v>
      </c>
      <c r="Z9" s="5">
        <f>SUM(DRE!AE18:AH18)</f>
        <v>-401372</v>
      </c>
      <c r="AA9" s="5">
        <f>SUM(DRE!AF18:AI18)</f>
        <v>-677517</v>
      </c>
      <c r="AB9" s="5">
        <f>SUM(DRE!AG18:AJ18)</f>
        <v>-650317</v>
      </c>
      <c r="AC9" s="5">
        <f>SUM(DRE!AH18:AK18)</f>
        <v>-608252</v>
      </c>
      <c r="AD9" s="5">
        <f>SUM(DRE!AI18:AL18)</f>
        <v>-596364</v>
      </c>
      <c r="AE9" s="5">
        <f>SUM(DRE!AJ18:AM18)</f>
        <v>213809</v>
      </c>
      <c r="AF9" s="5">
        <f>SUM(DRE!AK18:AN18)</f>
        <v>225683</v>
      </c>
      <c r="AG9" s="5">
        <f>SUM(DRE!AL18:AO18)</f>
        <v>210283</v>
      </c>
      <c r="AH9" s="5">
        <f>SUM(DRE!AM18:AP18)</f>
        <v>210772.07825334845</v>
      </c>
      <c r="AI9" s="5">
        <f>SUM(DRE!AN18:AQ18)</f>
        <v>32481.078253348445</v>
      </c>
      <c r="AJ9" s="5">
        <f>SUM(DRE!AO18:AR18)</f>
        <v>23017.078253348445</v>
      </c>
      <c r="AK9" s="5">
        <f>SUM(DRE!AP18:AS18)</f>
        <v>38431.078253348445</v>
      </c>
      <c r="AL9" s="5">
        <f>SUM(DRE!AQ18:AT18)</f>
        <v>31663</v>
      </c>
      <c r="AM9" s="5">
        <f>SUM(DRE!AR18:AU18)</f>
        <v>43440</v>
      </c>
      <c r="AN9" s="5">
        <f>SUM(DRE!AS18:AV18)</f>
        <v>44949</v>
      </c>
      <c r="AO9" s="5">
        <f>SUM(DRE!AT18:AW18)</f>
        <v>56078</v>
      </c>
      <c r="AP9" s="5">
        <f>SUM(DRE!AU18:AX18)</f>
        <v>79715</v>
      </c>
      <c r="AQ9" s="45"/>
      <c r="AR9" s="5">
        <v>300896.43621999997</v>
      </c>
      <c r="AS9" s="5">
        <f>K9</f>
        <v>-22425</v>
      </c>
      <c r="AT9" s="5">
        <f>O9</f>
        <v>273996</v>
      </c>
      <c r="AU9" s="5">
        <f>S9</f>
        <v>-86828.349021502538</v>
      </c>
      <c r="AV9" s="5">
        <f>W9</f>
        <v>-1255673</v>
      </c>
      <c r="AW9" s="5">
        <f>AA9</f>
        <v>-677517</v>
      </c>
      <c r="AX9" s="5">
        <f>AE9</f>
        <v>213809</v>
      </c>
      <c r="AY9" s="5">
        <f>AI9</f>
        <v>32481.078253348445</v>
      </c>
      <c r="AZ9" s="5">
        <f>AM9</f>
        <v>43440</v>
      </c>
      <c r="BA9" s="5">
        <f>AP9</f>
        <v>79715</v>
      </c>
      <c r="BB9" s="6"/>
    </row>
    <row r="10" spans="2:54" x14ac:dyDescent="0.25">
      <c r="B10" s="65" t="s">
        <v>151</v>
      </c>
      <c r="C10" s="65" t="s">
        <v>346</v>
      </c>
      <c r="D10" s="5">
        <f>SUM(DRE!I21:L21)</f>
        <v>31598.458310000002</v>
      </c>
      <c r="E10" s="5">
        <f>SUM(DRE!J21:M21)</f>
        <v>37015.903730000005</v>
      </c>
      <c r="F10" s="5">
        <f>SUM(DRE!K21:N21)</f>
        <v>26701.071459999999</v>
      </c>
      <c r="G10" s="5">
        <f>SUM(DRE!L21:O21)</f>
        <v>27428.528460000001</v>
      </c>
      <c r="H10" s="5">
        <f>SUM(DRE!M21:P21)</f>
        <v>26701.548460000005</v>
      </c>
      <c r="I10" s="5">
        <f>SUM(DRE!N21:Q21)</f>
        <v>16337.005730000004</v>
      </c>
      <c r="J10" s="5">
        <f>SUM(DRE!O21:R21)</f>
        <v>13070.345000000001</v>
      </c>
      <c r="K10" s="5">
        <f>SUM(DRE!P21:S21)</f>
        <v>634408</v>
      </c>
      <c r="L10" s="5">
        <f>SUM(DRE!Q21:T21)</f>
        <v>627031</v>
      </c>
      <c r="M10" s="5">
        <f>SUM(DRE!R21:U21)</f>
        <v>623374</v>
      </c>
      <c r="N10" s="5">
        <f>SUM(DRE!S21:V21)</f>
        <v>622228.22320000001</v>
      </c>
      <c r="O10" s="5">
        <f>SUM(DRE!T21:W21)</f>
        <v>-25962</v>
      </c>
      <c r="P10" s="5">
        <f>SUM(DRE!U21:X21)</f>
        <v>-17493</v>
      </c>
      <c r="Q10" s="5">
        <f>SUM(DRE!V21:Y21)</f>
        <v>-24330</v>
      </c>
      <c r="R10" s="5">
        <f>SUM(DRE!W21:Z21)</f>
        <v>-10918.2232</v>
      </c>
      <c r="S10" s="5">
        <f>SUM(DRE!X21:AA21)</f>
        <v>70322</v>
      </c>
      <c r="T10" s="5">
        <f>SUM(DRE!Y21:AB21)</f>
        <v>-583844</v>
      </c>
      <c r="U10" s="5">
        <f>SUM(DRE!Z21:AC21)</f>
        <v>-569833</v>
      </c>
      <c r="V10" s="5">
        <f>SUM(DRE!AA21:AD21)</f>
        <v>-584140</v>
      </c>
      <c r="W10" s="5">
        <f>SUM(DRE!AB21:AE21)</f>
        <v>-623800</v>
      </c>
      <c r="X10" s="5">
        <f>SUM(DRE!AC21:AF21)</f>
        <v>45734</v>
      </c>
      <c r="Y10" s="5">
        <f>SUM(DRE!AD21:AG21)</f>
        <v>45734</v>
      </c>
      <c r="Z10" s="5">
        <f>SUM(DRE!AE21:AH21)</f>
        <v>45734</v>
      </c>
      <c r="AA10" s="5">
        <f>SUM(DRE!AF21:AI21)</f>
        <v>33029</v>
      </c>
      <c r="AB10" s="5">
        <f>SUM(DRE!AG21:AJ21)</f>
        <v>25593</v>
      </c>
      <c r="AC10" s="5">
        <f>SUM(DRE!AH21:AK21)</f>
        <v>37636</v>
      </c>
      <c r="AD10" s="5">
        <f>SUM(DRE!AI21:AL21)</f>
        <v>49678</v>
      </c>
      <c r="AE10" s="5">
        <f>SUM(DRE!AJ21:AM21)</f>
        <v>86814</v>
      </c>
      <c r="AF10" s="5">
        <f>SUM(DRE!AK21:AN21)</f>
        <v>87443</v>
      </c>
      <c r="AG10" s="5">
        <f>SUM(DRE!AL21:AO21)</f>
        <v>110682</v>
      </c>
      <c r="AH10" s="5">
        <f>SUM(DRE!AM21:AP21)</f>
        <v>111312</v>
      </c>
      <c r="AI10" s="5">
        <f>SUM(DRE!AN21:AQ21)</f>
        <v>73298</v>
      </c>
      <c r="AJ10" s="5">
        <f>SUM(DRE!AO21:AR21)</f>
        <v>71934</v>
      </c>
      <c r="AK10" s="5">
        <f>SUM(DRE!AP21:AS21)</f>
        <v>36652</v>
      </c>
      <c r="AL10" s="5">
        <f>SUM(DRE!AQ21:AT21)</f>
        <v>23980</v>
      </c>
      <c r="AM10" s="5">
        <f>SUM(DRE!AR21:AU21)</f>
        <v>11308</v>
      </c>
      <c r="AN10" s="5">
        <f>SUM(DRE!AS21:AV21)</f>
        <v>0</v>
      </c>
      <c r="AO10" s="5">
        <f>SUM(DRE!AT21:AW21)</f>
        <v>0</v>
      </c>
      <c r="AP10" s="5">
        <f>SUM(DRE!AU21:AX21)</f>
        <v>0</v>
      </c>
      <c r="AQ10" s="45"/>
      <c r="AR10" s="5">
        <v>27428.528460000001</v>
      </c>
      <c r="AS10" s="5">
        <f>K10</f>
        <v>634408</v>
      </c>
      <c r="AT10" s="5">
        <f>O10</f>
        <v>-25962</v>
      </c>
      <c r="AU10" s="5">
        <f>S10</f>
        <v>70322</v>
      </c>
      <c r="AV10" s="5">
        <f>W10</f>
        <v>-623800</v>
      </c>
      <c r="AW10" s="5">
        <f>AA10</f>
        <v>33029</v>
      </c>
      <c r="AX10" s="5">
        <f>AE10</f>
        <v>86814</v>
      </c>
      <c r="AY10" s="5">
        <f>AI10</f>
        <v>73298</v>
      </c>
      <c r="AZ10" s="5">
        <f t="shared" ref="AZ10:AZ21" si="0">AM10</f>
        <v>11308</v>
      </c>
      <c r="BA10" s="5">
        <f t="shared" ref="BA10:BA21" si="1">AP10</f>
        <v>0</v>
      </c>
      <c r="BB10" s="6"/>
    </row>
    <row r="11" spans="2:54" s="19" customFormat="1" x14ac:dyDescent="0.25">
      <c r="B11" s="82" t="s">
        <v>152</v>
      </c>
      <c r="C11" s="82" t="s">
        <v>152</v>
      </c>
      <c r="D11" s="83">
        <v>333776.89644999994</v>
      </c>
      <c r="E11" s="83">
        <v>345224.84058999992</v>
      </c>
      <c r="F11" s="83">
        <v>344081.35119000007</v>
      </c>
      <c r="G11" s="83">
        <v>328324.96467999998</v>
      </c>
      <c r="H11" s="83">
        <f t="shared" ref="H11:AW11" si="2">SUM(H9:H10)</f>
        <v>160669.33928999992</v>
      </c>
      <c r="I11" s="83">
        <f t="shared" ref="I11:AM11" si="3">SUM(I9:I10)</f>
        <v>173790.39178999999</v>
      </c>
      <c r="J11" s="83">
        <f t="shared" si="3"/>
        <v>168836.30814999991</v>
      </c>
      <c r="K11" s="83">
        <f t="shared" si="3"/>
        <v>611983</v>
      </c>
      <c r="L11" s="83">
        <f t="shared" si="3"/>
        <v>621873.95521000004</v>
      </c>
      <c r="M11" s="83">
        <f t="shared" si="3"/>
        <v>639036</v>
      </c>
      <c r="N11" s="83">
        <f t="shared" si="3"/>
        <v>654819.55833000108</v>
      </c>
      <c r="O11" s="83">
        <f t="shared" si="3"/>
        <v>248034</v>
      </c>
      <c r="P11" s="83">
        <f t="shared" si="3"/>
        <v>223889</v>
      </c>
      <c r="Q11" s="83">
        <f t="shared" si="3"/>
        <v>238730.65097849746</v>
      </c>
      <c r="R11" s="83">
        <f t="shared" si="3"/>
        <v>179765.09264849644</v>
      </c>
      <c r="S11" s="83">
        <f t="shared" si="3"/>
        <v>-16506.349021502538</v>
      </c>
      <c r="T11" s="83">
        <f t="shared" si="3"/>
        <v>-1407529.3490215025</v>
      </c>
      <c r="U11" s="83">
        <f t="shared" si="3"/>
        <v>-1612724</v>
      </c>
      <c r="V11" s="83">
        <f t="shared" si="3"/>
        <v>-1689190</v>
      </c>
      <c r="W11" s="83">
        <f t="shared" si="3"/>
        <v>-1879473</v>
      </c>
      <c r="X11" s="83">
        <f t="shared" si="3"/>
        <v>-527873</v>
      </c>
      <c r="Y11" s="83">
        <f t="shared" si="3"/>
        <v>-432336</v>
      </c>
      <c r="Z11" s="83">
        <f t="shared" si="3"/>
        <v>-355638</v>
      </c>
      <c r="AA11" s="83">
        <f t="shared" si="3"/>
        <v>-644488</v>
      </c>
      <c r="AB11" s="83">
        <f t="shared" si="3"/>
        <v>-624724</v>
      </c>
      <c r="AC11" s="83">
        <f t="shared" si="3"/>
        <v>-570616</v>
      </c>
      <c r="AD11" s="83">
        <f t="shared" si="3"/>
        <v>-546686</v>
      </c>
      <c r="AE11" s="83">
        <f t="shared" si="3"/>
        <v>300623</v>
      </c>
      <c r="AF11" s="83">
        <f t="shared" si="3"/>
        <v>313126</v>
      </c>
      <c r="AG11" s="83">
        <f t="shared" si="3"/>
        <v>320965</v>
      </c>
      <c r="AH11" s="83">
        <f t="shared" si="3"/>
        <v>322084.07825334847</v>
      </c>
      <c r="AI11" s="83">
        <f t="shared" si="3"/>
        <v>105779.07825334845</v>
      </c>
      <c r="AJ11" s="83">
        <f t="shared" si="3"/>
        <v>94951.078253348445</v>
      </c>
      <c r="AK11" s="83">
        <f t="shared" si="3"/>
        <v>75083.078253348445</v>
      </c>
      <c r="AL11" s="83">
        <f t="shared" si="3"/>
        <v>55643</v>
      </c>
      <c r="AM11" s="83">
        <f t="shared" si="3"/>
        <v>54748</v>
      </c>
      <c r="AN11" s="83">
        <f t="shared" ref="AN11:AP11" si="4">SUM(AN9:AN10)</f>
        <v>44949</v>
      </c>
      <c r="AO11" s="83">
        <f t="shared" si="4"/>
        <v>56078</v>
      </c>
      <c r="AP11" s="83">
        <f t="shared" si="4"/>
        <v>79715</v>
      </c>
      <c r="AQ11" s="81"/>
      <c r="AR11" s="83">
        <v>328324.96467999998</v>
      </c>
      <c r="AS11" s="83">
        <f t="shared" si="2"/>
        <v>611983</v>
      </c>
      <c r="AT11" s="83">
        <f t="shared" si="2"/>
        <v>248034</v>
      </c>
      <c r="AU11" s="83">
        <f t="shared" si="2"/>
        <v>-16506.349021502538</v>
      </c>
      <c r="AV11" s="83">
        <f t="shared" si="2"/>
        <v>-1879473</v>
      </c>
      <c r="AW11" s="83">
        <f t="shared" si="2"/>
        <v>-644488</v>
      </c>
      <c r="AX11" s="83">
        <f>SUM(AX9:AX10)</f>
        <v>300623</v>
      </c>
      <c r="AY11" s="83">
        <f>SUM(AY9:AY10)</f>
        <v>105779.07825334845</v>
      </c>
      <c r="AZ11" s="83">
        <f t="shared" si="0"/>
        <v>54748</v>
      </c>
      <c r="BA11" s="83">
        <f t="shared" si="1"/>
        <v>79715</v>
      </c>
    </row>
    <row r="12" spans="2:54" x14ac:dyDescent="0.25">
      <c r="B12" s="66" t="s">
        <v>157</v>
      </c>
      <c r="C12" s="66" t="s">
        <v>347</v>
      </c>
      <c r="D12" s="5">
        <f t="shared" ref="D12:G12" si="5">SUM(D13:D16)</f>
        <v>237321</v>
      </c>
      <c r="E12" s="5">
        <f t="shared" si="5"/>
        <v>224557</v>
      </c>
      <c r="F12" s="5">
        <f t="shared" si="5"/>
        <v>194588</v>
      </c>
      <c r="G12" s="5">
        <f t="shared" si="5"/>
        <v>111072</v>
      </c>
      <c r="H12" s="5">
        <f t="shared" ref="H12:AW12" si="6">SUM(H13:H16)</f>
        <v>147203</v>
      </c>
      <c r="I12" s="5">
        <f t="shared" ref="I12:AM12" si="7">SUM(I13:I16)</f>
        <v>198600</v>
      </c>
      <c r="J12" s="5">
        <f t="shared" si="7"/>
        <v>142079</v>
      </c>
      <c r="K12" s="5">
        <f t="shared" si="7"/>
        <v>31549</v>
      </c>
      <c r="L12" s="5">
        <f t="shared" si="7"/>
        <v>192330</v>
      </c>
      <c r="M12" s="5">
        <f t="shared" si="7"/>
        <v>220047</v>
      </c>
      <c r="N12" s="5">
        <f t="shared" si="7"/>
        <v>265386</v>
      </c>
      <c r="O12" s="5">
        <f t="shared" si="7"/>
        <v>175810</v>
      </c>
      <c r="P12" s="5">
        <f t="shared" si="7"/>
        <v>239763</v>
      </c>
      <c r="Q12" s="5">
        <f t="shared" si="7"/>
        <v>231855</v>
      </c>
      <c r="R12" s="5">
        <f t="shared" si="7"/>
        <v>274850</v>
      </c>
      <c r="S12" s="5">
        <f t="shared" si="7"/>
        <v>64341</v>
      </c>
      <c r="T12" s="5">
        <f t="shared" si="7"/>
        <v>209589</v>
      </c>
      <c r="U12" s="5">
        <f t="shared" si="7"/>
        <v>323232.522</v>
      </c>
      <c r="V12" s="5">
        <f t="shared" si="7"/>
        <v>335643</v>
      </c>
      <c r="W12" s="5">
        <f t="shared" si="7"/>
        <v>272688</v>
      </c>
      <c r="X12" s="5">
        <f t="shared" si="7"/>
        <v>237156</v>
      </c>
      <c r="Y12" s="5">
        <f t="shared" si="7"/>
        <v>253201</v>
      </c>
      <c r="Z12" s="5">
        <f t="shared" si="7"/>
        <v>247746</v>
      </c>
      <c r="AA12" s="5">
        <f t="shared" si="7"/>
        <v>261400</v>
      </c>
      <c r="AB12" s="5">
        <f t="shared" si="7"/>
        <v>237686</v>
      </c>
      <c r="AC12" s="5">
        <f t="shared" si="7"/>
        <v>235353</v>
      </c>
      <c r="AD12" s="5">
        <f t="shared" si="7"/>
        <v>258265</v>
      </c>
      <c r="AE12" s="5">
        <f t="shared" si="7"/>
        <v>234798</v>
      </c>
      <c r="AF12" s="5">
        <f t="shared" si="7"/>
        <v>264802</v>
      </c>
      <c r="AG12" s="5">
        <f t="shared" si="7"/>
        <v>302091</v>
      </c>
      <c r="AH12" s="5">
        <f t="shared" si="7"/>
        <v>292118</v>
      </c>
      <c r="AI12" s="5">
        <f t="shared" si="7"/>
        <v>302649</v>
      </c>
      <c r="AJ12" s="5">
        <f t="shared" si="7"/>
        <v>283138</v>
      </c>
      <c r="AK12" s="5">
        <f t="shared" si="7"/>
        <v>308152</v>
      </c>
      <c r="AL12" s="5">
        <f t="shared" si="7"/>
        <v>293198</v>
      </c>
      <c r="AM12" s="5">
        <f t="shared" si="7"/>
        <v>309515</v>
      </c>
      <c r="AN12" s="5">
        <f t="shared" ref="AN12:AP12" si="8">SUM(AN13:AN16)</f>
        <v>281166</v>
      </c>
      <c r="AO12" s="5">
        <f t="shared" si="8"/>
        <v>335271</v>
      </c>
      <c r="AP12" s="5">
        <f t="shared" si="8"/>
        <v>336274</v>
      </c>
      <c r="AQ12" s="45"/>
      <c r="AR12" s="5">
        <v>111072</v>
      </c>
      <c r="AS12" s="5">
        <f t="shared" si="6"/>
        <v>31549</v>
      </c>
      <c r="AT12" s="5">
        <f t="shared" si="6"/>
        <v>175810</v>
      </c>
      <c r="AU12" s="5">
        <f t="shared" si="6"/>
        <v>64341</v>
      </c>
      <c r="AV12" s="5">
        <f t="shared" si="6"/>
        <v>272688</v>
      </c>
      <c r="AW12" s="5">
        <f t="shared" si="6"/>
        <v>261400</v>
      </c>
      <c r="AX12" s="5">
        <f>SUM(AX13:AX16)</f>
        <v>234798</v>
      </c>
      <c r="AY12" s="5">
        <f>SUM(AY13:AY16)</f>
        <v>302649</v>
      </c>
      <c r="AZ12" s="5">
        <f t="shared" si="0"/>
        <v>309515</v>
      </c>
      <c r="BA12" s="5">
        <f t="shared" si="1"/>
        <v>336274</v>
      </c>
      <c r="BB12" s="6"/>
    </row>
    <row r="13" spans="2:54" x14ac:dyDescent="0.25">
      <c r="B13" s="67" t="s">
        <v>27</v>
      </c>
      <c r="C13" s="67" t="s">
        <v>247</v>
      </c>
      <c r="D13" s="5">
        <f>BP!L11</f>
        <v>126874</v>
      </c>
      <c r="E13" s="5">
        <f>BP!M11</f>
        <v>145429</v>
      </c>
      <c r="F13" s="5">
        <f>BP!N11</f>
        <v>121046</v>
      </c>
      <c r="G13" s="5">
        <f>BP!O11</f>
        <v>53404</v>
      </c>
      <c r="H13" s="5">
        <f>BP!P11</f>
        <v>59671</v>
      </c>
      <c r="I13" s="5">
        <f>BP!Q11</f>
        <v>86659</v>
      </c>
      <c r="J13" s="5">
        <f>BP!R11</f>
        <v>79564</v>
      </c>
      <c r="K13" s="5">
        <f>BP!S11</f>
        <v>44043</v>
      </c>
      <c r="L13" s="5">
        <f>BP!T11</f>
        <v>69500</v>
      </c>
      <c r="M13" s="5">
        <f>BP!U11</f>
        <v>112436</v>
      </c>
      <c r="N13" s="5">
        <f>BP!V11</f>
        <v>104310</v>
      </c>
      <c r="O13" s="5">
        <f>BP!W11</f>
        <v>59964</v>
      </c>
      <c r="P13" s="5">
        <f>BP!X11</f>
        <v>118202</v>
      </c>
      <c r="Q13" s="5">
        <f>BP!Y11</f>
        <v>141544.870984104</v>
      </c>
      <c r="R13" s="5">
        <f>BP!Z11</f>
        <v>111976</v>
      </c>
      <c r="S13" s="5">
        <f>BP!AA11</f>
        <v>78243</v>
      </c>
      <c r="T13" s="5">
        <f>BP!AB11</f>
        <v>110243</v>
      </c>
      <c r="U13" s="5">
        <f>BP!AC11</f>
        <v>87198.524999999994</v>
      </c>
      <c r="V13" s="5">
        <f>BP!AD11</f>
        <v>107224</v>
      </c>
      <c r="W13" s="5">
        <f>BP!AE11</f>
        <v>114701</v>
      </c>
      <c r="X13" s="5">
        <f>BP!AF11</f>
        <v>79712</v>
      </c>
      <c r="Y13" s="5">
        <f>BP!AG11</f>
        <v>114582</v>
      </c>
      <c r="Z13" s="5">
        <f>BP!AH11</f>
        <v>109292</v>
      </c>
      <c r="AA13" s="5">
        <f>BP!AI11</f>
        <v>156901</v>
      </c>
      <c r="AB13" s="5">
        <f>BP!AJ11</f>
        <v>126634</v>
      </c>
      <c r="AC13" s="5">
        <f>BP!AK11</f>
        <v>112189</v>
      </c>
      <c r="AD13" s="5">
        <f>BP!AL11</f>
        <v>138185</v>
      </c>
      <c r="AE13" s="5">
        <f>BP!AM11</f>
        <v>111400</v>
      </c>
      <c r="AF13" s="5">
        <f>BP!AN11</f>
        <v>111742</v>
      </c>
      <c r="AG13" s="5">
        <f>BP!AO11</f>
        <v>118863</v>
      </c>
      <c r="AH13" s="5">
        <f>BP!AP11</f>
        <v>119854</v>
      </c>
      <c r="AI13" s="5">
        <f>BP!AQ11</f>
        <v>113720</v>
      </c>
      <c r="AJ13" s="5">
        <f>BP!AR11</f>
        <v>106907</v>
      </c>
      <c r="AK13" s="5">
        <f>BP!AS11</f>
        <v>149018</v>
      </c>
      <c r="AL13" s="5">
        <f>BP!AT11</f>
        <v>136367</v>
      </c>
      <c r="AM13" s="5">
        <f>BP!AU11</f>
        <v>173543</v>
      </c>
      <c r="AN13" s="5">
        <f>BP!AV11</f>
        <v>150840</v>
      </c>
      <c r="AO13" s="5">
        <f>BP!AW11</f>
        <v>206487</v>
      </c>
      <c r="AP13" s="5">
        <f>BP!AX11</f>
        <v>216556</v>
      </c>
      <c r="AQ13" s="45"/>
      <c r="AR13" s="5">
        <v>53404</v>
      </c>
      <c r="AS13" s="5">
        <f t="shared" ref="AS13:AS18" si="9">K13</f>
        <v>44043</v>
      </c>
      <c r="AT13" s="5">
        <f t="shared" ref="AT13:AT18" si="10">O13</f>
        <v>59964</v>
      </c>
      <c r="AU13" s="5">
        <f t="shared" ref="AU13:AU18" si="11">S13</f>
        <v>78243</v>
      </c>
      <c r="AV13" s="5">
        <f t="shared" ref="AV13:AV18" si="12">W13</f>
        <v>114701</v>
      </c>
      <c r="AW13" s="5">
        <f t="shared" ref="AW13:AW18" si="13">AA13</f>
        <v>156901</v>
      </c>
      <c r="AX13" s="5">
        <f t="shared" ref="AX13:AX18" si="14">AE13</f>
        <v>111400</v>
      </c>
      <c r="AY13" s="5">
        <f t="shared" ref="AY13:AY18" si="15">AI13</f>
        <v>113720</v>
      </c>
      <c r="AZ13" s="5">
        <f t="shared" si="0"/>
        <v>173543</v>
      </c>
      <c r="BA13" s="5">
        <f t="shared" si="1"/>
        <v>216556</v>
      </c>
      <c r="BB13" s="6"/>
    </row>
    <row r="14" spans="2:54" x14ac:dyDescent="0.25">
      <c r="B14" s="67" t="s">
        <v>28</v>
      </c>
      <c r="C14" s="67" t="s">
        <v>348</v>
      </c>
      <c r="D14" s="5">
        <f>BP!L12</f>
        <v>279090</v>
      </c>
      <c r="E14" s="5">
        <f>BP!M12</f>
        <v>298586</v>
      </c>
      <c r="F14" s="5">
        <f>BP!N12</f>
        <v>334468</v>
      </c>
      <c r="G14" s="5">
        <f>BP!O12</f>
        <v>335705</v>
      </c>
      <c r="H14" s="5">
        <f>BP!P12</f>
        <v>363179</v>
      </c>
      <c r="I14" s="5">
        <f>BP!Q12</f>
        <v>349896</v>
      </c>
      <c r="J14" s="5">
        <f>BP!R12</f>
        <v>347895</v>
      </c>
      <c r="K14" s="5">
        <f>BP!S12</f>
        <v>291961</v>
      </c>
      <c r="L14" s="5">
        <f>BP!T12</f>
        <v>380626</v>
      </c>
      <c r="M14" s="5">
        <f>BP!U12</f>
        <v>387855</v>
      </c>
      <c r="N14" s="5">
        <f>BP!V12</f>
        <v>395943</v>
      </c>
      <c r="O14" s="5">
        <f>BP!W12</f>
        <v>356385</v>
      </c>
      <c r="P14" s="5">
        <f>BP!X12</f>
        <v>414692</v>
      </c>
      <c r="Q14" s="5">
        <f>BP!Y12</f>
        <v>440102</v>
      </c>
      <c r="R14" s="5">
        <f>BP!Z12</f>
        <v>484186</v>
      </c>
      <c r="S14" s="5">
        <f>BP!AA12</f>
        <v>311687</v>
      </c>
      <c r="T14" s="5">
        <f>BP!AB12</f>
        <v>385419</v>
      </c>
      <c r="U14" s="5">
        <f>BP!AC12</f>
        <v>381445.99699999997</v>
      </c>
      <c r="V14" s="5">
        <f>BP!AD12</f>
        <v>349754</v>
      </c>
      <c r="W14" s="5">
        <f>BP!AE12</f>
        <v>284305</v>
      </c>
      <c r="X14" s="5">
        <f>BP!AF12</f>
        <v>289883</v>
      </c>
      <c r="Y14" s="5">
        <f>BP!AG12</f>
        <v>279244</v>
      </c>
      <c r="Z14" s="5">
        <f>BP!AH12</f>
        <v>281691</v>
      </c>
      <c r="AA14" s="5">
        <f>BP!AI12</f>
        <v>231503</v>
      </c>
      <c r="AB14" s="5">
        <f>BP!AJ12</f>
        <v>256674</v>
      </c>
      <c r="AC14" s="5">
        <f>BP!AK12</f>
        <v>256207</v>
      </c>
      <c r="AD14" s="5">
        <f>BP!AL12</f>
        <v>259690</v>
      </c>
      <c r="AE14" s="5">
        <f>BP!AM12</f>
        <v>271359</v>
      </c>
      <c r="AF14" s="5">
        <f>BP!AN12</f>
        <v>313120</v>
      </c>
      <c r="AG14" s="5">
        <f>BP!AO12</f>
        <v>320676</v>
      </c>
      <c r="AH14" s="5">
        <f>BP!AP12</f>
        <v>322449</v>
      </c>
      <c r="AI14" s="5">
        <f>BP!AQ12</f>
        <v>296386</v>
      </c>
      <c r="AJ14" s="5">
        <f>BP!AR12</f>
        <v>304926</v>
      </c>
      <c r="AK14" s="5">
        <f>BP!AS12</f>
        <v>292849</v>
      </c>
      <c r="AL14" s="5">
        <f>BP!AT12</f>
        <v>288477</v>
      </c>
      <c r="AM14" s="5">
        <f>BP!AU12</f>
        <v>249099</v>
      </c>
      <c r="AN14" s="5">
        <f>BP!AV12</f>
        <v>270891</v>
      </c>
      <c r="AO14" s="5">
        <f>BP!AW12</f>
        <v>263295</v>
      </c>
      <c r="AP14" s="5">
        <f>BP!AX12</f>
        <v>261732</v>
      </c>
      <c r="AQ14" s="45"/>
      <c r="AR14" s="5">
        <v>335705</v>
      </c>
      <c r="AS14" s="5">
        <f t="shared" si="9"/>
        <v>291961</v>
      </c>
      <c r="AT14" s="5">
        <f t="shared" si="10"/>
        <v>356385</v>
      </c>
      <c r="AU14" s="5">
        <f t="shared" si="11"/>
        <v>311687</v>
      </c>
      <c r="AV14" s="5">
        <f t="shared" si="12"/>
        <v>284305</v>
      </c>
      <c r="AW14" s="5">
        <f t="shared" si="13"/>
        <v>231503</v>
      </c>
      <c r="AX14" s="5">
        <f t="shared" si="14"/>
        <v>271359</v>
      </c>
      <c r="AY14" s="5">
        <f t="shared" si="15"/>
        <v>296386</v>
      </c>
      <c r="AZ14" s="5">
        <f t="shared" si="0"/>
        <v>249099</v>
      </c>
      <c r="BA14" s="5">
        <f t="shared" si="1"/>
        <v>261732</v>
      </c>
      <c r="BB14" s="6"/>
    </row>
    <row r="15" spans="2:54" x14ac:dyDescent="0.25">
      <c r="B15" s="67" t="s">
        <v>47</v>
      </c>
      <c r="C15" s="67" t="s">
        <v>267</v>
      </c>
      <c r="D15" s="5">
        <f>-BP!L39</f>
        <v>-142223</v>
      </c>
      <c r="E15" s="5">
        <f>-BP!M39</f>
        <v>-193381</v>
      </c>
      <c r="F15" s="5">
        <f>-BP!N39</f>
        <v>-235498</v>
      </c>
      <c r="G15" s="5">
        <f>-BP!O39</f>
        <v>-250976</v>
      </c>
      <c r="H15" s="5">
        <f>-BP!P39</f>
        <v>-254896</v>
      </c>
      <c r="I15" s="5">
        <f>-BP!Q39</f>
        <v>-215970</v>
      </c>
      <c r="J15" s="5">
        <f>-BP!R39</f>
        <v>-262095</v>
      </c>
      <c r="K15" s="5">
        <f>-BP!S39</f>
        <v>-274886</v>
      </c>
      <c r="L15" s="5">
        <f>-BP!T39</f>
        <v>-240784</v>
      </c>
      <c r="M15" s="5">
        <f>-BP!U39</f>
        <v>-261624</v>
      </c>
      <c r="N15" s="5">
        <f>-BP!V39</f>
        <v>-219182</v>
      </c>
      <c r="O15" s="5">
        <f>-BP!W39</f>
        <v>-224562</v>
      </c>
      <c r="P15" s="5">
        <f>-BP!X39</f>
        <v>-284954</v>
      </c>
      <c r="Q15" s="5">
        <f>-BP!Y39</f>
        <v>-334533.870984104</v>
      </c>
      <c r="R15" s="5">
        <f>-BP!Z39</f>
        <v>-309023</v>
      </c>
      <c r="S15" s="5">
        <f>-BP!AA39</f>
        <v>-317793</v>
      </c>
      <c r="T15" s="5">
        <f>-BP!AB39</f>
        <v>-280574</v>
      </c>
      <c r="U15" s="5">
        <f>-BP!AC39</f>
        <v>-135934</v>
      </c>
      <c r="V15" s="5">
        <f>-BP!AD39</f>
        <v>-108404</v>
      </c>
      <c r="W15" s="5">
        <f>-BP!AE39</f>
        <v>-116160</v>
      </c>
      <c r="X15" s="5">
        <f>-BP!AF39</f>
        <v>-122602</v>
      </c>
      <c r="Y15" s="5">
        <f>-BP!AG39</f>
        <v>-128803</v>
      </c>
      <c r="Z15" s="5">
        <f>-BP!AH39</f>
        <v>-132666</v>
      </c>
      <c r="AA15" s="5">
        <f>-BP!AI39</f>
        <v>-116838</v>
      </c>
      <c r="AB15" s="5">
        <f>-BP!AJ39</f>
        <v>-133279</v>
      </c>
      <c r="AC15" s="5">
        <f>-BP!AK39</f>
        <v>-120896</v>
      </c>
      <c r="AD15" s="5">
        <f>-BP!AL39</f>
        <v>-125538</v>
      </c>
      <c r="AE15" s="5">
        <f>-BP!AM39</f>
        <v>-129559</v>
      </c>
      <c r="AF15" s="5">
        <f>-BP!AN39</f>
        <v>-144340</v>
      </c>
      <c r="AG15" s="5">
        <f>-BP!AO39</f>
        <v>-120009</v>
      </c>
      <c r="AH15" s="5">
        <f>-BP!AP39</f>
        <v>-133602</v>
      </c>
      <c r="AI15" s="5">
        <f>-BP!AQ39</f>
        <v>-96774</v>
      </c>
      <c r="AJ15" s="5">
        <f>-BP!AR39</f>
        <v>-114926</v>
      </c>
      <c r="AK15" s="5">
        <f>-BP!AS39</f>
        <v>-121504</v>
      </c>
      <c r="AL15" s="5">
        <f>-BP!AT39</f>
        <v>-119880</v>
      </c>
      <c r="AM15" s="5">
        <f>-BP!AU39</f>
        <v>-104272</v>
      </c>
      <c r="AN15" s="5">
        <f>-BP!AV39</f>
        <v>-129679</v>
      </c>
      <c r="AO15" s="5">
        <f>-BP!AW39</f>
        <v>-122591</v>
      </c>
      <c r="AP15" s="5">
        <f>-BP!AX39</f>
        <v>-125934</v>
      </c>
      <c r="AQ15" s="45"/>
      <c r="AR15" s="5">
        <v>-250976</v>
      </c>
      <c r="AS15" s="5">
        <f t="shared" si="9"/>
        <v>-274886</v>
      </c>
      <c r="AT15" s="5">
        <f t="shared" si="10"/>
        <v>-224562</v>
      </c>
      <c r="AU15" s="5">
        <f t="shared" si="11"/>
        <v>-317793</v>
      </c>
      <c r="AV15" s="5">
        <f t="shared" si="12"/>
        <v>-116160</v>
      </c>
      <c r="AW15" s="5">
        <f t="shared" si="13"/>
        <v>-116838</v>
      </c>
      <c r="AX15" s="5">
        <f t="shared" si="14"/>
        <v>-129559</v>
      </c>
      <c r="AY15" s="5">
        <f t="shared" si="15"/>
        <v>-96774</v>
      </c>
      <c r="AZ15" s="5">
        <f t="shared" si="0"/>
        <v>-104272</v>
      </c>
      <c r="BA15" s="5">
        <f t="shared" si="1"/>
        <v>-125934</v>
      </c>
      <c r="BB15" s="6"/>
    </row>
    <row r="16" spans="2:54" x14ac:dyDescent="0.25">
      <c r="B16" s="67" t="s">
        <v>158</v>
      </c>
      <c r="C16" s="67" t="s">
        <v>352</v>
      </c>
      <c r="D16" s="5">
        <f>-BP!L44</f>
        <v>-26420</v>
      </c>
      <c r="E16" s="5">
        <f>-BP!M44</f>
        <v>-26077</v>
      </c>
      <c r="F16" s="5">
        <f>-BP!N44</f>
        <v>-25428</v>
      </c>
      <c r="G16" s="5">
        <f>-BP!O44</f>
        <v>-27061</v>
      </c>
      <c r="H16" s="5">
        <f>-BP!P44</f>
        <v>-20751</v>
      </c>
      <c r="I16" s="5">
        <f>-BP!Q44</f>
        <v>-21985</v>
      </c>
      <c r="J16" s="5">
        <f>-BP!R44</f>
        <v>-23285</v>
      </c>
      <c r="K16" s="5">
        <f>-BP!S44</f>
        <v>-29569</v>
      </c>
      <c r="L16" s="5">
        <f>-BP!T44</f>
        <v>-17012</v>
      </c>
      <c r="M16" s="5">
        <f>-BP!U44</f>
        <v>-18620</v>
      </c>
      <c r="N16" s="5">
        <f>-BP!V44</f>
        <v>-15685</v>
      </c>
      <c r="O16" s="5">
        <f>-BP!W44</f>
        <v>-15977</v>
      </c>
      <c r="P16" s="5">
        <f>-BP!X44</f>
        <v>-8177</v>
      </c>
      <c r="Q16" s="5">
        <f>-BP!Y44</f>
        <v>-15258</v>
      </c>
      <c r="R16" s="5">
        <f>-BP!Z44</f>
        <v>-12289</v>
      </c>
      <c r="S16" s="5">
        <f>-BP!AA44</f>
        <v>-7796</v>
      </c>
      <c r="T16" s="5">
        <f>-BP!AB44</f>
        <v>-5499</v>
      </c>
      <c r="U16" s="5">
        <f>-BP!AC44</f>
        <v>-9478</v>
      </c>
      <c r="V16" s="5">
        <f>-BP!AD44</f>
        <v>-12931</v>
      </c>
      <c r="W16" s="5">
        <f>-BP!AE44</f>
        <v>-10158</v>
      </c>
      <c r="X16" s="5">
        <f>-BP!AF44</f>
        <v>-9837</v>
      </c>
      <c r="Y16" s="5">
        <f>-BP!AG44</f>
        <v>-11822</v>
      </c>
      <c r="Z16" s="5">
        <f>-BP!AH44</f>
        <v>-10571</v>
      </c>
      <c r="AA16" s="5">
        <f>-BP!AI44</f>
        <v>-10166</v>
      </c>
      <c r="AB16" s="5">
        <f>-BP!AJ44</f>
        <v>-12343</v>
      </c>
      <c r="AC16" s="5">
        <f>-BP!AK44</f>
        <v>-12147</v>
      </c>
      <c r="AD16" s="5">
        <f>-BP!AL44</f>
        <v>-14072</v>
      </c>
      <c r="AE16" s="5">
        <f>-BP!AM44</f>
        <v>-18402</v>
      </c>
      <c r="AF16" s="5">
        <f>-BP!AN44</f>
        <v>-15720</v>
      </c>
      <c r="AG16" s="5">
        <f>-BP!AO44</f>
        <v>-17439</v>
      </c>
      <c r="AH16" s="5">
        <f>-BP!AP44</f>
        <v>-16583</v>
      </c>
      <c r="AI16" s="5">
        <f>-BP!AQ44</f>
        <v>-10683</v>
      </c>
      <c r="AJ16" s="5">
        <f>-BP!AR44</f>
        <v>-13769</v>
      </c>
      <c r="AK16" s="5">
        <f>-BP!AS44</f>
        <v>-12211</v>
      </c>
      <c r="AL16" s="5">
        <f>-BP!AT44</f>
        <v>-11766</v>
      </c>
      <c r="AM16" s="5">
        <f>-BP!AU44</f>
        <v>-8855</v>
      </c>
      <c r="AN16" s="5">
        <f>-BP!AV44</f>
        <v>-10886</v>
      </c>
      <c r="AO16" s="5">
        <f>-BP!AW44</f>
        <v>-11920</v>
      </c>
      <c r="AP16" s="5">
        <f>-BP!AX44</f>
        <v>-16080</v>
      </c>
      <c r="AQ16" s="45"/>
      <c r="AR16" s="5">
        <v>-27061</v>
      </c>
      <c r="AS16" s="5">
        <f t="shared" si="9"/>
        <v>-29569</v>
      </c>
      <c r="AT16" s="5">
        <f t="shared" si="10"/>
        <v>-15977</v>
      </c>
      <c r="AU16" s="5">
        <f t="shared" si="11"/>
        <v>-7796</v>
      </c>
      <c r="AV16" s="5">
        <f t="shared" si="12"/>
        <v>-10158</v>
      </c>
      <c r="AW16" s="5">
        <f t="shared" si="13"/>
        <v>-10166</v>
      </c>
      <c r="AX16" s="5">
        <f t="shared" si="14"/>
        <v>-18402</v>
      </c>
      <c r="AY16" s="5">
        <f t="shared" si="15"/>
        <v>-10683</v>
      </c>
      <c r="AZ16" s="5">
        <f t="shared" si="0"/>
        <v>-8855</v>
      </c>
      <c r="BA16" s="5">
        <f t="shared" si="1"/>
        <v>-16080</v>
      </c>
      <c r="BB16" s="6"/>
    </row>
    <row r="17" spans="2:54" x14ac:dyDescent="0.25">
      <c r="B17" s="66" t="s">
        <v>153</v>
      </c>
      <c r="C17" s="66" t="s">
        <v>349</v>
      </c>
      <c r="D17" s="5">
        <f>SUM(BP!L29:L30)</f>
        <v>2299379</v>
      </c>
      <c r="E17" s="5">
        <f>SUM(BP!M29:M30)</f>
        <v>2292845</v>
      </c>
      <c r="F17" s="5">
        <f>SUM(BP!N29:N30)</f>
        <v>2285491</v>
      </c>
      <c r="G17" s="5">
        <f>SUM(BP!O29:O30)</f>
        <v>2260387</v>
      </c>
      <c r="H17" s="5">
        <f>SUM(BP!P29:P30)</f>
        <v>2258274</v>
      </c>
      <c r="I17" s="5">
        <f>SUM(BP!Q29:Q30)</f>
        <v>2247960</v>
      </c>
      <c r="J17" s="5">
        <f>SUM(BP!R29:R30)</f>
        <v>2250628</v>
      </c>
      <c r="K17" s="5">
        <f>SUM(BP!S29:S30)</f>
        <v>2088509</v>
      </c>
      <c r="L17" s="5">
        <f>SUM(BP!T29:T30)</f>
        <v>2092647</v>
      </c>
      <c r="M17" s="5">
        <f>SUM(BP!U29:U30)</f>
        <v>2110649</v>
      </c>
      <c r="N17" s="5">
        <f>SUM(BP!V29:V30)</f>
        <v>2130941</v>
      </c>
      <c r="O17" s="5">
        <f>SUM(BP!W29:W30)</f>
        <v>2159410</v>
      </c>
      <c r="P17" s="5">
        <f>SUM(BP!X29:X30)</f>
        <v>2386179</v>
      </c>
      <c r="Q17" s="5">
        <f>SUM(BP!Y29:Y30)</f>
        <v>2406956</v>
      </c>
      <c r="R17" s="5">
        <f>SUM(BP!Z29:Z30)</f>
        <v>2398930</v>
      </c>
      <c r="S17" s="5">
        <f>SUM(BP!AA29:AA30)</f>
        <v>2354929</v>
      </c>
      <c r="T17" s="5">
        <f>SUM(BP!AB29:AB30)</f>
        <v>1671370</v>
      </c>
      <c r="U17" s="5">
        <f>SUM(BP!AC29:AC30)</f>
        <v>1643147</v>
      </c>
      <c r="V17" s="5">
        <f>SUM(BP!AD29:AD30)</f>
        <v>1607420</v>
      </c>
      <c r="W17" s="5">
        <f>SUM(BP!AE29:AE30)</f>
        <v>1319005</v>
      </c>
      <c r="X17" s="5">
        <f>SUM(BP!AF29:AF30)</f>
        <v>1306533</v>
      </c>
      <c r="Y17" s="5">
        <f>SUM(BP!AG29:AG30)</f>
        <v>1314551</v>
      </c>
      <c r="Z17" s="5">
        <f>SUM(BP!AH29:AH30)</f>
        <v>1307889</v>
      </c>
      <c r="AA17" s="5">
        <f>SUM(BP!AI29:AI30)</f>
        <v>735726</v>
      </c>
      <c r="AB17" s="5">
        <f>SUM(BP!AJ29:AJ30)</f>
        <v>761844</v>
      </c>
      <c r="AC17" s="5">
        <f>SUM(BP!AK29:AK30)</f>
        <v>777924</v>
      </c>
      <c r="AD17" s="5">
        <f>SUM(BP!AL29:AL30)</f>
        <v>759076</v>
      </c>
      <c r="AE17" s="5">
        <f>SUM(BP!AM29:AM30)</f>
        <v>761860</v>
      </c>
      <c r="AF17" s="5">
        <f>SUM(BP!AN29:AN30)</f>
        <v>773338</v>
      </c>
      <c r="AG17" s="5">
        <f>SUM(BP!AO29:AO30)</f>
        <v>796412</v>
      </c>
      <c r="AH17" s="5">
        <f>SUM(BP!AP29:AP30)</f>
        <v>814505</v>
      </c>
      <c r="AI17" s="5">
        <f>SUM(BP!AQ29:AQ30)</f>
        <v>818774</v>
      </c>
      <c r="AJ17" s="5">
        <f>SUM(BP!AR29:AR30)</f>
        <v>825247</v>
      </c>
      <c r="AK17" s="5">
        <f>SUM(BP!AS29:AS30)</f>
        <v>819566</v>
      </c>
      <c r="AL17" s="5">
        <f>SUM(BP!AT29:AT30)</f>
        <v>828719</v>
      </c>
      <c r="AM17" s="5">
        <f>SUM(BP!AU29:AU30)</f>
        <v>851240</v>
      </c>
      <c r="AN17" s="5">
        <f>SUM(BP!AV29:AV30)</f>
        <v>847502</v>
      </c>
      <c r="AO17" s="5">
        <f>SUM(BP!AW29:AW30)</f>
        <v>845436</v>
      </c>
      <c r="AP17" s="5">
        <f>SUM(BP!AX29:AX30)</f>
        <v>839384</v>
      </c>
      <c r="AQ17" s="45"/>
      <c r="AR17" s="5">
        <v>2260387</v>
      </c>
      <c r="AS17" s="5">
        <f t="shared" si="9"/>
        <v>2088509</v>
      </c>
      <c r="AT17" s="5">
        <f t="shared" si="10"/>
        <v>2159410</v>
      </c>
      <c r="AU17" s="5">
        <f t="shared" si="11"/>
        <v>2354929</v>
      </c>
      <c r="AV17" s="5">
        <f t="shared" si="12"/>
        <v>1319005</v>
      </c>
      <c r="AW17" s="5">
        <f t="shared" si="13"/>
        <v>735726</v>
      </c>
      <c r="AX17" s="5">
        <f t="shared" si="14"/>
        <v>761860</v>
      </c>
      <c r="AY17" s="5">
        <f t="shared" si="15"/>
        <v>818774</v>
      </c>
      <c r="AZ17" s="5">
        <f t="shared" si="0"/>
        <v>851240</v>
      </c>
      <c r="BA17" s="5">
        <f t="shared" si="1"/>
        <v>839384</v>
      </c>
      <c r="BB17" s="6"/>
    </row>
    <row r="18" spans="2:54" x14ac:dyDescent="0.25">
      <c r="B18" s="66" t="s">
        <v>154</v>
      </c>
      <c r="C18" s="66" t="s">
        <v>353</v>
      </c>
      <c r="D18" s="5">
        <v>0</v>
      </c>
      <c r="E18" s="5">
        <v>0</v>
      </c>
      <c r="F18" s="5">
        <v>0</v>
      </c>
      <c r="G18" s="5">
        <v>0</v>
      </c>
      <c r="H18" s="5">
        <f>BP!P23</f>
        <v>0</v>
      </c>
      <c r="I18" s="5">
        <f>BP!Q23</f>
        <v>0</v>
      </c>
      <c r="J18" s="5">
        <f>BP!R23</f>
        <v>0</v>
      </c>
      <c r="K18" s="5">
        <f>BP!S23</f>
        <v>0</v>
      </c>
      <c r="L18" s="5">
        <f>BP!T23</f>
        <v>0</v>
      </c>
      <c r="M18" s="5">
        <f>BP!U23</f>
        <v>0</v>
      </c>
      <c r="N18" s="5">
        <f>BP!V23</f>
        <v>0</v>
      </c>
      <c r="O18" s="5">
        <f>BP!W23</f>
        <v>0</v>
      </c>
      <c r="P18" s="5">
        <f>BP!X23</f>
        <v>0</v>
      </c>
      <c r="Q18" s="5">
        <f>BP!Y23</f>
        <v>0</v>
      </c>
      <c r="R18" s="5">
        <f>BP!Z23</f>
        <v>0</v>
      </c>
      <c r="S18" s="5">
        <f>BP!AA23</f>
        <v>0</v>
      </c>
      <c r="T18" s="5">
        <f>BP!AB23</f>
        <v>5263</v>
      </c>
      <c r="U18" s="5">
        <f>BP!AC23</f>
        <v>4859</v>
      </c>
      <c r="V18" s="5">
        <f>BP!AD23</f>
        <v>7010</v>
      </c>
      <c r="W18" s="5">
        <f>BP!AE23</f>
        <v>3546</v>
      </c>
      <c r="X18" s="5">
        <f>BP!AF23</f>
        <v>5331</v>
      </c>
      <c r="Y18" s="5">
        <f>BP!AG23</f>
        <v>4681</v>
      </c>
      <c r="Z18" s="5">
        <f>BP!AH23</f>
        <v>4662</v>
      </c>
      <c r="AA18" s="5">
        <f>BP!AI23</f>
        <v>7739</v>
      </c>
      <c r="AB18" s="5">
        <f>BP!AJ23</f>
        <v>6487</v>
      </c>
      <c r="AC18" s="5">
        <f>BP!AK23</f>
        <v>5359</v>
      </c>
      <c r="AD18" s="5">
        <f>BP!AL23</f>
        <v>4431</v>
      </c>
      <c r="AE18" s="5">
        <f>BP!AM23</f>
        <v>626</v>
      </c>
      <c r="AF18" s="5">
        <f>BP!AN23</f>
        <v>176</v>
      </c>
      <c r="AG18" s="5">
        <f>BP!AO23</f>
        <v>489</v>
      </c>
      <c r="AH18" s="5">
        <f>BP!AP23</f>
        <v>510</v>
      </c>
      <c r="AI18" s="5">
        <f>BP!AQ23</f>
        <v>439</v>
      </c>
      <c r="AJ18" s="5">
        <f>BP!AR23</f>
        <v>2669</v>
      </c>
      <c r="AK18" s="5">
        <f>BP!AS23</f>
        <v>2611</v>
      </c>
      <c r="AL18" s="5">
        <f>BP!AT23</f>
        <v>4774</v>
      </c>
      <c r="AM18" s="5">
        <f>BP!AU23</f>
        <v>4693</v>
      </c>
      <c r="AN18" s="5">
        <f>BP!AV23</f>
        <v>4476</v>
      </c>
      <c r="AO18" s="5">
        <f>BP!AW23</f>
        <v>4281</v>
      </c>
      <c r="AP18" s="5">
        <f>BP!AX23</f>
        <v>4080</v>
      </c>
      <c r="AQ18" s="45"/>
      <c r="AR18" s="5">
        <v>0</v>
      </c>
      <c r="AS18" s="5">
        <f t="shared" si="9"/>
        <v>0</v>
      </c>
      <c r="AT18" s="5">
        <f t="shared" si="10"/>
        <v>0</v>
      </c>
      <c r="AU18" s="5">
        <f t="shared" si="11"/>
        <v>0</v>
      </c>
      <c r="AV18" s="5">
        <f t="shared" si="12"/>
        <v>3546</v>
      </c>
      <c r="AW18" s="5">
        <f t="shared" si="13"/>
        <v>7739</v>
      </c>
      <c r="AX18" s="5">
        <f t="shared" si="14"/>
        <v>626</v>
      </c>
      <c r="AY18" s="5">
        <f t="shared" si="15"/>
        <v>439</v>
      </c>
      <c r="AZ18" s="5">
        <f t="shared" si="0"/>
        <v>4693</v>
      </c>
      <c r="BA18" s="5">
        <f t="shared" si="1"/>
        <v>4080</v>
      </c>
      <c r="BB18" s="6"/>
    </row>
    <row r="19" spans="2:54" x14ac:dyDescent="0.25">
      <c r="B19" s="10" t="s">
        <v>155</v>
      </c>
      <c r="C19" s="10" t="s">
        <v>350</v>
      </c>
      <c r="D19" s="13">
        <f t="shared" ref="D19:G19" si="16">SUM(D17:D18,D12)</f>
        <v>2536700</v>
      </c>
      <c r="E19" s="13">
        <f t="shared" si="16"/>
        <v>2517402</v>
      </c>
      <c r="F19" s="13">
        <f t="shared" si="16"/>
        <v>2480079</v>
      </c>
      <c r="G19" s="13">
        <f t="shared" si="16"/>
        <v>2371459</v>
      </c>
      <c r="H19" s="13">
        <f t="shared" ref="H19" si="17">SUM(H17:H18,H12)</f>
        <v>2405477</v>
      </c>
      <c r="I19" s="13">
        <f t="shared" ref="I19:AM19" si="18">SUM(I17:I18,I12)</f>
        <v>2446560</v>
      </c>
      <c r="J19" s="13">
        <f t="shared" si="18"/>
        <v>2392707</v>
      </c>
      <c r="K19" s="13">
        <f t="shared" si="18"/>
        <v>2120058</v>
      </c>
      <c r="L19" s="13">
        <f t="shared" si="18"/>
        <v>2284977</v>
      </c>
      <c r="M19" s="13">
        <f t="shared" si="18"/>
        <v>2330696</v>
      </c>
      <c r="N19" s="13">
        <f t="shared" si="18"/>
        <v>2396327</v>
      </c>
      <c r="O19" s="13">
        <f t="shared" si="18"/>
        <v>2335220</v>
      </c>
      <c r="P19" s="13">
        <f t="shared" si="18"/>
        <v>2625942</v>
      </c>
      <c r="Q19" s="13">
        <f t="shared" si="18"/>
        <v>2638811</v>
      </c>
      <c r="R19" s="13">
        <f t="shared" si="18"/>
        <v>2673780</v>
      </c>
      <c r="S19" s="13">
        <f t="shared" si="18"/>
        <v>2419270</v>
      </c>
      <c r="T19" s="13">
        <f t="shared" si="18"/>
        <v>1886222</v>
      </c>
      <c r="U19" s="13">
        <f t="shared" si="18"/>
        <v>1971238.5219999999</v>
      </c>
      <c r="V19" s="13">
        <f t="shared" si="18"/>
        <v>1950073</v>
      </c>
      <c r="W19" s="13">
        <f t="shared" si="18"/>
        <v>1595239</v>
      </c>
      <c r="X19" s="13">
        <f t="shared" si="18"/>
        <v>1549020</v>
      </c>
      <c r="Y19" s="13">
        <f t="shared" si="18"/>
        <v>1572433</v>
      </c>
      <c r="Z19" s="13">
        <f t="shared" si="18"/>
        <v>1560297</v>
      </c>
      <c r="AA19" s="13">
        <f t="shared" si="18"/>
        <v>1004865</v>
      </c>
      <c r="AB19" s="13">
        <f t="shared" si="18"/>
        <v>1006017</v>
      </c>
      <c r="AC19" s="13">
        <f t="shared" si="18"/>
        <v>1018636</v>
      </c>
      <c r="AD19" s="13">
        <f t="shared" si="18"/>
        <v>1021772</v>
      </c>
      <c r="AE19" s="13">
        <f t="shared" si="18"/>
        <v>997284</v>
      </c>
      <c r="AF19" s="13">
        <f t="shared" si="18"/>
        <v>1038316</v>
      </c>
      <c r="AG19" s="13">
        <f t="shared" si="18"/>
        <v>1098992</v>
      </c>
      <c r="AH19" s="13">
        <f t="shared" si="18"/>
        <v>1107133</v>
      </c>
      <c r="AI19" s="13">
        <f t="shared" si="18"/>
        <v>1121862</v>
      </c>
      <c r="AJ19" s="13">
        <f t="shared" si="18"/>
        <v>1111054</v>
      </c>
      <c r="AK19" s="13">
        <f t="shared" si="18"/>
        <v>1130329</v>
      </c>
      <c r="AL19" s="13">
        <f t="shared" si="18"/>
        <v>1126691</v>
      </c>
      <c r="AM19" s="13">
        <f t="shared" si="18"/>
        <v>1165448</v>
      </c>
      <c r="AN19" s="13">
        <f t="shared" ref="AN19:AP19" si="19">SUM(AN17:AN18,AN12)</f>
        <v>1133144</v>
      </c>
      <c r="AO19" s="13">
        <f t="shared" si="19"/>
        <v>1184988</v>
      </c>
      <c r="AP19" s="13">
        <f t="shared" si="19"/>
        <v>1179738</v>
      </c>
      <c r="AQ19" s="45"/>
      <c r="AR19" s="13">
        <v>2371459</v>
      </c>
      <c r="AS19" s="13">
        <f t="shared" ref="AS19:AY19" si="20">SUM(AS17:AS18,AS12)</f>
        <v>2120058</v>
      </c>
      <c r="AT19" s="13">
        <f t="shared" si="20"/>
        <v>2335220</v>
      </c>
      <c r="AU19" s="13">
        <f t="shared" si="20"/>
        <v>2419270</v>
      </c>
      <c r="AV19" s="13">
        <f t="shared" si="20"/>
        <v>1595239</v>
      </c>
      <c r="AW19" s="13">
        <f t="shared" si="20"/>
        <v>1004865</v>
      </c>
      <c r="AX19" s="13">
        <f t="shared" si="20"/>
        <v>997284</v>
      </c>
      <c r="AY19" s="13">
        <f t="shared" si="20"/>
        <v>1121862</v>
      </c>
      <c r="AZ19" s="13">
        <f t="shared" si="0"/>
        <v>1165448</v>
      </c>
      <c r="BA19" s="13">
        <f t="shared" si="1"/>
        <v>1179738</v>
      </c>
      <c r="BB19" s="6"/>
    </row>
    <row r="20" spans="2:54" x14ac:dyDescent="0.25">
      <c r="B20" s="10" t="s">
        <v>159</v>
      </c>
      <c r="C20" s="10" t="s">
        <v>351</v>
      </c>
      <c r="D20" s="13">
        <v>2590613</v>
      </c>
      <c r="E20" s="13">
        <v>2579354.5</v>
      </c>
      <c r="F20" s="13">
        <v>2559887.1977050002</v>
      </c>
      <c r="G20" s="13">
        <v>2450716.2806550004</v>
      </c>
      <c r="H20" s="13">
        <f t="shared" ref="H20" si="21">SUM(H19,D19)/2</f>
        <v>2471088.5</v>
      </c>
      <c r="I20" s="13">
        <f t="shared" ref="I20" si="22">SUM(I19,E19)/2</f>
        <v>2481981</v>
      </c>
      <c r="J20" s="13">
        <f t="shared" ref="J20" si="23">SUM(J19,F19)/2</f>
        <v>2436393</v>
      </c>
      <c r="K20" s="13">
        <f t="shared" ref="K20" si="24">SUM(K19,G19)/2</f>
        <v>2245758.5</v>
      </c>
      <c r="L20" s="13">
        <f t="shared" ref="L20" si="25">SUM(L19,H19)/2</f>
        <v>2345227</v>
      </c>
      <c r="M20" s="13">
        <f t="shared" ref="M20" si="26">SUM(M19,I19)/2</f>
        <v>2388628</v>
      </c>
      <c r="N20" s="13">
        <f t="shared" ref="N20" si="27">SUM(N19,J19)/2</f>
        <v>2394517</v>
      </c>
      <c r="O20" s="13">
        <f t="shared" ref="O20" si="28">SUM(O19,K19)/2</f>
        <v>2227639</v>
      </c>
      <c r="P20" s="13">
        <f t="shared" ref="P20" si="29">SUM(P19,L19)/2</f>
        <v>2455459.5</v>
      </c>
      <c r="Q20" s="13">
        <f t="shared" ref="Q20" si="30">SUM(Q19,M19)/2</f>
        <v>2484753.5</v>
      </c>
      <c r="R20" s="13">
        <f t="shared" ref="R20" si="31">SUM(R19,N19)/2</f>
        <v>2535053.5</v>
      </c>
      <c r="S20" s="13">
        <f t="shared" ref="S20" si="32">SUM(S19,O19)/2</f>
        <v>2377245</v>
      </c>
      <c r="T20" s="13">
        <f t="shared" ref="T20" si="33">SUM(T19,P19)/2</f>
        <v>2256082</v>
      </c>
      <c r="U20" s="13">
        <f t="shared" ref="U20" si="34">SUM(U19,Q19)/2</f>
        <v>2305024.7609999999</v>
      </c>
      <c r="V20" s="13">
        <f t="shared" ref="V20" si="35">SUM(V19,R19)/2</f>
        <v>2311926.5</v>
      </c>
      <c r="W20" s="13">
        <f t="shared" ref="W20" si="36">SUM(W19,S19)/2</f>
        <v>2007254.5</v>
      </c>
      <c r="X20" s="13">
        <f t="shared" ref="X20" si="37">SUM(X19,T19)/2</f>
        <v>1717621</v>
      </c>
      <c r="Y20" s="13">
        <f t="shared" ref="Y20" si="38">SUM(Y19,U19)/2</f>
        <v>1771835.7609999999</v>
      </c>
      <c r="Z20" s="13">
        <f t="shared" ref="Z20" si="39">SUM(Z19,V19)/2</f>
        <v>1755185</v>
      </c>
      <c r="AA20" s="13">
        <f t="shared" ref="AA20" si="40">SUM(AA19,W19)/2</f>
        <v>1300052</v>
      </c>
      <c r="AB20" s="13">
        <f t="shared" ref="AB20" si="41">SUM(AB19,X19)/2</f>
        <v>1277518.5</v>
      </c>
      <c r="AC20" s="13">
        <f t="shared" ref="AC20" si="42">SUM(AC19,Y19)/2</f>
        <v>1295534.5</v>
      </c>
      <c r="AD20" s="13">
        <f t="shared" ref="AD20" si="43">SUM(AD19,Z19)/2</f>
        <v>1291034.5</v>
      </c>
      <c r="AE20" s="13">
        <f t="shared" ref="AE20" si="44">SUM(AE19,AA19)/2</f>
        <v>1001074.5</v>
      </c>
      <c r="AF20" s="13">
        <f t="shared" ref="AF20" si="45">SUM(AF19,AB19)/2</f>
        <v>1022166.5</v>
      </c>
      <c r="AG20" s="13">
        <f t="shared" ref="AG20" si="46">SUM(AG19,AC19)/2</f>
        <v>1058814</v>
      </c>
      <c r="AH20" s="13">
        <f t="shared" ref="AH20" si="47">SUM(AH19,AD19)/2</f>
        <v>1064452.5</v>
      </c>
      <c r="AI20" s="13">
        <f t="shared" ref="AI20" si="48">SUM(AI19,AE19)/2</f>
        <v>1059573</v>
      </c>
      <c r="AJ20" s="13">
        <f t="shared" ref="AJ20" si="49">SUM(AJ19,AF19)/2</f>
        <v>1074685</v>
      </c>
      <c r="AK20" s="13">
        <f t="shared" ref="AK20" si="50">SUM(AK19,AG19)/2</f>
        <v>1114660.5</v>
      </c>
      <c r="AL20" s="13">
        <f t="shared" ref="AL20" si="51">SUM(AL19,AH19)/2</f>
        <v>1116912</v>
      </c>
      <c r="AM20" s="13">
        <f t="shared" ref="AM20" si="52">SUM(AM19,AI19)/2</f>
        <v>1143655</v>
      </c>
      <c r="AN20" s="13">
        <f t="shared" ref="AN20" si="53">SUM(AN19,AJ19)/2</f>
        <v>1122099</v>
      </c>
      <c r="AO20" s="13">
        <f t="shared" ref="AO20" si="54">SUM(AO19,AK19)/2</f>
        <v>1157658.5</v>
      </c>
      <c r="AP20" s="13">
        <f t="shared" ref="AP20" si="55">SUM(AP19,AL19)/2</f>
        <v>1153214.5</v>
      </c>
      <c r="AQ20" s="45"/>
      <c r="AR20" s="13">
        <v>2450716.2806550004</v>
      </c>
      <c r="AS20" s="13">
        <f>SUM(AS19,AR19)/2</f>
        <v>2245758.5</v>
      </c>
      <c r="AT20" s="13">
        <f t="shared" ref="AT20:AY20" si="56">SUM(AT19,AS19)/2</f>
        <v>2227639</v>
      </c>
      <c r="AU20" s="13">
        <f t="shared" si="56"/>
        <v>2377245</v>
      </c>
      <c r="AV20" s="13">
        <f t="shared" si="56"/>
        <v>2007254.5</v>
      </c>
      <c r="AW20" s="13">
        <f t="shared" si="56"/>
        <v>1300052</v>
      </c>
      <c r="AX20" s="13">
        <f t="shared" si="56"/>
        <v>1001074.5</v>
      </c>
      <c r="AY20" s="13">
        <f t="shared" si="56"/>
        <v>1059573</v>
      </c>
      <c r="AZ20" s="13">
        <f t="shared" si="0"/>
        <v>1143655</v>
      </c>
      <c r="BA20" s="13">
        <f t="shared" si="1"/>
        <v>1153214.5</v>
      </c>
      <c r="BB20" s="6"/>
    </row>
    <row r="21" spans="2:54" x14ac:dyDescent="0.25">
      <c r="B21" s="10" t="s">
        <v>156</v>
      </c>
      <c r="C21" s="10" t="s">
        <v>156</v>
      </c>
      <c r="D21" s="68">
        <f t="shared" ref="D21:G21" si="57">IFERROR(D11/D20,0)</f>
        <v>0.12884089458749723</v>
      </c>
      <c r="E21" s="68">
        <f t="shared" si="57"/>
        <v>0.13384156407736894</v>
      </c>
      <c r="F21" s="68">
        <f t="shared" si="57"/>
        <v>0.13441270048870793</v>
      </c>
      <c r="G21" s="68">
        <f t="shared" si="57"/>
        <v>0.13397102197087005</v>
      </c>
      <c r="H21" s="68">
        <f t="shared" ref="H21" si="58">IFERROR(H11/H20,0)</f>
        <v>6.5019662100325393E-2</v>
      </c>
      <c r="I21" s="68">
        <f t="shared" ref="I21:AM21" si="59">IFERROR(I11/I20,0)</f>
        <v>7.0020838914560582E-2</v>
      </c>
      <c r="J21" s="68">
        <f t="shared" si="59"/>
        <v>6.9297649496612379E-2</v>
      </c>
      <c r="K21" s="68">
        <f t="shared" si="59"/>
        <v>0.27250614881341872</v>
      </c>
      <c r="L21" s="68">
        <f t="shared" si="59"/>
        <v>0.26516578361497634</v>
      </c>
      <c r="M21" s="68">
        <f t="shared" si="59"/>
        <v>0.2675326589154946</v>
      </c>
      <c r="N21" s="68">
        <f t="shared" si="59"/>
        <v>0.27346623904946221</v>
      </c>
      <c r="O21" s="68">
        <f t="shared" si="59"/>
        <v>0.11134389369193123</v>
      </c>
      <c r="P21" s="68">
        <f t="shared" si="59"/>
        <v>9.1180082587393518E-2</v>
      </c>
      <c r="Q21" s="68">
        <f t="shared" si="59"/>
        <v>9.6078202919725228E-2</v>
      </c>
      <c r="R21" s="68">
        <f t="shared" si="59"/>
        <v>7.0911754978147973E-2</v>
      </c>
      <c r="S21" s="68">
        <f t="shared" si="59"/>
        <v>-6.9434782790593888E-3</v>
      </c>
      <c r="T21" s="68">
        <f t="shared" si="59"/>
        <v>-0.62388217672119295</v>
      </c>
      <c r="U21" s="68">
        <f t="shared" si="59"/>
        <v>-0.69965582465168152</v>
      </c>
      <c r="V21" s="68">
        <f t="shared" si="59"/>
        <v>-0.7306417396919842</v>
      </c>
      <c r="W21" s="68">
        <f t="shared" si="59"/>
        <v>-0.93634016015408106</v>
      </c>
      <c r="X21" s="68">
        <f t="shared" si="59"/>
        <v>-0.30732798446223003</v>
      </c>
      <c r="Y21" s="68">
        <f t="shared" si="59"/>
        <v>-0.24400455703410989</v>
      </c>
      <c r="Z21" s="68">
        <f t="shared" si="59"/>
        <v>-0.20262137609425787</v>
      </c>
      <c r="AA21" s="68">
        <f t="shared" si="59"/>
        <v>-0.4957401703931843</v>
      </c>
      <c r="AB21" s="68">
        <f t="shared" si="59"/>
        <v>-0.48901366203307428</v>
      </c>
      <c r="AC21" s="68">
        <f t="shared" si="59"/>
        <v>-0.44044832461042144</v>
      </c>
      <c r="AD21" s="68">
        <f t="shared" si="59"/>
        <v>-0.4234480178492519</v>
      </c>
      <c r="AE21" s="68">
        <f t="shared" si="59"/>
        <v>0.30030032729831796</v>
      </c>
      <c r="AF21" s="68">
        <f t="shared" si="59"/>
        <v>0.30633561166404888</v>
      </c>
      <c r="AG21" s="68">
        <f t="shared" si="59"/>
        <v>0.30313633933816514</v>
      </c>
      <c r="AH21" s="68">
        <f t="shared" si="59"/>
        <v>0.30258191723289529</v>
      </c>
      <c r="AI21" s="68">
        <f t="shared" si="59"/>
        <v>9.9831798520109941E-2</v>
      </c>
      <c r="AJ21" s="68">
        <f t="shared" si="59"/>
        <v>8.8352473751237282E-2</v>
      </c>
      <c r="AK21" s="68">
        <f t="shared" si="59"/>
        <v>6.7359593574320115E-2</v>
      </c>
      <c r="AL21" s="68">
        <f t="shared" si="59"/>
        <v>4.9818607016488319E-2</v>
      </c>
      <c r="AM21" s="68">
        <f t="shared" si="59"/>
        <v>4.7871080002273414E-2</v>
      </c>
      <c r="AN21" s="68">
        <f t="shared" ref="AN21:AP21" si="60">IFERROR(AN11/AN20,0)</f>
        <v>4.0057962800073788E-2</v>
      </c>
      <c r="AO21" s="68">
        <f t="shared" si="60"/>
        <v>4.8440883041069541E-2</v>
      </c>
      <c r="AP21" s="68">
        <f t="shared" si="60"/>
        <v>6.9124174210435263E-2</v>
      </c>
      <c r="AQ21" s="69"/>
      <c r="AR21" s="68">
        <v>0.13397102197087005</v>
      </c>
      <c r="AS21" s="68">
        <f t="shared" ref="AS21:AY21" si="61">IFERROR(AS11/AS20,0)</f>
        <v>0.27250614881341872</v>
      </c>
      <c r="AT21" s="68">
        <f t="shared" si="61"/>
        <v>0.11134389369193123</v>
      </c>
      <c r="AU21" s="68">
        <f t="shared" si="61"/>
        <v>-6.9434782790593888E-3</v>
      </c>
      <c r="AV21" s="68">
        <f t="shared" si="61"/>
        <v>-0.93634016015408106</v>
      </c>
      <c r="AW21" s="68">
        <f t="shared" si="61"/>
        <v>-0.4957401703931843</v>
      </c>
      <c r="AX21" s="68">
        <f t="shared" si="61"/>
        <v>0.30030032729831796</v>
      </c>
      <c r="AY21" s="68">
        <f t="shared" si="61"/>
        <v>9.9831798520109941E-2</v>
      </c>
      <c r="AZ21" s="68">
        <f t="shared" si="0"/>
        <v>4.7871080002273414E-2</v>
      </c>
      <c r="BA21" s="68">
        <f t="shared" si="1"/>
        <v>6.9124174210435263E-2</v>
      </c>
      <c r="BB21" s="6"/>
    </row>
    <row r="22" spans="2:54" x14ac:dyDescent="0.25">
      <c r="B22" s="18"/>
      <c r="C22" s="18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4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6"/>
    </row>
    <row r="23" spans="2:54" x14ac:dyDescent="0.25">
      <c r="B23" s="70" t="s">
        <v>161</v>
      </c>
      <c r="C23" s="70" t="s">
        <v>354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4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6"/>
    </row>
    <row r="24" spans="2:54" x14ac:dyDescent="0.25">
      <c r="B24" s="70" t="s">
        <v>160</v>
      </c>
      <c r="C24" s="70" t="s">
        <v>355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4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6"/>
    </row>
    <row r="25" spans="2:54" x14ac:dyDescent="0.25">
      <c r="B25" s="18"/>
      <c r="C25" s="1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4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6"/>
    </row>
    <row r="26" spans="2:54" x14ac:dyDescent="0.25">
      <c r="B26" s="18"/>
      <c r="C26" s="18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4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6"/>
    </row>
    <row r="27" spans="2:54" x14ac:dyDescent="0.25">
      <c r="B27" s="18"/>
      <c r="C27" s="18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4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6"/>
    </row>
    <row r="28" spans="2:54" x14ac:dyDescent="0.25">
      <c r="B28" s="18"/>
      <c r="C28" s="1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4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6"/>
    </row>
  </sheetData>
  <pageMargins left="0.25" right="0.25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Indicadores Operacionais</vt:lpstr>
      <vt:lpstr>DRE</vt:lpstr>
      <vt:lpstr>DRE (ajustado)</vt:lpstr>
      <vt:lpstr>BP</vt:lpstr>
      <vt:lpstr>DFC</vt:lpstr>
      <vt:lpstr>Dividendos</vt:lpstr>
      <vt:lpstr>CAPEX</vt:lpstr>
      <vt:lpstr>ROIC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Redondo</dc:creator>
  <cp:lastModifiedBy>Nicolas Costa</cp:lastModifiedBy>
  <dcterms:created xsi:type="dcterms:W3CDTF">2019-08-14T16:46:30Z</dcterms:created>
  <dcterms:modified xsi:type="dcterms:W3CDTF">2025-11-11T20:17:09Z</dcterms:modified>
</cp:coreProperties>
</file>