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nanzas GS\IR\Press Release GS\4Q18\Final\"/>
    </mc:Choice>
  </mc:AlternateContent>
  <bookViews>
    <workbookView xWindow="120" yWindow="2040" windowWidth="9870" windowHeight="4875" tabRatio="834"/>
  </bookViews>
  <sheets>
    <sheet name="SUPV Contact" sheetId="69" r:id="rId1"/>
    <sheet name="Key Performance Indicators" sheetId="2" r:id="rId2"/>
    <sheet name="INFO BS" sheetId="41" state="hidden" r:id="rId3"/>
    <sheet name="Key Drivers Balance Sheet" sheetId="51" r:id="rId4"/>
    <sheet name="Cons. Income St" sheetId="18" r:id="rId5"/>
    <sheet name="Key Indicators Acumulados" sheetId="32" state="hidden" r:id="rId6"/>
    <sheet name="Net Financial Income" sheetId="24" r:id="rId7"/>
    <sheet name="NIM &amp; NFM" sheetId="54" r:id="rId8"/>
    <sheet name="Assets &amp; Liabilities avg life" sheetId="62" r:id="rId9"/>
    <sheet name="Fx Position" sheetId="56" r:id="rId10"/>
    <sheet name="Earning Assets" sheetId="26" r:id="rId11"/>
    <sheet name="IEA Drivers" sheetId="52" r:id="rId12"/>
    <sheet name="Bearing Liabilities" sheetId="48" r:id="rId13"/>
    <sheet name="IBL Drivers" sheetId="58" r:id="rId14"/>
    <sheet name="Net Service fee Income" sheetId="29" r:id="rId15"/>
    <sheet name="Administrative Expenses" sheetId="30" r:id="rId16"/>
    <sheet name="Assets" sheetId="68" r:id="rId17"/>
    <sheet name="Investment Portfolio" sheetId="65" r:id="rId18"/>
    <sheet name="Minimum Reserve requirements" sheetId="66" r:id="rId19"/>
    <sheet name="Loan Portfolio" sheetId="4" r:id="rId20"/>
    <sheet name="Asset Quality" sheetId="55" r:id="rId21"/>
    <sheet name="Vintage Consumer Finance" sheetId="59" r:id="rId22"/>
    <sheet name="Allowances for Loan Losses" sheetId="22" r:id="rId23"/>
    <sheet name="Funding" sheetId="6" r:id="rId24"/>
    <sheet name="Hoja4" sheetId="44" state="hidden" r:id="rId25"/>
    <sheet name="Capitalization &amp; Liquidity" sheetId="5" r:id="rId26"/>
    <sheet name="Retail Banking" sheetId="9" r:id="rId27"/>
    <sheet name="Corporate Banking" sheetId="11" r:id="rId28"/>
    <sheet name="Treasury" sheetId="12" r:id="rId29"/>
    <sheet name="Consumer Finance" sheetId="13" r:id="rId30"/>
    <sheet name="Insurance" sheetId="14" r:id="rId31"/>
    <sheet name="Asset Managment &amp; Others" sheetId="15" r:id="rId32"/>
    <sheet name="Cons. Balance sheet" sheetId="17" r:id="rId33"/>
    <sheet name="Evolucion PN" sheetId="45" state="hidden" r:id="rId34"/>
    <sheet name="Calculos auxiliares" sheetId="21" state="hidden" r:id="rId35"/>
    <sheet name="Estructura Accionaria" sheetId="31" state="hidden" r:id="rId36"/>
    <sheet name="Hoja1" sheetId="40" state="hidden" r:id="rId37"/>
    <sheet name="resultado ajustado BS" sheetId="46" state="hidden" r:id="rId38"/>
    <sheet name="resultado ajustado" sheetId="42" state="hidden" r:id="rId39"/>
  </sheets>
  <externalReferences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</externalReferences>
  <definedNames>
    <definedName name="__xlnm._FilterDatabase">#N/A</definedName>
    <definedName name="__xlnm.Print_Area" localSheetId="16">#REF!</definedName>
    <definedName name="__xlnm.Print_Area" localSheetId="13">#REF!</definedName>
    <definedName name="__xlnm.Print_Area" localSheetId="18">#REF!</definedName>
    <definedName name="__xlnm.Print_Area" localSheetId="0">#REF!</definedName>
    <definedName name="__xlnm.Print_Area">#REF!</definedName>
    <definedName name="__xlnm.Print_Area_4">#N/A</definedName>
    <definedName name="__xlnm.Print_Area_5" localSheetId="16">#REF!</definedName>
    <definedName name="__xlnm.Print_Area_5" localSheetId="13">#REF!</definedName>
    <definedName name="__xlnm.Print_Area_5" localSheetId="18">#REF!</definedName>
    <definedName name="__xlnm.Print_Area_5" localSheetId="0">#REF!</definedName>
    <definedName name="__xlnm.Print_Area_5">#REF!</definedName>
    <definedName name="__xlnm.Print_Area_6" localSheetId="16">#REF!</definedName>
    <definedName name="__xlnm.Print_Area_6" localSheetId="13">#REF!</definedName>
    <definedName name="__xlnm.Print_Area_6" localSheetId="18">#REF!</definedName>
    <definedName name="__xlnm.Print_Area_6" localSheetId="0">#REF!</definedName>
    <definedName name="__xlnm.Print_Area_6">#REF!</definedName>
    <definedName name="_fir1">[1]Encabezamiento!$C$39</definedName>
    <definedName name="_fir2">[1]Encabezamiento!$C$40</definedName>
    <definedName name="_fir3">[1]Encabezamiento!$C$41</definedName>
    <definedName name="_pte1">[1]Encabezamiento!$F$45</definedName>
    <definedName name="_pte2">[1]Encabezamiento!$F$46</definedName>
    <definedName name="_sin1">[2]Encabezamiento!$B$45</definedName>
    <definedName name="_sin2">[2]Encabezamiento!$B$46</definedName>
    <definedName name="_sin3">[2]Encabezamiento!$B$47</definedName>
    <definedName name="_sin4">[2]Encabezamiento!$B$48</definedName>
    <definedName name="_soc1">[1]Encabezamiento!$C$45</definedName>
    <definedName name="_soc2">[1]Encabezamiento!$C$46</definedName>
    <definedName name="_soc3">[1]Encabezamiento!$C$47</definedName>
    <definedName name="_soc4">[1]Encabezamiento!$C$48</definedName>
    <definedName name="_soc5">[1]Encabezamiento!$C$49</definedName>
    <definedName name="_xlnm.Print_Area" localSheetId="38">'resultado ajustado'!$A$1:$K$17</definedName>
    <definedName name="_xlnm.Print_Area" localSheetId="37">'resultado ajustado BS'!$A$1:$L$17</definedName>
    <definedName name="Bce_saldos">'[3]Bce Saldos'!$A$7:$F$4006</definedName>
    <definedName name="BceSofi" localSheetId="20">#REF!</definedName>
    <definedName name="BceSofi" localSheetId="16">#REF!</definedName>
    <definedName name="BceSofi" localSheetId="13">#REF!</definedName>
    <definedName name="BceSofi" localSheetId="11">#REF!</definedName>
    <definedName name="BceSofi" localSheetId="3">#REF!</definedName>
    <definedName name="BceSofi" localSheetId="18">#REF!</definedName>
    <definedName name="BceSofi" localSheetId="37">#REF!</definedName>
    <definedName name="BceSofi" localSheetId="0">#REF!</definedName>
    <definedName name="BceSofi">#REF!</definedName>
    <definedName name="Clave1">'[4]Base Resultados'!$C$2:$C$1184</definedName>
    <definedName name="Clave2">[5]BALANCE!$F$3:$F$604</definedName>
    <definedName name="Clave3">[5]BALANCE!$H$3:$H$604</definedName>
    <definedName name="Conver_Sofi" localSheetId="20">#REF!</definedName>
    <definedName name="Conver_Sofi" localSheetId="16">#REF!</definedName>
    <definedName name="Conver_Sofi" localSheetId="13">#REF!</definedName>
    <definedName name="Conver_Sofi" localSheetId="11">#REF!</definedName>
    <definedName name="Conver_Sofi" localSheetId="3">#REF!</definedName>
    <definedName name="Conver_Sofi" localSheetId="18">#REF!</definedName>
    <definedName name="Conver_Sofi" localSheetId="37">#REF!</definedName>
    <definedName name="Conver_Sofi" localSheetId="0">#REF!</definedName>
    <definedName name="Conver_Sofi">#REF!</definedName>
    <definedName name="cuenta">[6]BALANCE!$A$1:$A$305</definedName>
    <definedName name="dfg" localSheetId="20">#REF!</definedName>
    <definedName name="dfg" localSheetId="16">#REF!</definedName>
    <definedName name="dfg" localSheetId="13">#REF!</definedName>
    <definedName name="dfg" localSheetId="11">#REF!</definedName>
    <definedName name="dfg" localSheetId="3">#REF!</definedName>
    <definedName name="dfg" localSheetId="18">#REF!</definedName>
    <definedName name="dfg" localSheetId="37">#REF!</definedName>
    <definedName name="dfg" localSheetId="0">#REF!</definedName>
    <definedName name="dfg">#REF!</definedName>
    <definedName name="dsf">'[4]Base Resultados'!$C$2:$C$1184</definedName>
    <definedName name="DTMV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TMV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Excel_BuiltIn_Print_Area_1_1" localSheetId="20">#REF!</definedName>
    <definedName name="Excel_BuiltIn_Print_Area_1_1" localSheetId="16">#REF!</definedName>
    <definedName name="Excel_BuiltIn_Print_Area_1_1" localSheetId="13">#REF!</definedName>
    <definedName name="Excel_BuiltIn_Print_Area_1_1" localSheetId="11">#REF!</definedName>
    <definedName name="Excel_BuiltIn_Print_Area_1_1" localSheetId="3">#REF!</definedName>
    <definedName name="Excel_BuiltIn_Print_Area_1_1" localSheetId="18">#REF!</definedName>
    <definedName name="Excel_BuiltIn_Print_Area_1_1" localSheetId="0">#REF!</definedName>
    <definedName name="Excel_BuiltIn_Print_Area_1_1">#REF!</definedName>
    <definedName name="grd" localSheetId="16">#REF!</definedName>
    <definedName name="grd" localSheetId="18">#REF!</definedName>
    <definedName name="grd" localSheetId="0">#REF!</definedName>
    <definedName name="grd">#REF!</definedName>
    <definedName name="Importe">'[4]Base Resultados'!$B$2:$B$1184</definedName>
    <definedName name="ImporteCM" localSheetId="20">#REF!</definedName>
    <definedName name="ImporteCM" localSheetId="16">#REF!</definedName>
    <definedName name="ImporteCM" localSheetId="13">#REF!</definedName>
    <definedName name="ImporteCM" localSheetId="11">#REF!</definedName>
    <definedName name="ImporteCM" localSheetId="3">#REF!</definedName>
    <definedName name="ImporteCM" localSheetId="18">#REF!</definedName>
    <definedName name="ImporteCM" localSheetId="37">#REF!</definedName>
    <definedName name="ImporteCM" localSheetId="0">#REF!</definedName>
    <definedName name="ImporteCM">#REF!</definedName>
    <definedName name="nose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se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Partida" localSheetId="20">#REF!</definedName>
    <definedName name="Partida" localSheetId="16">#REF!</definedName>
    <definedName name="Partida" localSheetId="13">#REF!</definedName>
    <definedName name="Partida" localSheetId="11">#REF!</definedName>
    <definedName name="Partida" localSheetId="3">#REF!</definedName>
    <definedName name="Partida" localSheetId="18">#REF!</definedName>
    <definedName name="Partida" localSheetId="0">#REF!</definedName>
    <definedName name="Partida">#REF!</definedName>
    <definedName name="PartidaCM" localSheetId="20">#REF!</definedName>
    <definedName name="PartidaCM" localSheetId="16">#REF!</definedName>
    <definedName name="PartidaCM" localSheetId="13">#REF!</definedName>
    <definedName name="PartidaCM" localSheetId="11">#REF!</definedName>
    <definedName name="PartidaCM" localSheetId="3">#REF!</definedName>
    <definedName name="PartidaCM" localSheetId="18">#REF!</definedName>
    <definedName name="PartidaCM" localSheetId="37">#REF!</definedName>
    <definedName name="PartidaCM" localSheetId="0">#REF!</definedName>
    <definedName name="PartidaCM">#REF!</definedName>
    <definedName name="Período_2" localSheetId="20">#REF!</definedName>
    <definedName name="Período_2" localSheetId="16">#REF!</definedName>
    <definedName name="Período_2" localSheetId="13">#REF!</definedName>
    <definedName name="Período_2" localSheetId="11">#REF!</definedName>
    <definedName name="Período_2" localSheetId="3">#REF!</definedName>
    <definedName name="Período_2" localSheetId="18">#REF!</definedName>
    <definedName name="Período_2" localSheetId="0">#REF!</definedName>
    <definedName name="Período_2">#REF!</definedName>
    <definedName name="PonderadCM" localSheetId="20">#REF!</definedName>
    <definedName name="PonderadCM" localSheetId="16">#REF!</definedName>
    <definedName name="PonderadCM" localSheetId="13">#REF!</definedName>
    <definedName name="PonderadCM" localSheetId="11">#REF!</definedName>
    <definedName name="PonderadCM" localSheetId="3">#REF!</definedName>
    <definedName name="PonderadCM" localSheetId="18">#REF!</definedName>
    <definedName name="PonderadCM" localSheetId="37">#REF!</definedName>
    <definedName name="PonderadCM" localSheetId="0">#REF!</definedName>
    <definedName name="PonderadCM">#REF!</definedName>
    <definedName name="PROMEDIOBT">[5]BALANCE!$C$3:$C$604</definedName>
    <definedName name="RiesgoCM" localSheetId="20">#REF!</definedName>
    <definedName name="RiesgoCM" localSheetId="16">#REF!</definedName>
    <definedName name="RiesgoCM" localSheetId="13">#REF!</definedName>
    <definedName name="RiesgoCM" localSheetId="11">#REF!</definedName>
    <definedName name="RiesgoCM" localSheetId="3">#REF!</definedName>
    <definedName name="RiesgoCM" localSheetId="18">#REF!</definedName>
    <definedName name="RiesgoCM" localSheetId="37">#REF!</definedName>
    <definedName name="RiesgoCM" localSheetId="0">#REF!</definedName>
    <definedName name="RiesgoCM">#REF!</definedName>
    <definedName name="RUBROBT">[7]BALANCE!$A$3:$A$603</definedName>
    <definedName name="Saldo_1" localSheetId="20">#REF!</definedName>
    <definedName name="Saldo_1" localSheetId="16">#REF!</definedName>
    <definedName name="Saldo_1" localSheetId="13">#REF!</definedName>
    <definedName name="Saldo_1" localSheetId="11">#REF!</definedName>
    <definedName name="Saldo_1" localSheetId="3">#REF!</definedName>
    <definedName name="Saldo_1" localSheetId="18">#REF!</definedName>
    <definedName name="Saldo_1" localSheetId="0">#REF!</definedName>
    <definedName name="Saldo_1">#REF!</definedName>
    <definedName name="Saldo_2" localSheetId="20">#REF!</definedName>
    <definedName name="Saldo_2" localSheetId="16">#REF!</definedName>
    <definedName name="Saldo_2" localSheetId="13">#REF!</definedName>
    <definedName name="Saldo_2" localSheetId="11">#REF!</definedName>
    <definedName name="Saldo_2" localSheetId="3">#REF!</definedName>
    <definedName name="Saldo_2" localSheetId="18">#REF!</definedName>
    <definedName name="Saldo_2" localSheetId="0">#REF!</definedName>
    <definedName name="Saldo_2">#REF!</definedName>
    <definedName name="SALDOBT">[7]BALANCE!$B$3:$B$603</definedName>
    <definedName name="Tabla_Adval" localSheetId="20">#REF!</definedName>
    <definedName name="Tabla_Adval" localSheetId="16">#REF!</definedName>
    <definedName name="Tabla_Adval" localSheetId="13">#REF!</definedName>
    <definedName name="Tabla_Adval" localSheetId="11">#REF!</definedName>
    <definedName name="Tabla_Adval" localSheetId="3">#REF!</definedName>
    <definedName name="Tabla_Adval" localSheetId="18">#REF!</definedName>
    <definedName name="Tabla_Adval" localSheetId="37">#REF!</definedName>
    <definedName name="Tabla_Adval" localSheetId="0">#REF!</definedName>
    <definedName name="Tabla_Adval">#REF!</definedName>
    <definedName name="TablaSofi" localSheetId="20">#REF!</definedName>
    <definedName name="TablaSofi" localSheetId="16">#REF!</definedName>
    <definedName name="TablaSofi" localSheetId="13">#REF!</definedName>
    <definedName name="TablaSofi" localSheetId="11">#REF!</definedName>
    <definedName name="TablaSofi" localSheetId="3">#REF!</definedName>
    <definedName name="TablaSofi" localSheetId="18">#REF!</definedName>
    <definedName name="TablaSofi" localSheetId="37">#REF!</definedName>
    <definedName name="TablaSofi" localSheetId="0">#REF!</definedName>
    <definedName name="TablaSofi">#REF!</definedName>
    <definedName name="TICAT" localSheetId="20">#REF!</definedName>
    <definedName name="TICAT" localSheetId="16">#REF!</definedName>
    <definedName name="TICAT" localSheetId="13">#REF!</definedName>
    <definedName name="TICAT" localSheetId="11">#REF!</definedName>
    <definedName name="TICAT" localSheetId="3">#REF!</definedName>
    <definedName name="TICAT" localSheetId="18">#REF!</definedName>
    <definedName name="TICAT" localSheetId="0">#REF!</definedName>
    <definedName name="TICAT">#REF!</definedName>
    <definedName name="TICCBS" localSheetId="20">#REF!</definedName>
    <definedName name="TICCBS" localSheetId="16">#REF!</definedName>
    <definedName name="TICCBS" localSheetId="13">#REF!</definedName>
    <definedName name="TICCBS" localSheetId="11">#REF!</definedName>
    <definedName name="TICCBS" localSheetId="3">#REF!</definedName>
    <definedName name="TICCBS" localSheetId="18">#REF!</definedName>
    <definedName name="TICCBS" localSheetId="0">#REF!</definedName>
    <definedName name="TICCBS">#REF!</definedName>
    <definedName name="TICENT" localSheetId="20">#REF!</definedName>
    <definedName name="TICENT" localSheetId="16">#REF!</definedName>
    <definedName name="TICENT" localSheetId="13">#REF!</definedName>
    <definedName name="TICENT" localSheetId="11">#REF!</definedName>
    <definedName name="TICENT" localSheetId="3">#REF!</definedName>
    <definedName name="TICENT" localSheetId="18">#REF!</definedName>
    <definedName name="TICENT" localSheetId="0">#REF!</definedName>
    <definedName name="TICENT">#REF!</definedName>
    <definedName name="TICOCV" localSheetId="20">#REF!</definedName>
    <definedName name="TICOCV" localSheetId="16">#REF!</definedName>
    <definedName name="TICOCV" localSheetId="13">#REF!</definedName>
    <definedName name="TICOCV" localSheetId="11">#REF!</definedName>
    <definedName name="TICOCV" localSheetId="3">#REF!</definedName>
    <definedName name="TICOCV" localSheetId="18">#REF!</definedName>
    <definedName name="TICOCV" localSheetId="0">#REF!</definedName>
    <definedName name="TICOCV">#REF!</definedName>
    <definedName name="TIESSC" localSheetId="20">#REF!</definedName>
    <definedName name="TIESSC" localSheetId="16">#REF!</definedName>
    <definedName name="TIESSC" localSheetId="13">#REF!</definedName>
    <definedName name="TIESSC" localSheetId="11">#REF!</definedName>
    <definedName name="TIESSC" localSheetId="3">#REF!</definedName>
    <definedName name="TIESSC" localSheetId="18">#REF!</definedName>
    <definedName name="TIESSC" localSheetId="0">#REF!</definedName>
    <definedName name="TIESSC">#REF!</definedName>
    <definedName name="TIFDIA" localSheetId="20">#REF!</definedName>
    <definedName name="TIFDIA" localSheetId="16">#REF!</definedName>
    <definedName name="TIFDIA" localSheetId="13">#REF!</definedName>
    <definedName name="TIFDIA" localSheetId="11">#REF!</definedName>
    <definedName name="TIFDIA" localSheetId="3">#REF!</definedName>
    <definedName name="TIFDIA" localSheetId="18">#REF!</definedName>
    <definedName name="TIFDIA" localSheetId="0">#REF!</definedName>
    <definedName name="TIFDIA">#REF!</definedName>
    <definedName name="TIFINC" localSheetId="20">#REF!</definedName>
    <definedName name="TIFINC" localSheetId="16">#REF!</definedName>
    <definedName name="TIFINC" localSheetId="13">#REF!</definedName>
    <definedName name="TIFINC" localSheetId="11">#REF!</definedName>
    <definedName name="TIFINC" localSheetId="3">#REF!</definedName>
    <definedName name="TIFINC" localSheetId="18">#REF!</definedName>
    <definedName name="TIFINC" localSheetId="0">#REF!</definedName>
    <definedName name="TIFINC">#REF!</definedName>
    <definedName name="TIFINF" localSheetId="20">#REF!</definedName>
    <definedName name="TIFINF" localSheetId="16">#REF!</definedName>
    <definedName name="TIFINF" localSheetId="13">#REF!</definedName>
    <definedName name="TIFINF" localSheetId="11">#REF!</definedName>
    <definedName name="TIFINF" localSheetId="3">#REF!</definedName>
    <definedName name="TIFINF" localSheetId="18">#REF!</definedName>
    <definedName name="TIFINF" localSheetId="0">#REF!</definedName>
    <definedName name="TIFINF">#REF!</definedName>
    <definedName name="TIIMTI" localSheetId="20">#REF!</definedName>
    <definedName name="TIIMTI" localSheetId="16">#REF!</definedName>
    <definedName name="TIIMTI" localSheetId="13">#REF!</definedName>
    <definedName name="TIIMTI" localSheetId="11">#REF!</definedName>
    <definedName name="TIIMTI" localSheetId="3">#REF!</definedName>
    <definedName name="TIIMTI" localSheetId="18">#REF!</definedName>
    <definedName name="TIIMTI" localSheetId="0">#REF!</definedName>
    <definedName name="TIIMTI">#REF!</definedName>
    <definedName name="TIIREG" localSheetId="20">#REF!</definedName>
    <definedName name="TIIREG" localSheetId="16">#REF!</definedName>
    <definedName name="TIIREG" localSheetId="13">#REF!</definedName>
    <definedName name="TIIREG" localSheetId="11">#REF!</definedName>
    <definedName name="TIIREG" localSheetId="3">#REF!</definedName>
    <definedName name="TIIREG" localSheetId="18">#REF!</definedName>
    <definedName name="TIIREG" localSheetId="0">#REF!</definedName>
    <definedName name="TIIREG">#REF!</definedName>
    <definedName name="TIIRSL" localSheetId="20">#REF!</definedName>
    <definedName name="TIIRSL" localSheetId="16">#REF!</definedName>
    <definedName name="TIIRSL" localSheetId="13">#REF!</definedName>
    <definedName name="TIIRSL" localSheetId="11">#REF!</definedName>
    <definedName name="TIIRSL" localSheetId="3">#REF!</definedName>
    <definedName name="TIIRSL" localSheetId="18">#REF!</definedName>
    <definedName name="TIIRSL" localSheetId="0">#REF!</definedName>
    <definedName name="TIIRSL">#REF!</definedName>
    <definedName name="TINCON" localSheetId="20">#REF!</definedName>
    <definedName name="TINCON" localSheetId="16">#REF!</definedName>
    <definedName name="TINCON" localSheetId="13">#REF!</definedName>
    <definedName name="TINCON" localSheetId="11">#REF!</definedName>
    <definedName name="TINCON" localSheetId="3">#REF!</definedName>
    <definedName name="TINCON" localSheetId="18">#REF!</definedName>
    <definedName name="TINCON" localSheetId="0">#REF!</definedName>
    <definedName name="TINCON">#REF!</definedName>
    <definedName name="TIORCO" localSheetId="20">#REF!</definedName>
    <definedName name="TIORCO" localSheetId="16">#REF!</definedName>
    <definedName name="TIORCO" localSheetId="13">#REF!</definedName>
    <definedName name="TIORCO" localSheetId="11">#REF!</definedName>
    <definedName name="TIORCO" localSheetId="3">#REF!</definedName>
    <definedName name="TIORCO" localSheetId="18">#REF!</definedName>
    <definedName name="TIORCO" localSheetId="0">#REF!</definedName>
    <definedName name="TIORCO">#REF!</definedName>
    <definedName name="TIPCOM" localSheetId="20">#REF!</definedName>
    <definedName name="TIPCOM" localSheetId="16">#REF!</definedName>
    <definedName name="TIPCOM" localSheetId="13">#REF!</definedName>
    <definedName name="TIPCOM" localSheetId="11">#REF!</definedName>
    <definedName name="TIPCOM" localSheetId="3">#REF!</definedName>
    <definedName name="TIPCOM" localSheetId="18">#REF!</definedName>
    <definedName name="TIPCOM" localSheetId="0">#REF!</definedName>
    <definedName name="TIPCOM">#REF!</definedName>
    <definedName name="TIRES" localSheetId="20">#REF!</definedName>
    <definedName name="TIRES" localSheetId="16">#REF!</definedName>
    <definedName name="TIRES" localSheetId="13">#REF!</definedName>
    <definedName name="TIRES" localSheetId="11">#REF!</definedName>
    <definedName name="TIRES" localSheetId="3">#REF!</definedName>
    <definedName name="TIRES" localSheetId="18">#REF!</definedName>
    <definedName name="TIRES" localSheetId="0">#REF!</definedName>
    <definedName name="TIRES">#REF!</definedName>
    <definedName name="TITCUP" localSheetId="20">#REF!</definedName>
    <definedName name="TITCUP" localSheetId="16">#REF!</definedName>
    <definedName name="TITCUP" localSheetId="13">#REF!</definedName>
    <definedName name="TITCUP" localSheetId="11">#REF!</definedName>
    <definedName name="TITCUP" localSheetId="3">#REF!</definedName>
    <definedName name="TITCUP" localSheetId="18">#REF!</definedName>
    <definedName name="TITCUP" localSheetId="0">#REF!</definedName>
    <definedName name="TITCUP">#REF!</definedName>
    <definedName name="TITRA" localSheetId="20">#REF!</definedName>
    <definedName name="TITRA" localSheetId="16">#REF!</definedName>
    <definedName name="TITRA" localSheetId="13">#REF!</definedName>
    <definedName name="TITRA" localSheetId="11">#REF!</definedName>
    <definedName name="TITRA" localSheetId="3">#REF!</definedName>
    <definedName name="TITRA" localSheetId="18">#REF!</definedName>
    <definedName name="TITRA" localSheetId="0">#REF!</definedName>
    <definedName name="TITRA">#REF!</definedName>
    <definedName name="TIVC31" localSheetId="20">#REF!</definedName>
    <definedName name="TIVC31" localSheetId="16">#REF!</definedName>
    <definedName name="TIVC31" localSheetId="13">#REF!</definedName>
    <definedName name="TIVC31" localSheetId="11">#REF!</definedName>
    <definedName name="TIVC31" localSheetId="3">#REF!</definedName>
    <definedName name="TIVC31" localSheetId="18">#REF!</definedName>
    <definedName name="TIVC31" localSheetId="0">#REF!</definedName>
    <definedName name="TIVC31">#REF!</definedName>
    <definedName name="TIVCON" localSheetId="20">#REF!</definedName>
    <definedName name="TIVCON" localSheetId="16">#REF!</definedName>
    <definedName name="TIVCON" localSheetId="13">#REF!</definedName>
    <definedName name="TIVCON" localSheetId="11">#REF!</definedName>
    <definedName name="TIVCON" localSheetId="3">#REF!</definedName>
    <definedName name="TIVCON" localSheetId="18">#REF!</definedName>
    <definedName name="TIVCON" localSheetId="0">#REF!</definedName>
    <definedName name="TIVCON">#REF!</definedName>
    <definedName name="TIVRES" localSheetId="20">#REF!</definedName>
    <definedName name="TIVRES" localSheetId="16">#REF!</definedName>
    <definedName name="TIVRES" localSheetId="13">#REF!</definedName>
    <definedName name="TIVRES" localSheetId="11">#REF!</definedName>
    <definedName name="TIVRES" localSheetId="3">#REF!</definedName>
    <definedName name="TIVRES" localSheetId="18">#REF!</definedName>
    <definedName name="TIVRES" localSheetId="0">#REF!</definedName>
    <definedName name="TIVRES">#REF!</definedName>
    <definedName name="TIVTEO" localSheetId="20">#REF!</definedName>
    <definedName name="TIVTEO" localSheetId="16">#REF!</definedName>
    <definedName name="TIVTEO" localSheetId="13">#REF!</definedName>
    <definedName name="TIVTEO" localSheetId="11">#REF!</definedName>
    <definedName name="TIVTEO" localSheetId="3">#REF!</definedName>
    <definedName name="TIVTEO" localSheetId="18">#REF!</definedName>
    <definedName name="TIVTEO" localSheetId="0">#REF!</definedName>
    <definedName name="TIVTEO">#REF!</definedName>
    <definedName name="transf" localSheetId="20">#REF!</definedName>
    <definedName name="transf" localSheetId="16">#REF!</definedName>
    <definedName name="transf" localSheetId="13">#REF!</definedName>
    <definedName name="transf" localSheetId="11">#REF!</definedName>
    <definedName name="transf" localSheetId="3">#REF!</definedName>
    <definedName name="transf" localSheetId="18">#REF!</definedName>
    <definedName name="transf" localSheetId="0">#REF!</definedName>
    <definedName name="transf">#REF!</definedName>
    <definedName name="wrn.COMA2813.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</definedNames>
  <calcPr calcId="152511"/>
</workbook>
</file>

<file path=xl/calcChain.xml><?xml version="1.0" encoding="utf-8"?>
<calcChain xmlns="http://schemas.openxmlformats.org/spreadsheetml/2006/main">
  <c r="J19" i="42" l="1"/>
  <c r="G19" i="42"/>
  <c r="G13" i="42"/>
  <c r="D10" i="42"/>
  <c r="C6" i="42"/>
  <c r="C7" i="42" s="1"/>
  <c r="J3" i="42"/>
  <c r="J17" i="42" s="1"/>
  <c r="G3" i="42"/>
  <c r="G17" i="42" s="1"/>
  <c r="D3" i="42"/>
  <c r="D17" i="42" s="1"/>
  <c r="C3" i="42"/>
  <c r="C17" i="42" s="1"/>
  <c r="B3" i="42"/>
  <c r="B2" i="42"/>
  <c r="G19" i="46"/>
  <c r="G13" i="46"/>
  <c r="K3" i="46"/>
  <c r="K17" i="46" s="1"/>
  <c r="G3" i="46"/>
  <c r="C3" i="46"/>
  <c r="C17" i="46" s="1"/>
  <c r="G2" i="46"/>
  <c r="G16" i="46" s="1"/>
  <c r="D30" i="40"/>
  <c r="D29" i="40"/>
  <c r="D28" i="40"/>
  <c r="D27" i="40"/>
  <c r="D26" i="40"/>
  <c r="D25" i="40"/>
  <c r="D24" i="40"/>
  <c r="D23" i="40"/>
  <c r="C19" i="31"/>
  <c r="B18" i="31"/>
  <c r="B17" i="31" s="1"/>
  <c r="C17" i="31" s="1"/>
  <c r="O93" i="21"/>
  <c r="P93" i="21" s="1"/>
  <c r="H93" i="21"/>
  <c r="I93" i="21" s="1"/>
  <c r="O91" i="21"/>
  <c r="P91" i="21" s="1"/>
  <c r="H91" i="21"/>
  <c r="I91" i="21" s="1"/>
  <c r="O90" i="21"/>
  <c r="P90" i="21" s="1"/>
  <c r="H90" i="21"/>
  <c r="I90" i="21" s="1"/>
  <c r="O88" i="21"/>
  <c r="P88" i="21" s="1"/>
  <c r="H88" i="21"/>
  <c r="I88" i="21" s="1"/>
  <c r="S87" i="21"/>
  <c r="R87" i="21"/>
  <c r="O87" i="21"/>
  <c r="P87" i="21" s="1"/>
  <c r="L87" i="21"/>
  <c r="K87" i="21"/>
  <c r="H87" i="21"/>
  <c r="I87" i="21" s="1"/>
  <c r="S86" i="21"/>
  <c r="R86" i="21"/>
  <c r="O86" i="21"/>
  <c r="L86" i="21"/>
  <c r="K86" i="21"/>
  <c r="H86" i="21"/>
  <c r="H73" i="21"/>
  <c r="I73" i="21" s="1"/>
  <c r="H71" i="21"/>
  <c r="I71" i="21" s="1"/>
  <c r="H70" i="21"/>
  <c r="I70" i="21" s="1"/>
  <c r="H68" i="21"/>
  <c r="I68" i="21" s="1"/>
  <c r="L67" i="21"/>
  <c r="K67" i="21"/>
  <c r="F67" i="21"/>
  <c r="F74" i="21" s="1"/>
  <c r="F78" i="21" s="1"/>
  <c r="F80" i="21" s="1"/>
  <c r="H66" i="21" s="1"/>
  <c r="E67" i="21"/>
  <c r="E74" i="21" s="1"/>
  <c r="E78" i="21" s="1"/>
  <c r="E80" i="21" s="1"/>
  <c r="D67" i="21"/>
  <c r="D74" i="21" s="1"/>
  <c r="D78" i="21" s="1"/>
  <c r="D80" i="21" s="1"/>
  <c r="C67" i="21"/>
  <c r="C74" i="21" s="1"/>
  <c r="C78" i="21" s="1"/>
  <c r="C80" i="21" s="1"/>
  <c r="B67" i="21"/>
  <c r="B74" i="21" s="1"/>
  <c r="B78" i="21" s="1"/>
  <c r="B80" i="21" s="1"/>
  <c r="L66" i="21"/>
  <c r="K66" i="21"/>
  <c r="E58" i="21"/>
  <c r="D58" i="21"/>
  <c r="C58" i="21"/>
  <c r="B58" i="21"/>
  <c r="H57" i="21"/>
  <c r="G57" i="21"/>
  <c r="E56" i="21"/>
  <c r="D56" i="21"/>
  <c r="C56" i="21"/>
  <c r="B56" i="21"/>
  <c r="H55" i="21"/>
  <c r="G55" i="21"/>
  <c r="F53" i="21"/>
  <c r="E53" i="21"/>
  <c r="D53" i="21"/>
  <c r="C53" i="21"/>
  <c r="B53" i="21"/>
  <c r="H52" i="21"/>
  <c r="G52" i="21"/>
  <c r="H51" i="21"/>
  <c r="G51" i="21"/>
  <c r="H50" i="21"/>
  <c r="G50" i="21"/>
  <c r="H49" i="21"/>
  <c r="G49" i="21"/>
  <c r="H48" i="21"/>
  <c r="G48" i="21"/>
  <c r="H47" i="21"/>
  <c r="G47" i="21"/>
  <c r="H46" i="21"/>
  <c r="G46" i="21"/>
  <c r="H45" i="21"/>
  <c r="G45" i="21"/>
  <c r="H44" i="21"/>
  <c r="G44" i="21"/>
  <c r="H43" i="21"/>
  <c r="G43" i="21"/>
  <c r="H42" i="21"/>
  <c r="G42" i="21"/>
  <c r="L34" i="21"/>
  <c r="K34" i="21"/>
  <c r="J34" i="21"/>
  <c r="I34" i="21"/>
  <c r="H34" i="21"/>
  <c r="L33" i="21"/>
  <c r="K33" i="21"/>
  <c r="J33" i="21"/>
  <c r="I33" i="21"/>
  <c r="H33" i="21"/>
  <c r="L32" i="21"/>
  <c r="K32" i="21"/>
  <c r="J32" i="21"/>
  <c r="I32" i="21"/>
  <c r="H32" i="21"/>
  <c r="L31" i="21"/>
  <c r="K31" i="21"/>
  <c r="J31" i="21"/>
  <c r="I31" i="21"/>
  <c r="H31" i="21"/>
  <c r="L30" i="21"/>
  <c r="K30" i="21"/>
  <c r="J30" i="21"/>
  <c r="I30" i="21"/>
  <c r="H30" i="21"/>
  <c r="F19" i="21"/>
  <c r="E19" i="21"/>
  <c r="F18" i="21"/>
  <c r="E18" i="21"/>
  <c r="F17" i="21"/>
  <c r="E17" i="21"/>
  <c r="F16" i="21"/>
  <c r="E16" i="21"/>
  <c r="F15" i="21"/>
  <c r="F10" i="21"/>
  <c r="E10" i="21"/>
  <c r="D10" i="21"/>
  <c r="C10" i="21"/>
  <c r="F7" i="21"/>
  <c r="E7" i="21"/>
  <c r="D7" i="21"/>
  <c r="C7" i="21"/>
  <c r="F4" i="21"/>
  <c r="E4" i="21"/>
  <c r="D4" i="21"/>
  <c r="C4" i="21"/>
  <c r="G11" i="45"/>
  <c r="F11" i="45"/>
  <c r="E11" i="45"/>
  <c r="D11" i="45"/>
  <c r="C11" i="45"/>
  <c r="H10" i="45"/>
  <c r="H9" i="45"/>
  <c r="F7" i="44"/>
  <c r="E7" i="44"/>
  <c r="D7" i="44"/>
  <c r="C6" i="44"/>
  <c r="B6" i="44"/>
  <c r="C5" i="44"/>
  <c r="B5" i="44"/>
  <c r="G34" i="32"/>
  <c r="F34" i="32"/>
  <c r="E34" i="32"/>
  <c r="D34" i="32"/>
  <c r="C34" i="32"/>
  <c r="G32" i="32"/>
  <c r="F32" i="32"/>
  <c r="E32" i="32"/>
  <c r="D32" i="32"/>
  <c r="C32" i="32"/>
  <c r="G31" i="32"/>
  <c r="F31" i="32"/>
  <c r="E31" i="32"/>
  <c r="D31" i="32"/>
  <c r="C31" i="32"/>
  <c r="G28" i="32"/>
  <c r="F28" i="32"/>
  <c r="E28" i="32"/>
  <c r="D28" i="32"/>
  <c r="G27" i="32"/>
  <c r="F27" i="32"/>
  <c r="E27" i="32"/>
  <c r="D27" i="32"/>
  <c r="C27" i="32"/>
  <c r="G26" i="32"/>
  <c r="F26" i="32"/>
  <c r="E26" i="32"/>
  <c r="D26" i="32"/>
  <c r="C26" i="32"/>
  <c r="G24" i="32"/>
  <c r="F24" i="32"/>
  <c r="E24" i="32"/>
  <c r="D24" i="32"/>
  <c r="C24" i="32"/>
  <c r="G23" i="32"/>
  <c r="F23" i="32"/>
  <c r="E23" i="32"/>
  <c r="D23" i="32"/>
  <c r="C23" i="32"/>
  <c r="G22" i="32"/>
  <c r="F22" i="32"/>
  <c r="E22" i="32"/>
  <c r="D22" i="32"/>
  <c r="C22" i="32"/>
  <c r="G21" i="32"/>
  <c r="F21" i="32"/>
  <c r="E21" i="32"/>
  <c r="D21" i="32"/>
  <c r="C21" i="32"/>
  <c r="G20" i="32"/>
  <c r="F20" i="32"/>
  <c r="E20" i="32"/>
  <c r="D20" i="32"/>
  <c r="C20" i="32"/>
  <c r="G19" i="32"/>
  <c r="F19" i="32"/>
  <c r="E19" i="32"/>
  <c r="D19" i="32"/>
  <c r="C19" i="32"/>
  <c r="G15" i="32"/>
  <c r="F15" i="32"/>
  <c r="E15" i="32"/>
  <c r="D15" i="32"/>
  <c r="C15" i="32"/>
  <c r="G14" i="32"/>
  <c r="F14" i="32"/>
  <c r="E14" i="32"/>
  <c r="D14" i="32"/>
  <c r="C14" i="32"/>
  <c r="G13" i="32"/>
  <c r="F13" i="32"/>
  <c r="E13" i="32"/>
  <c r="D13" i="32"/>
  <c r="C13" i="32"/>
  <c r="G21" i="41"/>
  <c r="F21" i="41"/>
  <c r="E21" i="41"/>
  <c r="D21" i="41"/>
  <c r="C21" i="41"/>
  <c r="I20" i="41"/>
  <c r="H20" i="41"/>
  <c r="I19" i="41"/>
  <c r="H19" i="41"/>
  <c r="I18" i="41"/>
  <c r="H18" i="41"/>
  <c r="I17" i="41"/>
  <c r="H17" i="41"/>
  <c r="I16" i="41"/>
  <c r="H16" i="41"/>
  <c r="I15" i="41"/>
  <c r="H15" i="41"/>
  <c r="I14" i="41"/>
  <c r="H14" i="41"/>
  <c r="I13" i="41"/>
  <c r="H13" i="41"/>
  <c r="I11" i="41"/>
  <c r="H11" i="41"/>
  <c r="I10" i="41"/>
  <c r="H10" i="41"/>
  <c r="I9" i="41"/>
  <c r="H9" i="41"/>
  <c r="I8" i="41"/>
  <c r="H8" i="41"/>
  <c r="I7" i="41"/>
  <c r="H7" i="41"/>
  <c r="I6" i="41"/>
  <c r="H6" i="41"/>
  <c r="D54" i="21" l="1"/>
  <c r="F20" i="21"/>
  <c r="G18" i="21" s="1"/>
  <c r="H11" i="45"/>
  <c r="C54" i="21"/>
  <c r="I69" i="21"/>
  <c r="H72" i="21"/>
  <c r="H89" i="21"/>
  <c r="O92" i="21"/>
  <c r="I92" i="21"/>
  <c r="O89" i="21"/>
  <c r="L2" i="46"/>
  <c r="G17" i="46"/>
  <c r="P89" i="21"/>
  <c r="H92" i="21"/>
  <c r="P92" i="21"/>
  <c r="I17" i="42"/>
  <c r="I89" i="21"/>
  <c r="L17" i="46"/>
  <c r="L3" i="46"/>
  <c r="E3" i="42"/>
  <c r="K17" i="42"/>
  <c r="C7" i="44"/>
  <c r="B7" i="44"/>
  <c r="I72" i="21"/>
  <c r="G19" i="21"/>
  <c r="E54" i="21"/>
  <c r="H3" i="42"/>
  <c r="I3" i="42"/>
  <c r="H17" i="42"/>
  <c r="H53" i="21"/>
  <c r="B54" i="21"/>
  <c r="H69" i="21"/>
  <c r="G53" i="21"/>
  <c r="E17" i="42"/>
  <c r="O94" i="21"/>
  <c r="C18" i="31"/>
  <c r="H67" i="21"/>
  <c r="I67" i="21" s="1"/>
  <c r="G17" i="21" l="1"/>
  <c r="G15" i="21"/>
  <c r="H94" i="21"/>
  <c r="J94" i="21" s="1"/>
  <c r="G16" i="21"/>
  <c r="C2" i="46"/>
  <c r="C16" i="46" s="1"/>
  <c r="D2" i="42"/>
  <c r="D16" i="42" s="1"/>
  <c r="C2" i="42"/>
  <c r="C16" i="42" s="1"/>
  <c r="G2" i="42"/>
  <c r="G16" i="42" s="1"/>
  <c r="H74" i="21"/>
  <c r="P94" i="21"/>
  <c r="Q94" i="21"/>
  <c r="O96" i="21"/>
  <c r="I94" i="21" l="1"/>
  <c r="H16" i="42"/>
  <c r="E16" i="42"/>
  <c r="E2" i="42"/>
  <c r="H2" i="42"/>
  <c r="I2" i="42"/>
  <c r="J74" i="21"/>
  <c r="I74" i="21"/>
  <c r="C11" i="32" l="1"/>
  <c r="C33" i="32" l="1"/>
  <c r="C16" i="32" l="1"/>
  <c r="C12" i="32"/>
  <c r="C10" i="32" l="1"/>
  <c r="C9" i="32"/>
  <c r="C28" i="32" l="1"/>
  <c r="K2" i="46" l="1"/>
  <c r="K16" i="46" s="1"/>
  <c r="L16" i="46" s="1"/>
  <c r="J2" i="42"/>
  <c r="J16" i="42" s="1"/>
  <c r="K16" i="42" s="1"/>
</calcChain>
</file>

<file path=xl/sharedStrings.xml><?xml version="1.0" encoding="utf-8"?>
<sst xmlns="http://schemas.openxmlformats.org/spreadsheetml/2006/main" count="1671" uniqueCount="746">
  <si>
    <t>2Q15</t>
  </si>
  <si>
    <t>3Q15</t>
  </si>
  <si>
    <t>4Q15</t>
  </si>
  <si>
    <t>1Q16</t>
  </si>
  <si>
    <t>2Q16</t>
  </si>
  <si>
    <t>% Change</t>
  </si>
  <si>
    <t>QoQ</t>
  </si>
  <si>
    <t>YoY</t>
  </si>
  <si>
    <t>(In millions of Argentine Ps.)</t>
  </si>
  <si>
    <t>INCOME STATEMENT</t>
  </si>
  <si>
    <t>Service Fee Income, Net</t>
  </si>
  <si>
    <t>Income from Insurance activities</t>
  </si>
  <si>
    <t>Loan Loss Provisions</t>
  </si>
  <si>
    <t xml:space="preserve">Administrative expenses </t>
  </si>
  <si>
    <t>Net Income</t>
  </si>
  <si>
    <t>BALANCE SHEET</t>
  </si>
  <si>
    <t>Total Assets</t>
  </si>
  <si>
    <t>Total Loans</t>
  </si>
  <si>
    <t>Total Deposits</t>
  </si>
  <si>
    <t>KEY INDICATORS</t>
  </si>
  <si>
    <t>Profitability &amp; Efficiency</t>
  </si>
  <si>
    <t>ROAE</t>
  </si>
  <si>
    <t>ROAA</t>
  </si>
  <si>
    <t>Net Interest Margin</t>
  </si>
  <si>
    <t>Efficiency Ratio</t>
  </si>
  <si>
    <t>Liquidity &amp; Capital</t>
  </si>
  <si>
    <t>Loans to Total Deposits</t>
  </si>
  <si>
    <t>Total Equity  as a % of Total Assets</t>
  </si>
  <si>
    <t>Regulatory Capital/ Risk Weighted Assets</t>
  </si>
  <si>
    <t>Asset Quality</t>
  </si>
  <si>
    <t>NPL Ratio</t>
  </si>
  <si>
    <t>Allowances  as a % of Total Loans</t>
  </si>
  <si>
    <t>Coverage Ratio</t>
  </si>
  <si>
    <t xml:space="preserve">MACROECONOMIC RATIOS </t>
  </si>
  <si>
    <t xml:space="preserve">Pesos/US$ Exchange Rate </t>
  </si>
  <si>
    <t>OPERATING DATA</t>
  </si>
  <si>
    <t xml:space="preserve">Interest on/from: </t>
  </si>
  <si>
    <t xml:space="preserve">-  Loans to the financial sector </t>
  </si>
  <si>
    <t xml:space="preserve">-  Overdrafts </t>
  </si>
  <si>
    <t xml:space="preserve">-  Promissory notes </t>
  </si>
  <si>
    <t xml:space="preserve">-  Mortgage loans </t>
  </si>
  <si>
    <t xml:space="preserve">-  Automobile and other secured loans </t>
  </si>
  <si>
    <t xml:space="preserve">-  Personal loans </t>
  </si>
  <si>
    <t xml:space="preserve">-  Corporate unsecured loans </t>
  </si>
  <si>
    <t xml:space="preserve">-  Credit cards loans </t>
  </si>
  <si>
    <t xml:space="preserve">-  Leases </t>
  </si>
  <si>
    <t xml:space="preserve">- Other receivables from financial transactions </t>
  </si>
  <si>
    <t>Income from:</t>
  </si>
  <si>
    <t xml:space="preserve">Total </t>
  </si>
  <si>
    <t>Interest Earning Assets</t>
  </si>
  <si>
    <t>Avg. Balance</t>
  </si>
  <si>
    <t>Investment Portfolio</t>
  </si>
  <si>
    <t>Total Investment Portfolio</t>
  </si>
  <si>
    <t>Loans</t>
  </si>
  <si>
    <t xml:space="preserve">Loans to the Financial Sector </t>
  </si>
  <si>
    <t xml:space="preserve">Overdrafts </t>
  </si>
  <si>
    <t xml:space="preserve">Mortgage loans </t>
  </si>
  <si>
    <t xml:space="preserve">Automobile and Other Secured Loans </t>
  </si>
  <si>
    <t xml:space="preserve">Corporate Unsecured Loans </t>
  </si>
  <si>
    <t xml:space="preserve">Foreign Trade Loans </t>
  </si>
  <si>
    <t>Receivables from Financial Leases</t>
  </si>
  <si>
    <t xml:space="preserve">Total Loans </t>
  </si>
  <si>
    <t xml:space="preserve">Total Interest‑Earning Assets </t>
  </si>
  <si>
    <t>Interest on:</t>
  </si>
  <si>
    <t xml:space="preserve">- Checking and Savings Accounts </t>
  </si>
  <si>
    <t xml:space="preserve">- Time Deposits </t>
  </si>
  <si>
    <t xml:space="preserve">- Other Liabilities from Financial Transactions </t>
  </si>
  <si>
    <t xml:space="preserve">- Financing from the Financial Sector </t>
  </si>
  <si>
    <t xml:space="preserve">- Subordinated Loans and Negotiable Obligations </t>
  </si>
  <si>
    <t xml:space="preserve">Time Deposits </t>
  </si>
  <si>
    <t xml:space="preserve">Subordinated Loans and Negotiable Obligations </t>
  </si>
  <si>
    <t xml:space="preserve">Total Interest‑Bearing Liabilities </t>
  </si>
  <si>
    <t>Net Service Fee Income</t>
  </si>
  <si>
    <t xml:space="preserve">Total Fee Income </t>
  </si>
  <si>
    <t xml:space="preserve">Total Fee Expenses </t>
  </si>
  <si>
    <t xml:space="preserve">Net Services Fee Income  </t>
  </si>
  <si>
    <t xml:space="preserve">Personnel Expenses </t>
  </si>
  <si>
    <t xml:space="preserve">Directors’ and Statutory Auditors’ Fees </t>
  </si>
  <si>
    <t xml:space="preserve">Advertising and Publicity </t>
  </si>
  <si>
    <t>Total Employees</t>
  </si>
  <si>
    <t>Branches &amp; Sales Points</t>
  </si>
  <si>
    <t xml:space="preserve">Personal loans </t>
  </si>
  <si>
    <t xml:space="preserve">Credit card loans </t>
  </si>
  <si>
    <t xml:space="preserve">Others </t>
  </si>
  <si>
    <t>Receivables from financial leases</t>
  </si>
  <si>
    <t xml:space="preserve">Asset Quality </t>
  </si>
  <si>
    <t>Commercial Portfolio</t>
  </si>
  <si>
    <t xml:space="preserve">Non-Performing </t>
  </si>
  <si>
    <t>Non-Performing</t>
  </si>
  <si>
    <t>Total Portfolio</t>
  </si>
  <si>
    <t>Total Non-Performing / Total Portfolio</t>
  </si>
  <si>
    <t>Total Allowances</t>
  </si>
  <si>
    <t>Promissory Notes</t>
  </si>
  <si>
    <t>Other Loans</t>
  </si>
  <si>
    <t>Deposits</t>
  </si>
  <si>
    <t xml:space="preserve">Non‑Financial Public Sector </t>
  </si>
  <si>
    <t xml:space="preserve">Financial Sector </t>
  </si>
  <si>
    <t xml:space="preserve">Non‑Financial Private Sector and Foreign Residents </t>
  </si>
  <si>
    <t>Total</t>
  </si>
  <si>
    <t xml:space="preserve">Subordinated Loan and Negotiable Obligations </t>
  </si>
  <si>
    <t xml:space="preserve">Consolidated Capital </t>
  </si>
  <si>
    <t>Average Shareholders’ Equity</t>
  </si>
  <si>
    <t xml:space="preserve">Calculation of Excess Capital </t>
  </si>
  <si>
    <t xml:space="preserve">Allocated to Assets at Risk </t>
  </si>
  <si>
    <t xml:space="preserve">Allocated to Bank Premises and Equipment, Intangible Assets and Equity Investment Assets </t>
  </si>
  <si>
    <t xml:space="preserve">Market Risk </t>
  </si>
  <si>
    <t xml:space="preserve">Public Sector and Securities in Investment Account </t>
  </si>
  <si>
    <t xml:space="preserve">Operational Risk </t>
  </si>
  <si>
    <t xml:space="preserve">Required Minimum Capital Under Central Bank Regulations </t>
  </si>
  <si>
    <t xml:space="preserve">Basic Net Worth </t>
  </si>
  <si>
    <t xml:space="preserve">Complementary Net Worth </t>
  </si>
  <si>
    <t xml:space="preserve">Deductions </t>
  </si>
  <si>
    <t xml:space="preserve">Total Capital Under Central Bank Regulations </t>
  </si>
  <si>
    <t xml:space="preserve">Excess Capital </t>
  </si>
  <si>
    <t xml:space="preserve">Total Capital </t>
  </si>
  <si>
    <t>Tier 1 Capital</t>
  </si>
  <si>
    <t xml:space="preserve">Sub‑Total:  Gross Tier I Capital </t>
  </si>
  <si>
    <t>Deduct:</t>
  </si>
  <si>
    <t xml:space="preserve">All Intangibles </t>
  </si>
  <si>
    <t xml:space="preserve">Total Deductions </t>
  </si>
  <si>
    <t xml:space="preserve">Sub‑Total:  Tier I Capital </t>
  </si>
  <si>
    <t>Tier 2 Capital</t>
  </si>
  <si>
    <t xml:space="preserve">Sub‑Total:  Tier 2 Capital </t>
  </si>
  <si>
    <t xml:space="preserve">Net Service Fee Income </t>
  </si>
  <si>
    <t xml:space="preserve">Loan Loss Provisions </t>
  </si>
  <si>
    <t xml:space="preserve">Loans  </t>
  </si>
  <si>
    <t xml:space="preserve">Receivables from Financial Leases  </t>
  </si>
  <si>
    <t>Total Liabilities</t>
  </si>
  <si>
    <t xml:space="preserve">Credit and Debit Cards </t>
  </si>
  <si>
    <t xml:space="preserve">Deposit Accounts </t>
  </si>
  <si>
    <t>Loan Related</t>
  </si>
  <si>
    <t xml:space="preserve">Check Administration Commission  </t>
  </si>
  <si>
    <t>Safe Deposit Box</t>
  </si>
  <si>
    <t xml:space="preserve">Receivables from Financial Leases </t>
  </si>
  <si>
    <t xml:space="preserve">Financial Agent for the Province of San Luis </t>
  </si>
  <si>
    <t xml:space="preserve">Payments to Retirees  </t>
  </si>
  <si>
    <t xml:space="preserve">Mutual Funds Management </t>
  </si>
  <si>
    <t>Other</t>
  </si>
  <si>
    <t xml:space="preserve">Card Insurance </t>
  </si>
  <si>
    <t>Financial income</t>
  </si>
  <si>
    <t>SUPV. – Key Indicators</t>
  </si>
  <si>
    <t>Assets</t>
  </si>
  <si>
    <t xml:space="preserve">Cash and due from banks </t>
  </si>
  <si>
    <t xml:space="preserve">To the non-financial private sector and foreign residents: </t>
  </si>
  <si>
    <t xml:space="preserve">Automobile and other secured loans </t>
  </si>
  <si>
    <t xml:space="preserve">Other </t>
  </si>
  <si>
    <t xml:space="preserve">Accrued Interest, adjustments and exchange rate differences receivable </t>
  </si>
  <si>
    <t xml:space="preserve">Documented interest </t>
  </si>
  <si>
    <t xml:space="preserve">Other unapplied charges  </t>
  </si>
  <si>
    <t xml:space="preserve">Allowances </t>
  </si>
  <si>
    <t xml:space="preserve">Other receivables from financial transactions </t>
  </si>
  <si>
    <t xml:space="preserve">Receivables from financial leases </t>
  </si>
  <si>
    <t xml:space="preserve">Non‑financial private sector and foreign residents </t>
  </si>
  <si>
    <t xml:space="preserve">Checking accounts </t>
  </si>
  <si>
    <t xml:space="preserve">Savings accounts </t>
  </si>
  <si>
    <t xml:space="preserve">Time deposits </t>
  </si>
  <si>
    <t xml:space="preserve">Investment accounts </t>
  </si>
  <si>
    <t xml:space="preserve">Non‑controlling interests </t>
  </si>
  <si>
    <t>Consolidated Balance Sheet Data</t>
  </si>
  <si>
    <t xml:space="preserve">Total liabilities </t>
  </si>
  <si>
    <t xml:space="preserve">Total liabilities and shareholders’ equity </t>
  </si>
  <si>
    <t>Consolidated Income Statement Data</t>
  </si>
  <si>
    <t>Argentine Banking GAAP:</t>
  </si>
  <si>
    <t>Financial expenses</t>
  </si>
  <si>
    <t xml:space="preserve">Gross financial margin </t>
  </si>
  <si>
    <t xml:space="preserve">Loan loss provisions </t>
  </si>
  <si>
    <t xml:space="preserve">Services fee income </t>
  </si>
  <si>
    <t xml:space="preserve">Services fee expenses </t>
  </si>
  <si>
    <t xml:space="preserve">Income from insurance activities </t>
  </si>
  <si>
    <t xml:space="preserve">Income from financial transactions </t>
  </si>
  <si>
    <t xml:space="preserve">Miscellaneous income </t>
  </si>
  <si>
    <t xml:space="preserve">Miscellaneous losses </t>
  </si>
  <si>
    <t xml:space="preserve">Non‑controlling interests result </t>
  </si>
  <si>
    <t xml:space="preserve">Income before income tax </t>
  </si>
  <si>
    <t xml:space="preserve">Income tax </t>
  </si>
  <si>
    <t xml:space="preserve">To the non‑financial public sector </t>
  </si>
  <si>
    <t xml:space="preserve">To the financial sector  </t>
  </si>
  <si>
    <t xml:space="preserve">Promissory notes </t>
  </si>
  <si>
    <t>6M 2016</t>
  </si>
  <si>
    <t>3M 2016</t>
  </si>
  <si>
    <t>12M 2015</t>
  </si>
  <si>
    <t>9M 2015</t>
  </si>
  <si>
    <t>6M 2015</t>
  </si>
  <si>
    <t>6M 16</t>
  </si>
  <si>
    <t>6M 15</t>
  </si>
  <si>
    <t xml:space="preserve">Net income for the fiscal period </t>
  </si>
  <si>
    <t>Net Fee Income Ratio</t>
  </si>
  <si>
    <t>Net Fee Income as a % of Administrative Expenses</t>
  </si>
  <si>
    <t xml:space="preserve">Tier 1 Capital / Credit risk weighted assets </t>
  </si>
  <si>
    <t xml:space="preserve">Tier 1 Capital / Risk weighted assets </t>
  </si>
  <si>
    <t xml:space="preserve"> </t>
  </si>
  <si>
    <t>NPL as a percentage of Total Loans</t>
  </si>
  <si>
    <t>Income Statement</t>
  </si>
  <si>
    <t>3M 16</t>
  </si>
  <si>
    <t>12M 15</t>
  </si>
  <si>
    <t>9M 15</t>
  </si>
  <si>
    <t>Retail</t>
  </si>
  <si>
    <t>Leasing</t>
  </si>
  <si>
    <t>Corporate</t>
  </si>
  <si>
    <t>Consumer Financie</t>
  </si>
  <si>
    <t>Overdraft</t>
  </si>
  <si>
    <t>Gross financial Margin</t>
  </si>
  <si>
    <t>LLP</t>
  </si>
  <si>
    <t>Net service fee income</t>
  </si>
  <si>
    <t>Administrative Expenses</t>
  </si>
  <si>
    <t>net service fee income</t>
  </si>
  <si>
    <t>other income</t>
  </si>
  <si>
    <t>Other Income</t>
  </si>
  <si>
    <t>Income tax</t>
  </si>
  <si>
    <t>Loan &amp; Financial Leases Portfolio</t>
  </si>
  <si>
    <t>Gross written premiums</t>
  </si>
  <si>
    <t>Claims  Paid</t>
  </si>
  <si>
    <t>Combined Ratio</t>
  </si>
  <si>
    <t>Avg. Rate</t>
  </si>
  <si>
    <t>Accrued interest and adjustments</t>
  </si>
  <si>
    <t>Assets Under Management</t>
  </si>
  <si>
    <t>Market Share</t>
  </si>
  <si>
    <t>Badlar Interest Rate (eop)</t>
  </si>
  <si>
    <t>Taxes</t>
  </si>
  <si>
    <t>Other Professional Fees</t>
  </si>
  <si>
    <t>Retail Segment – Highlights</t>
  </si>
  <si>
    <t>Treasury Segment – Highlights</t>
  </si>
  <si>
    <t>Insurance Segment –  Highlights</t>
  </si>
  <si>
    <t>Balance Sheet</t>
  </si>
  <si>
    <t xml:space="preserve">Paid in share capital common stock </t>
  </si>
  <si>
    <t>Irrevocable capital contributions</t>
  </si>
  <si>
    <t xml:space="preserve">Share premiums </t>
  </si>
  <si>
    <t xml:space="preserve">Disclosed reserves and retained earnings </t>
  </si>
  <si>
    <t xml:space="preserve">100% of results </t>
  </si>
  <si>
    <t xml:space="preserve">50% of positive results </t>
  </si>
  <si>
    <t xml:space="preserve">Pending items </t>
  </si>
  <si>
    <t xml:space="preserve">Other deductions </t>
  </si>
  <si>
    <t xml:space="preserve">General provisions/general loan‑loss reserves 50% </t>
  </si>
  <si>
    <t xml:space="preserve">Subordinated term debt </t>
  </si>
  <si>
    <t>Analysis of the Allowance for Loan Losses</t>
  </si>
  <si>
    <t xml:space="preserve">Balance at the beginning of the year </t>
  </si>
  <si>
    <t xml:space="preserve">Provisions charged to income </t>
  </si>
  <si>
    <t xml:space="preserve">Write-offs and reversals </t>
  </si>
  <si>
    <t>Other adjustments</t>
  </si>
  <si>
    <t>Provisions charged to income</t>
  </si>
  <si>
    <t xml:space="preserve">Unsecured corporate loans </t>
  </si>
  <si>
    <t xml:space="preserve">Credit cards loans </t>
  </si>
  <si>
    <t xml:space="preserve">Other financings </t>
  </si>
  <si>
    <t>- Government and corporate securities</t>
  </si>
  <si>
    <t>- Participation in our securitization trusts</t>
  </si>
  <si>
    <t>- Securities issued by the Central Bank</t>
  </si>
  <si>
    <t xml:space="preserve">   Time Deposits </t>
  </si>
  <si>
    <t xml:space="preserve">   Others </t>
  </si>
  <si>
    <t>Risk weighted assets</t>
  </si>
  <si>
    <t>Credit Risk weighted assets</t>
  </si>
  <si>
    <t>Credit Risk Weighted Assets</t>
  </si>
  <si>
    <t>Risk Weighted Assets</t>
  </si>
  <si>
    <t>Consumer Finance Segment – Highlights</t>
  </si>
  <si>
    <t>Corporate Segment – Highlights</t>
  </si>
  <si>
    <t>Total Loan Portfolio</t>
  </si>
  <si>
    <t>Shareholders’ Equity as a % of Total Assets</t>
  </si>
  <si>
    <t>Avg. Shareholders’ Equity as a % of Avg. Total Assets</t>
  </si>
  <si>
    <t>Tang. Shareholders’ Equity as a % of T. Tang. Assets</t>
  </si>
  <si>
    <t>Total Loans &amp; Leasing</t>
  </si>
  <si>
    <t>Cost of Risk</t>
  </si>
  <si>
    <r>
      <t>Average Assets</t>
    </r>
    <r>
      <rPr>
        <vertAlign val="superscript"/>
        <sz val="8"/>
        <color theme="1"/>
        <rFont val="Verdana"/>
        <family val="2"/>
      </rPr>
      <t>1</t>
    </r>
  </si>
  <si>
    <r>
      <t>Loans to Total Deposits</t>
    </r>
    <r>
      <rPr>
        <vertAlign val="superscript"/>
        <sz val="8"/>
        <color theme="1"/>
        <rFont val="Verdana"/>
        <family val="2"/>
      </rPr>
      <t>3</t>
    </r>
  </si>
  <si>
    <t>Shareholders’ Equity</t>
  </si>
  <si>
    <t>1Q15</t>
  </si>
  <si>
    <t>Total Funding</t>
  </si>
  <si>
    <t>Funding</t>
  </si>
  <si>
    <t>Other Source of Funding</t>
  </si>
  <si>
    <t>Total Other Source of Funding</t>
  </si>
  <si>
    <r>
      <t>Tier 1 Capital / Risk weighted assets</t>
    </r>
    <r>
      <rPr>
        <b/>
        <vertAlign val="superscript"/>
        <sz val="8"/>
        <color theme="1"/>
        <rFont val="Verdana"/>
        <family val="2"/>
      </rPr>
      <t>1</t>
    </r>
    <r>
      <rPr>
        <b/>
        <sz val="8"/>
        <color theme="1"/>
        <rFont val="Verdana"/>
        <family val="2"/>
      </rPr>
      <t xml:space="preserve"> </t>
    </r>
  </si>
  <si>
    <r>
      <t>Regulatory Capital / Risk weighted assets</t>
    </r>
    <r>
      <rPr>
        <b/>
        <vertAlign val="superscript"/>
        <sz val="8"/>
        <color theme="1"/>
        <rFont val="Verdana"/>
        <family val="2"/>
      </rPr>
      <t>1</t>
    </r>
    <r>
      <rPr>
        <b/>
        <sz val="8"/>
        <color theme="1"/>
        <rFont val="Verdana"/>
        <family val="2"/>
      </rPr>
      <t xml:space="preserve"> </t>
    </r>
  </si>
  <si>
    <t>Earnings per Share (AR$)</t>
  </si>
  <si>
    <t>Earnings per ADRs (AR$)</t>
  </si>
  <si>
    <t xml:space="preserve">Checking Accounts </t>
  </si>
  <si>
    <t>3Q16</t>
  </si>
  <si>
    <t>Asset Management &amp; Others Segment Highlights</t>
  </si>
  <si>
    <t xml:space="preserve">Accionistas   </t>
  </si>
  <si>
    <t>Acciones Clase A</t>
  </si>
  <si>
    <t>Acciones Clase B</t>
  </si>
  <si>
    <t>Cantidad de Acciones (Total)</t>
  </si>
  <si>
    <t>% Capital</t>
  </si>
  <si>
    <t>Cantidad de Votos (Total)</t>
  </si>
  <si>
    <t>% Votos</t>
  </si>
  <si>
    <t>% Acciones B</t>
  </si>
  <si>
    <t xml:space="preserve">Julio Patricio Supervielle </t>
  </si>
  <si>
    <t>Pilar Isabel Estela Supervielle</t>
  </si>
  <si>
    <t>Cecilia Beatriz Coqueugniot</t>
  </si>
  <si>
    <t>Mónica Isabel Coqueugniot</t>
  </si>
  <si>
    <t>Diana Inés Coqueugniot</t>
  </si>
  <si>
    <t>Gabriel Alberto Coqueugniot</t>
  </si>
  <si>
    <t xml:space="preserve">Acalar S.A.  </t>
  </si>
  <si>
    <t>Lankory International S.A.</t>
  </si>
  <si>
    <t>Oferta Pública</t>
  </si>
  <si>
    <t>Julio Patricio Supervielle</t>
  </si>
  <si>
    <t>Others</t>
  </si>
  <si>
    <t>Floating Shares</t>
  </si>
  <si>
    <t>Sociedad:</t>
  </si>
  <si>
    <t>Grupo Supervielle S.A.</t>
  </si>
  <si>
    <t>Fecha:</t>
  </si>
  <si>
    <t>Responsable:</t>
  </si>
  <si>
    <t>Bibiana Rey</t>
  </si>
  <si>
    <t>9M 2016</t>
  </si>
  <si>
    <t>3M 2015</t>
  </si>
  <si>
    <t>Efficiency Ratio (cost/income)</t>
  </si>
  <si>
    <t>Cost/assets</t>
  </si>
  <si>
    <t>Cost of risk</t>
  </si>
  <si>
    <t>Government and corporate securities</t>
  </si>
  <si>
    <t>Low &amp; Non-Interest Bearing Deposits</t>
  </si>
  <si>
    <t>Total Low &amp; Non-Interest Bearing Deposits</t>
  </si>
  <si>
    <t>Total Interest‑Bearing Liabilities &amp; Low &amp; Non-Interest Bearing Deposits</t>
  </si>
  <si>
    <t>NIM full measured</t>
  </si>
  <si>
    <t>Retail Segment</t>
  </si>
  <si>
    <t>Consumer Finance Segment</t>
  </si>
  <si>
    <t>Net Financial Margin</t>
  </si>
  <si>
    <t>Foreing trade loans &amp; U$S loans</t>
  </si>
  <si>
    <t>To the non‑financial private sector and foreign residents (before allowances):</t>
  </si>
  <si>
    <t>4Q16</t>
  </si>
  <si>
    <t>Personal Loans</t>
  </si>
  <si>
    <t>Variación QoQ</t>
  </si>
  <si>
    <t>Income before Income Tax</t>
  </si>
  <si>
    <r>
      <t>Liquidity Coverage Ratio (LCR)</t>
    </r>
    <r>
      <rPr>
        <vertAlign val="superscript"/>
        <sz val="8"/>
        <color theme="1"/>
        <rFont val="Verdana"/>
        <family val="2"/>
      </rPr>
      <t>4</t>
    </r>
  </si>
  <si>
    <t>Risk Weighted Assets / Total Assets</t>
  </si>
  <si>
    <t>Total Equity  / Total Assets</t>
  </si>
  <si>
    <t>-  Foreign trade loans &amp; US loans</t>
  </si>
  <si>
    <t>Foreign Trade Loans &amp; U$S loans</t>
  </si>
  <si>
    <t>AR$ Time Deposits</t>
  </si>
  <si>
    <t>Fx Time Deposits</t>
  </si>
  <si>
    <t>AR$ Checking Accounts</t>
  </si>
  <si>
    <t>Fx Checking Accounts</t>
  </si>
  <si>
    <t>- Funding from Government and Corporate Securities</t>
  </si>
  <si>
    <t>mar 17</t>
  </si>
  <si>
    <t>1Q17</t>
  </si>
  <si>
    <t>3M17</t>
  </si>
  <si>
    <t>$</t>
  </si>
  <si>
    <t>Net income</t>
  </si>
  <si>
    <t>Net Income by Q</t>
  </si>
  <si>
    <t>Net Income by Q/Total Net Income</t>
  </si>
  <si>
    <t>Quarter</t>
  </si>
  <si>
    <t>AR$ NIM</t>
  </si>
  <si>
    <t>U$S NIM</t>
  </si>
  <si>
    <t>Loan Portfolio</t>
  </si>
  <si>
    <t>Total NIM</t>
  </si>
  <si>
    <t xml:space="preserve">Savings Accounts </t>
  </si>
  <si>
    <t xml:space="preserve">AR$ Savings Accounts </t>
  </si>
  <si>
    <t xml:space="preserve">Fx Savings Accounts </t>
  </si>
  <si>
    <t>Special Checking Accounts</t>
  </si>
  <si>
    <t>Securities Issued by the Central Bank in Repo Transaction</t>
  </si>
  <si>
    <t>Average Assets</t>
  </si>
  <si>
    <t>Total Loans &amp; Leasing (before Allowances)</t>
  </si>
  <si>
    <t>Securitized Loan Portfolio (before Allowances)</t>
  </si>
  <si>
    <t>Net Fee Income as a % of Administrative expenses</t>
  </si>
  <si>
    <t>Liquidity Coverage Ratio (LCR)</t>
  </si>
  <si>
    <t>(1) Total Portfolio: Loans and Leasing before Allowances, Including Securitized Portfolio.</t>
  </si>
  <si>
    <t>Loan loss provisions</t>
  </si>
  <si>
    <t>Checking Accounts</t>
  </si>
  <si>
    <t xml:space="preserve">Special  Checking Accounts </t>
  </si>
  <si>
    <t>Savings Accounts</t>
  </si>
  <si>
    <t>Margen</t>
  </si>
  <si>
    <t>Impacto Real Estate en Margen</t>
  </si>
  <si>
    <t>Impacto Real Estate en Net Income</t>
  </si>
  <si>
    <t>Margen Ajustado</t>
  </si>
  <si>
    <t>Net Income Ajustado</t>
  </si>
  <si>
    <t>2Q17</t>
  </si>
  <si>
    <t>jun 17</t>
  </si>
  <si>
    <t>6M17</t>
  </si>
  <si>
    <t>-</t>
  </si>
  <si>
    <t>-  Cash and Due from banks</t>
  </si>
  <si>
    <t>Medium Term Notes</t>
  </si>
  <si>
    <r>
      <t xml:space="preserve">Proforma Consolidated Tier1 Capital / Risk weighted assets </t>
    </r>
    <r>
      <rPr>
        <vertAlign val="superscript"/>
        <sz val="8"/>
        <color theme="1"/>
        <rFont val="Verdana"/>
        <family val="2"/>
      </rPr>
      <t>6</t>
    </r>
  </si>
  <si>
    <t>Borrowings from Other Fin. Inst. &amp; Medium Term Notes</t>
  </si>
  <si>
    <t>Impacto Bono en Margen</t>
  </si>
  <si>
    <t>Impacto Bono en Net Income</t>
  </si>
  <si>
    <t>Impacto Venta Inmueble en Net Income (se computa directo en Net Income, se considera venta y reemplazo y no paga income tax)</t>
  </si>
  <si>
    <t>Impacto Venta Viñas del Monte en Net Income (neto de income tax)</t>
  </si>
  <si>
    <t>Impacto Aporte SGR (se deduce el 35% de Income tax) en Net Income</t>
  </si>
  <si>
    <t>Variación YoY</t>
  </si>
  <si>
    <r>
      <t xml:space="preserve">Proforma Consolidated  Capital / Risk weighted assets </t>
    </r>
    <r>
      <rPr>
        <vertAlign val="superscript"/>
        <sz val="8"/>
        <color theme="1"/>
        <rFont val="Verdana"/>
        <family val="2"/>
      </rPr>
      <t>5</t>
    </r>
  </si>
  <si>
    <t>3Q17</t>
  </si>
  <si>
    <t>sep 17</t>
  </si>
  <si>
    <t>9M17</t>
  </si>
  <si>
    <t>Cost / Assets</t>
  </si>
  <si>
    <t>UVA (var)</t>
  </si>
  <si>
    <t>Badlar Interest Rate (avg)</t>
  </si>
  <si>
    <t>Average Outstanding Shares (in millions)</t>
  </si>
  <si>
    <t>total</t>
  </si>
  <si>
    <t>Capital stock</t>
  </si>
  <si>
    <t>Legal reserve</t>
  </si>
  <si>
    <t>Optional reserve</t>
  </si>
  <si>
    <t>Retained earnings</t>
  </si>
  <si>
    <t>Total shareholders’ equity</t>
  </si>
  <si>
    <t xml:space="preserve">Paid-in
capital </t>
  </si>
  <si>
    <t>Capital increase</t>
  </si>
  <si>
    <t xml:space="preserve"> - Green Shoe</t>
  </si>
  <si>
    <t xml:space="preserve"> - Capital increase in July 22, 2017 (incl. Contribution-in-kind)</t>
  </si>
  <si>
    <t>Balances as of June 30, 2017</t>
  </si>
  <si>
    <t>Net income for the period</t>
  </si>
  <si>
    <t xml:space="preserve"> - Follow On equity offering in September 12, 2017</t>
  </si>
  <si>
    <t xml:space="preserve"> - Capital Increases expenses</t>
  </si>
  <si>
    <t>TM20 (eop)</t>
  </si>
  <si>
    <t>TM20 (avg)</t>
  </si>
  <si>
    <t>Interest Rates</t>
  </si>
  <si>
    <t>4Q17</t>
  </si>
  <si>
    <t>dec 17</t>
  </si>
  <si>
    <t>12M17</t>
  </si>
  <si>
    <t xml:space="preserve">Comissions for foreign trade transactions </t>
  </si>
  <si>
    <t>AR$</t>
  </si>
  <si>
    <t>U$S</t>
  </si>
  <si>
    <t>Total Interest Bearing Deposits &amp; Low &amp; Non-Interest Bearing Deposits</t>
  </si>
  <si>
    <t>Total Interest Earning Assets (IEA)</t>
  </si>
  <si>
    <t>AR$ (as % of IEA)</t>
  </si>
  <si>
    <t>U$S (as % of IEA)</t>
  </si>
  <si>
    <t>Loan Portfolio (as % of IEA)</t>
  </si>
  <si>
    <t>AR$ (as % of Loan Portfolio)</t>
  </si>
  <si>
    <t>U$S  (as % of Loan Portfolio)</t>
  </si>
  <si>
    <t>Investment Portfolio  (as % of IEA)</t>
  </si>
  <si>
    <t>AR$  (as % of Investment Portfolio)</t>
  </si>
  <si>
    <t>U$S (as % of Investment Portfolio)</t>
  </si>
  <si>
    <t>Balances as of December 31, 2017</t>
  </si>
  <si>
    <t>Interest Bearing Liabilities &amp; Low &amp; Non-Interest Bearing Deposits</t>
  </si>
  <si>
    <t xml:space="preserve">AR$ Special Checking Accounts </t>
  </si>
  <si>
    <t xml:space="preserve">Fx Special Checking Accounts </t>
  </si>
  <si>
    <t>Interest Income, Net</t>
  </si>
  <si>
    <t>Interest income</t>
  </si>
  <si>
    <t>Interest expenses</t>
  </si>
  <si>
    <t>Net interest income</t>
  </si>
  <si>
    <t>Fee income</t>
  </si>
  <si>
    <t>Fee expenses</t>
  </si>
  <si>
    <t>Income from insurance activities</t>
  </si>
  <si>
    <t>Exchange rate differences on gold and foreign currency</t>
  </si>
  <si>
    <t>Other operating income</t>
  </si>
  <si>
    <t>Net income from financial instruments at fair value through profit or loss</t>
  </si>
  <si>
    <t>Gain / Loss from derecognition of financial instruments at amortized cost</t>
  </si>
  <si>
    <t>Operating income</t>
  </si>
  <si>
    <t>Profit of Associated companies and Joint ventures</t>
  </si>
  <si>
    <t>Profit before income tax</t>
  </si>
  <si>
    <t>Income tax expense</t>
  </si>
  <si>
    <t>Profit from continuing operations</t>
  </si>
  <si>
    <t>Profit/(loss) from discontinued operations</t>
  </si>
  <si>
    <t>Other comprehensive income, net of tax</t>
  </si>
  <si>
    <t>1Q18</t>
  </si>
  <si>
    <t>mar 18</t>
  </si>
  <si>
    <t>Total Loan &amp; Financial Leases</t>
  </si>
  <si>
    <t>Total Loan &amp; Financial Leases (before allowances)</t>
  </si>
  <si>
    <t>Attributable to owners of the parent company</t>
  </si>
  <si>
    <t>Attributable to non-controlling interests</t>
  </si>
  <si>
    <t xml:space="preserve">Interest Income </t>
  </si>
  <si>
    <t xml:space="preserve">- Other </t>
  </si>
  <si>
    <t>- Term Operations</t>
  </si>
  <si>
    <t xml:space="preserve">Interest Expenses </t>
  </si>
  <si>
    <t>- Special Checking Accounts</t>
  </si>
  <si>
    <t>Expenses:</t>
  </si>
  <si>
    <t>Commissions paid</t>
  </si>
  <si>
    <t xml:space="preserve">Exports and foreign currency transactions </t>
  </si>
  <si>
    <t>Administrative expenses</t>
  </si>
  <si>
    <t>Financing received from Central Bank and others</t>
  </si>
  <si>
    <t>Other financial liabilities</t>
  </si>
  <si>
    <t>Derivatives</t>
  </si>
  <si>
    <t>Repo Transactions</t>
  </si>
  <si>
    <t>Other non-financial liabilities</t>
  </si>
  <si>
    <t>Deferred tax liabilities</t>
  </si>
  <si>
    <t>Provisions</t>
  </si>
  <si>
    <t>NFM</t>
  </si>
  <si>
    <t>Tier1 Proforma</t>
  </si>
  <si>
    <t>Total Capital Proforma</t>
  </si>
  <si>
    <t>LCR Proforma</t>
  </si>
  <si>
    <t>LCR BS Consolidado</t>
  </si>
  <si>
    <t>RWA/Total Assets</t>
  </si>
  <si>
    <t>Net Interest Income</t>
  </si>
  <si>
    <t>Personnel &amp; Administrative Expenses</t>
  </si>
  <si>
    <t>Credit cards commissions</t>
  </si>
  <si>
    <t>Leasing commissions</t>
  </si>
  <si>
    <r>
      <t xml:space="preserve">Active Customers </t>
    </r>
    <r>
      <rPr>
        <sz val="7"/>
        <color theme="1"/>
        <rFont val="Verdana"/>
        <family val="2"/>
      </rPr>
      <t>(in millions)</t>
    </r>
  </si>
  <si>
    <t>Net Operating Revenue</t>
  </si>
  <si>
    <t>Liabilities at a fair value through profit or loss</t>
  </si>
  <si>
    <t>Current Income tax liabilities</t>
  </si>
  <si>
    <t>Net Service Fee Income (excluding income from insurance activities)</t>
  </si>
  <si>
    <t>Other expenses</t>
  </si>
  <si>
    <t>Personnel expenses</t>
  </si>
  <si>
    <t>Income tax expense from continuing operations</t>
  </si>
  <si>
    <t>Total Personnel &amp; Administrative Expenses</t>
  </si>
  <si>
    <t>Other Expenses</t>
  </si>
  <si>
    <t>Depreciation &amp; Amortization</t>
  </si>
  <si>
    <t>Net Operating Revenue, before Loan Loss Provisions</t>
  </si>
  <si>
    <t xml:space="preserve">Total assets </t>
  </si>
  <si>
    <t>Liabilities and shareholders’ equity</t>
  </si>
  <si>
    <t xml:space="preserve">Non‑financial public sector </t>
  </si>
  <si>
    <t xml:space="preserve">Financial sector </t>
  </si>
  <si>
    <t>Deposits:</t>
  </si>
  <si>
    <t>Repo transactions</t>
  </si>
  <si>
    <t>Other non-financial assets</t>
  </si>
  <si>
    <t>Other financial assets</t>
  </si>
  <si>
    <t>Loans and other financings</t>
  </si>
  <si>
    <t>Deferred tax assets</t>
  </si>
  <si>
    <t>Intangible assets</t>
  </si>
  <si>
    <t>Current Income tax assets</t>
  </si>
  <si>
    <t>Comprehensive income</t>
  </si>
  <si>
    <t xml:space="preserve">Secuities at fair value through profit or loss </t>
  </si>
  <si>
    <t xml:space="preserve">Other securities </t>
  </si>
  <si>
    <t xml:space="preserve">Financial assets in guarantee </t>
  </si>
  <si>
    <t xml:space="preserve">Investments in equity instruments </t>
  </si>
  <si>
    <t xml:space="preserve">Investments in subsidiaries, associates and joint ventures </t>
  </si>
  <si>
    <t>Property, plant and equipment</t>
  </si>
  <si>
    <t>Attributable Comprehensive Income</t>
  </si>
  <si>
    <t>Attributable Comprehensive income</t>
  </si>
  <si>
    <t>Attributable Net income</t>
  </si>
  <si>
    <t>Attributable Shareholders’ Equity</t>
  </si>
  <si>
    <t xml:space="preserve">Attributable Shareholders’ Equity </t>
  </si>
  <si>
    <t>%</t>
  </si>
  <si>
    <t>2Q18</t>
  </si>
  <si>
    <t>jun 18</t>
  </si>
  <si>
    <t xml:space="preserve">NPL Creation </t>
  </si>
  <si>
    <t>SMEs</t>
  </si>
  <si>
    <t>Large</t>
  </si>
  <si>
    <t>Change</t>
  </si>
  <si>
    <t>Currency</t>
  </si>
  <si>
    <t>Atomization</t>
  </si>
  <si>
    <t>Top 10</t>
  </si>
  <si>
    <t>Top 20</t>
  </si>
  <si>
    <t>Top 50</t>
  </si>
  <si>
    <t>AR$ Loans (in AR$)</t>
  </si>
  <si>
    <t>as % of Total Loans</t>
  </si>
  <si>
    <t>Foreign Currency Loans (in u$S)</t>
  </si>
  <si>
    <t>AR$Deposits (in AR$)</t>
  </si>
  <si>
    <t>as % of Total Deposits</t>
  </si>
  <si>
    <t>Foreign Currency Deposits (in u$S)</t>
  </si>
  <si>
    <t>Cost of Funds</t>
  </si>
  <si>
    <t>Middle Market</t>
  </si>
  <si>
    <t>Collateralized Loans</t>
  </si>
  <si>
    <t>Average Interest on loans</t>
  </si>
  <si>
    <t>LOANS</t>
  </si>
  <si>
    <t>- Other</t>
  </si>
  <si>
    <t>IFRS Adjustments</t>
  </si>
  <si>
    <t xml:space="preserve">Attributable Shareholders’ equity </t>
  </si>
  <si>
    <t>Non Controlling Interest</t>
  </si>
  <si>
    <t>NA</t>
  </si>
  <si>
    <t>Other Receivables from Financial Intermediation</t>
  </si>
  <si>
    <t>% Chg.</t>
  </si>
  <si>
    <t>Other Operating Income, Net</t>
  </si>
  <si>
    <t>Yo Y main changes</t>
  </si>
  <si>
    <t>QoQ main changes</t>
  </si>
  <si>
    <t>QoQ (bps)</t>
  </si>
  <si>
    <t>YoY (bps)</t>
  </si>
  <si>
    <t>Time Deposits</t>
  </si>
  <si>
    <t>Average Liabilities</t>
  </si>
  <si>
    <t>NIM Analysis</t>
  </si>
  <si>
    <t>jan 18</t>
  </si>
  <si>
    <t>Other Assets</t>
  </si>
  <si>
    <t>Other Receivable from Financial Leases</t>
  </si>
  <si>
    <t>Other Liabilities</t>
  </si>
  <si>
    <t>Subordinated Notes</t>
  </si>
  <si>
    <t>Net Derivatives Position</t>
  </si>
  <si>
    <t>Net Position on Balance</t>
  </si>
  <si>
    <t>Global Net Position</t>
  </si>
  <si>
    <t>(In millions of US$)</t>
  </si>
  <si>
    <t>Market Interest Rates</t>
  </si>
  <si>
    <t>Interest earned on Loans</t>
  </si>
  <si>
    <t>Low &amp; Non Interest Bearing Deposits</t>
  </si>
  <si>
    <t>Yield</t>
  </si>
  <si>
    <t>AR$ - bps</t>
  </si>
  <si>
    <t>Interest paid</t>
  </si>
  <si>
    <t>% of Total Liabilities</t>
  </si>
  <si>
    <t>YoY main changes</t>
  </si>
  <si>
    <t>Subtotal</t>
  </si>
  <si>
    <t>NIFFI &amp; Exchange rate differences on gold and foreign currency</t>
  </si>
  <si>
    <t>Other Operating Income</t>
  </si>
  <si>
    <t>Other Income, Net and D&amp;A</t>
  </si>
  <si>
    <t>30+ Delinquency. Three months vintage</t>
  </si>
  <si>
    <t>Month of disbursement</t>
  </si>
  <si>
    <t>Loans to Open Market Customers</t>
  </si>
  <si>
    <t>Loans to Existing Customers</t>
  </si>
  <si>
    <t>Jan 17</t>
  </si>
  <si>
    <t>Feb 17</t>
  </si>
  <si>
    <t>Mar 17</t>
  </si>
  <si>
    <t>Apr 17</t>
  </si>
  <si>
    <t>May 17</t>
  </si>
  <si>
    <t>Jun 17</t>
  </si>
  <si>
    <t>Jul 17</t>
  </si>
  <si>
    <t>Aug 17</t>
  </si>
  <si>
    <t>Sep 17</t>
  </si>
  <si>
    <t>Oct 17</t>
  </si>
  <si>
    <t>Nov 17</t>
  </si>
  <si>
    <t>Dec 17</t>
  </si>
  <si>
    <t>Jan 18</t>
  </si>
  <si>
    <t>Feb 18</t>
  </si>
  <si>
    <t>Mar 18</t>
  </si>
  <si>
    <t>Apr 18</t>
  </si>
  <si>
    <t xml:space="preserve">AR$ Loans </t>
  </si>
  <si>
    <t>Foreign Trade &amp; Fx</t>
  </si>
  <si>
    <t>Consumer Finance Personal Loans</t>
  </si>
  <si>
    <t>NFM - Net Financial Margin</t>
  </si>
  <si>
    <t>Total NFM</t>
  </si>
  <si>
    <t>AR$ NFM</t>
  </si>
  <si>
    <t>U$S NFM</t>
  </si>
  <si>
    <r>
      <t>Personnel &amp; Administrative Expenses</t>
    </r>
    <r>
      <rPr>
        <sz val="9"/>
        <color theme="0"/>
        <rFont val="Verdana"/>
        <family val="2"/>
      </rPr>
      <t xml:space="preserve"> </t>
    </r>
  </si>
  <si>
    <r>
      <t xml:space="preserve">Retail Segment </t>
    </r>
    <r>
      <rPr>
        <b/>
        <sz val="8"/>
        <color rgb="FF6E0832"/>
        <rFont val="Verdana"/>
        <family val="2"/>
      </rPr>
      <t>Delinquency</t>
    </r>
  </si>
  <si>
    <r>
      <t xml:space="preserve">Corporate Segment </t>
    </r>
    <r>
      <rPr>
        <b/>
        <sz val="8"/>
        <color rgb="FFC00000"/>
        <rFont val="Verdana"/>
        <family val="2"/>
      </rPr>
      <t>NPL</t>
    </r>
  </si>
  <si>
    <t>NPL Ratio and Delinquency by Product &amp; Segment</t>
  </si>
  <si>
    <r>
      <t xml:space="preserve">Personal Loans </t>
    </r>
    <r>
      <rPr>
        <b/>
        <sz val="8"/>
        <color rgb="FFC00000"/>
        <rFont val="Verdana"/>
        <family val="2"/>
      </rPr>
      <t>NPL</t>
    </r>
  </si>
  <si>
    <r>
      <t xml:space="preserve">Credit Card Loans </t>
    </r>
    <r>
      <rPr>
        <b/>
        <sz val="8"/>
        <color rgb="FFC00000"/>
        <rFont val="Verdana"/>
        <family val="2"/>
      </rPr>
      <t>NPL</t>
    </r>
  </si>
  <si>
    <r>
      <t xml:space="preserve">Consumer Finance Segment </t>
    </r>
    <r>
      <rPr>
        <b/>
        <sz val="8"/>
        <color rgb="FFC00000"/>
        <rFont val="Verdana"/>
        <family val="2"/>
      </rPr>
      <t>NPL</t>
    </r>
  </si>
  <si>
    <r>
      <t>Retail Segment</t>
    </r>
    <r>
      <rPr>
        <b/>
        <sz val="8"/>
        <color rgb="FFC00000"/>
        <rFont val="Verdana"/>
        <family val="2"/>
      </rPr>
      <t xml:space="preserve"> NPL</t>
    </r>
  </si>
  <si>
    <r>
      <t xml:space="preserve">Personal Loans </t>
    </r>
    <r>
      <rPr>
        <b/>
        <sz val="8"/>
        <color rgb="FF6E0832"/>
        <rFont val="Verdana"/>
        <family val="2"/>
      </rPr>
      <t>Delinquency +90</t>
    </r>
  </si>
  <si>
    <r>
      <t xml:space="preserve"> Credit Card Loans </t>
    </r>
    <r>
      <rPr>
        <b/>
        <sz val="8"/>
        <color rgb="FF6E0832"/>
        <rFont val="Verdana"/>
        <family val="2"/>
      </rPr>
      <t>Delinquency +90</t>
    </r>
  </si>
  <si>
    <t>Prommisory Notes</t>
  </si>
  <si>
    <t>Corporate Unsecured Loans</t>
  </si>
  <si>
    <t>Mortgage</t>
  </si>
  <si>
    <t>Auto Loans</t>
  </si>
  <si>
    <t>Credit Cards</t>
  </si>
  <si>
    <t>Receivable From Financial Leases</t>
  </si>
  <si>
    <t>Other Assets (without interest rate risk)</t>
  </si>
  <si>
    <t>Government &amp; Corporate Securities</t>
  </si>
  <si>
    <t>Cash (without interest rate risk)</t>
  </si>
  <si>
    <t>% of total AR$ Assets</t>
  </si>
  <si>
    <t>Total AR$ Assets</t>
  </si>
  <si>
    <t>Total U$S Assets</t>
  </si>
  <si>
    <t>% of total U$S Assets</t>
  </si>
  <si>
    <t>ASSETS</t>
  </si>
  <si>
    <t>LIABILITIES</t>
  </si>
  <si>
    <t>% of total u$s Liabilities</t>
  </si>
  <si>
    <t>Private Sector Deposits</t>
  </si>
  <si>
    <t>Checking Accounts (without interest rate risk)</t>
  </si>
  <si>
    <t>Public Sector Deposits</t>
  </si>
  <si>
    <t>Other Sources of funding</t>
  </si>
  <si>
    <t>Other Liabilities (without interest rate risk)</t>
  </si>
  <si>
    <t>Total AR$ Liabilities</t>
  </si>
  <si>
    <t>% of total AR$ Liabilities</t>
  </si>
  <si>
    <t>June 18</t>
  </si>
  <si>
    <t>March 18</t>
  </si>
  <si>
    <t>Subordinated Negotiable Obligations</t>
  </si>
  <si>
    <t>Assets &amp; Liabilities Repricing</t>
  </si>
  <si>
    <t>% of U$S Assets</t>
  </si>
  <si>
    <t>% of AR$ Assets</t>
  </si>
  <si>
    <t>% of Total Assets</t>
  </si>
  <si>
    <t>% of AR$ Liabilities</t>
  </si>
  <si>
    <t>% of U$S Deposits</t>
  </si>
  <si>
    <t>Total U$S$ Liabilities</t>
  </si>
  <si>
    <t>NIFFI &amp; Exchange Rate Differences</t>
  </si>
  <si>
    <t xml:space="preserve">Retail Banking Personal Loans </t>
  </si>
  <si>
    <t>Retail Banking Credit Card Loans</t>
  </si>
  <si>
    <t>Avg. Repricing (days)</t>
  </si>
  <si>
    <t>Total AR$ Loans</t>
  </si>
  <si>
    <t>Total U$S Loans</t>
  </si>
  <si>
    <t xml:space="preserve"> AR$ Deposits. Avg. Repricing (Days)</t>
  </si>
  <si>
    <t>U$S Deposits. Avg. Repricing (Days)</t>
  </si>
  <si>
    <t>AR$ Loans. Avg. Repricing (Days)</t>
  </si>
  <si>
    <t>U$S Loans. Avg. Repricing (Days)</t>
  </si>
  <si>
    <t>Total  AR$ Assets. Avg. Repricing (Days)</t>
  </si>
  <si>
    <t>Total U$S Assets. Avg. Repricing (Days)</t>
  </si>
  <si>
    <t>Total  AR$ Liabilities. Avg. Repricing (Days)</t>
  </si>
  <si>
    <t>Total U$S Liabilities. Avg. Repricing (Days)</t>
  </si>
  <si>
    <t>3Q18</t>
  </si>
  <si>
    <t>sep 18</t>
  </si>
  <si>
    <t>9M18</t>
  </si>
  <si>
    <r>
      <t>Average Attributable Shareholders’ Equity</t>
    </r>
    <r>
      <rPr>
        <vertAlign val="superscript"/>
        <sz val="8"/>
        <color theme="1"/>
        <rFont val="Verdana"/>
        <family val="2"/>
      </rPr>
      <t>1</t>
    </r>
  </si>
  <si>
    <t>Available for sale</t>
  </si>
  <si>
    <t>Government Securities</t>
  </si>
  <si>
    <t>Securities Issued by the Central Bank</t>
  </si>
  <si>
    <t>Corporate Securities</t>
  </si>
  <si>
    <t>Cash</t>
  </si>
  <si>
    <t>Treasury Bond (BOTE 2020)</t>
  </si>
  <si>
    <t>Leliq</t>
  </si>
  <si>
    <t>Total Cash Reserve Requirements</t>
  </si>
  <si>
    <t>May 18</t>
  </si>
  <si>
    <t>Jun 18</t>
  </si>
  <si>
    <t>Jul 18</t>
  </si>
  <si>
    <t>Consumer Finance Credit Card Loans</t>
  </si>
  <si>
    <t>Net Financial Income</t>
  </si>
  <si>
    <t>6M18</t>
  </si>
  <si>
    <t>3M18</t>
  </si>
  <si>
    <t>FY17</t>
  </si>
  <si>
    <t>Total NPL</t>
  </si>
  <si>
    <r>
      <t xml:space="preserve">Mortgages </t>
    </r>
    <r>
      <rPr>
        <b/>
        <sz val="8"/>
        <color rgb="FFC00000"/>
        <rFont val="Verdana"/>
        <family val="2"/>
      </rPr>
      <t>NPL</t>
    </r>
  </si>
  <si>
    <t>NIFFI &amp; Exchange rate differences</t>
  </si>
  <si>
    <r>
      <t xml:space="preserve">Car Loans </t>
    </r>
    <r>
      <rPr>
        <b/>
        <sz val="8"/>
        <color rgb="FFC00000"/>
        <rFont val="Verdana"/>
        <family val="2"/>
      </rPr>
      <t>NPL</t>
    </r>
  </si>
  <si>
    <r>
      <t xml:space="preserve">Residual Car Loans Mila Portfolio </t>
    </r>
    <r>
      <rPr>
        <b/>
        <sz val="8"/>
        <color rgb="FFC00000"/>
        <rFont val="Verdana"/>
        <family val="2"/>
      </rPr>
      <t>NPL</t>
    </r>
  </si>
  <si>
    <t>Balance at the end of period</t>
  </si>
  <si>
    <t>Yield on Investment Porfolio</t>
  </si>
  <si>
    <r>
      <t>Retail Price Index (%)</t>
    </r>
    <r>
      <rPr>
        <vertAlign val="superscript"/>
        <sz val="8"/>
        <color theme="1"/>
        <rFont val="Verdana"/>
        <family val="2"/>
      </rPr>
      <t>8</t>
    </r>
  </si>
  <si>
    <r>
      <t>Access Points</t>
    </r>
    <r>
      <rPr>
        <vertAlign val="superscript"/>
        <sz val="8"/>
        <color theme="1"/>
        <rFont val="Verdana"/>
        <family val="2"/>
      </rPr>
      <t>9</t>
    </r>
  </si>
  <si>
    <r>
      <t>Cost of Risk</t>
    </r>
    <r>
      <rPr>
        <vertAlign val="superscript"/>
        <sz val="8"/>
        <color theme="1"/>
        <rFont val="Verdana"/>
        <family val="2"/>
      </rPr>
      <t>7</t>
    </r>
  </si>
  <si>
    <t>Funds retained at the Holding company level</t>
  </si>
  <si>
    <t>Proforma Consolidated Tier1 Capital / Risk weighted assets</t>
  </si>
  <si>
    <t>Proforma Consolidated Capital / Risk weighted assets</t>
  </si>
  <si>
    <t>Sep 18</t>
  </si>
  <si>
    <t>INVESTMENT PORTFOLIO</t>
  </si>
  <si>
    <t>Government Securities AR$</t>
  </si>
  <si>
    <t>Corporate Securities (in AR$)</t>
  </si>
  <si>
    <t>Investment Portfolio (AR$. MM)</t>
  </si>
  <si>
    <t>AR$ Leliq</t>
  </si>
  <si>
    <t>AR$ Lebac</t>
  </si>
  <si>
    <t>NIIFI &amp; Exchange rate differences</t>
  </si>
  <si>
    <t>Assets Evolution</t>
  </si>
  <si>
    <t>Loans &amp; Leasing</t>
  </si>
  <si>
    <t>Property, Plant &amp; Equipments</t>
  </si>
  <si>
    <t>Other &amp; Intangible</t>
  </si>
  <si>
    <t>Lebac</t>
  </si>
  <si>
    <r>
      <t>Government and Corporate Securities</t>
    </r>
    <r>
      <rPr>
        <vertAlign val="superscript"/>
        <sz val="8"/>
        <color theme="1"/>
        <rFont val="Verdana"/>
        <family val="2"/>
      </rPr>
      <t>1</t>
    </r>
  </si>
  <si>
    <r>
      <t xml:space="preserve">Securities Issued by the Central Bank </t>
    </r>
    <r>
      <rPr>
        <vertAlign val="superscript"/>
        <sz val="8"/>
        <color theme="1"/>
        <rFont val="Verdana"/>
        <family val="2"/>
      </rPr>
      <t>2</t>
    </r>
  </si>
  <si>
    <r>
      <t>Total Loans excl. Foreign trade and U$S loans</t>
    </r>
    <r>
      <rPr>
        <b/>
        <vertAlign val="superscript"/>
        <sz val="8"/>
        <color theme="1"/>
        <rFont val="Verdana"/>
        <family val="2"/>
      </rPr>
      <t>3</t>
    </r>
  </si>
  <si>
    <t>Term Operations</t>
  </si>
  <si>
    <t>Total Financial Income from U$S Operations</t>
  </si>
  <si>
    <t>Net Financial Income from U$S operations</t>
  </si>
  <si>
    <r>
      <t>Employees</t>
    </r>
    <r>
      <rPr>
        <vertAlign val="superscript"/>
        <sz val="8"/>
        <color theme="1"/>
        <rFont val="Verdana"/>
        <family val="2"/>
      </rPr>
      <t>10</t>
    </r>
  </si>
  <si>
    <t>Held for trading</t>
  </si>
  <si>
    <r>
      <t>Consumer Lending Portfolio</t>
    </r>
    <r>
      <rPr>
        <vertAlign val="superscript"/>
        <sz val="8"/>
        <color theme="1"/>
        <rFont val="Verdana"/>
        <family val="2"/>
      </rPr>
      <t>1</t>
    </r>
  </si>
  <si>
    <r>
      <t>Total Portfolio</t>
    </r>
    <r>
      <rPr>
        <vertAlign val="superscript"/>
        <sz val="8"/>
        <color theme="1"/>
        <rFont val="Verdana"/>
        <family val="2"/>
      </rPr>
      <t>2</t>
    </r>
  </si>
  <si>
    <r>
      <t>Special Deduction</t>
    </r>
    <r>
      <rPr>
        <vertAlign val="superscript"/>
        <sz val="8"/>
        <color theme="1"/>
        <rFont val="Verdana"/>
        <family val="2"/>
      </rPr>
      <t>1</t>
    </r>
  </si>
  <si>
    <t>Held to maturity</t>
  </si>
  <si>
    <t>NIFFI</t>
  </si>
  <si>
    <t>Interest Income</t>
  </si>
  <si>
    <r>
      <t>U$S Government Securities</t>
    </r>
    <r>
      <rPr>
        <vertAlign val="superscript"/>
        <sz val="8"/>
        <color theme="1"/>
        <rFont val="Verdana"/>
        <family val="2"/>
      </rPr>
      <t>2</t>
    </r>
  </si>
  <si>
    <r>
      <t xml:space="preserve">U$S Government Securities </t>
    </r>
    <r>
      <rPr>
        <vertAlign val="superscript"/>
        <sz val="8"/>
        <color theme="1"/>
        <rFont val="Verdana"/>
        <family val="2"/>
      </rPr>
      <t>3</t>
    </r>
  </si>
  <si>
    <t>Aug 18</t>
  </si>
  <si>
    <t>4Q18</t>
  </si>
  <si>
    <t>dec 18</t>
  </si>
  <si>
    <t>FY18</t>
  </si>
  <si>
    <t>Dec 18</t>
  </si>
  <si>
    <t>57.4%4</t>
  </si>
  <si>
    <r>
      <t xml:space="preserve">Securities Breakdown </t>
    </r>
    <r>
      <rPr>
        <b/>
        <i/>
        <vertAlign val="superscript"/>
        <sz val="9"/>
        <color theme="0"/>
        <rFont val="Verdana"/>
        <family val="2"/>
      </rPr>
      <t>1</t>
    </r>
    <r>
      <rPr>
        <b/>
        <i/>
        <sz val="9"/>
        <color theme="0"/>
        <rFont val="Verdana"/>
        <family val="2"/>
      </rPr>
      <t>(AR$ MM)</t>
    </r>
  </si>
  <si>
    <t>Oct 18</t>
  </si>
  <si>
    <t>Nov 18</t>
  </si>
  <si>
    <t>oct 18</t>
  </si>
  <si>
    <t>nov 18</t>
  </si>
  <si>
    <t>Avg. Retail Price Index (%)</t>
  </si>
  <si>
    <r>
      <t>Net Financial Income from U$S Operations</t>
    </r>
    <r>
      <rPr>
        <b/>
        <vertAlign val="superscript"/>
        <sz val="8"/>
        <color theme="0"/>
        <rFont val="Verdana"/>
        <family val="2"/>
      </rPr>
      <t>1</t>
    </r>
  </si>
  <si>
    <t>Minimum Cash Reserve Requirements on AR$ Deposits (Avg. Balance. AR$ Bn.)</t>
  </si>
  <si>
    <t>Less:  allowance s</t>
  </si>
  <si>
    <t xml:space="preserve">Less:  allowances for loan losses </t>
  </si>
  <si>
    <t>Monetary Policy Rate (eop)</t>
  </si>
  <si>
    <t>Monetary Policy Rate (avg)</t>
  </si>
  <si>
    <t>Investor Relations Contacts:</t>
  </si>
  <si>
    <t>Ana Bartesaghi</t>
  </si>
  <si>
    <t>Treasurer and Investor Relations Officer</t>
  </si>
  <si>
    <t>5411-4324-8132</t>
  </si>
  <si>
    <t xml:space="preserve">Ana.BARTESAGHI@supervielle.com.ar </t>
  </si>
  <si>
    <t>Gustavo Tewel</t>
  </si>
  <si>
    <t>5411-4324-8158</t>
  </si>
  <si>
    <t>Gustavo.TEWEL@supervielle.com.ar</t>
  </si>
  <si>
    <t>Nahila Schianmarella</t>
  </si>
  <si>
    <t>5411-4324-8135</t>
  </si>
  <si>
    <t>Nahila.SCHIANMARELLA@supervielle.com.ar</t>
  </si>
  <si>
    <t>Valeria Kohan</t>
  </si>
  <si>
    <t>5411-4340-3013</t>
  </si>
  <si>
    <t>Valeria.KOHAN@supervielle.com.ar</t>
  </si>
  <si>
    <t>For information about Grupo Supervielle, visit :</t>
  </si>
  <si>
    <t>www.gruposupervielle.com.</t>
  </si>
  <si>
    <t>Minimum Cash Reserve Requirements U$S Deposits (Avg. Balance. U$S MM.)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</si>
</sst>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64" formatCode="_(* #,##0.00_);_(* \(#,##0.00\);_(* &quot;-&quot;??_);_(@_)"/>
    <numFmt numFmtId="165" formatCode="_ * #,##0_ ;_ * \-#,##0_ ;_ * &quot;-&quot;??_ ;_ @_ "/>
    <numFmt numFmtId="166" formatCode="0.0%"/>
    <numFmt numFmtId="167" formatCode="_ * #,##0.0_ ;_ * \-#,##0.0_ ;_ * &quot;-&quot;??_ ;_ @_ "/>
    <numFmt numFmtId="168" formatCode="0.0"/>
    <numFmt numFmtId="169" formatCode="_ * #,##0.0_ ;_ * \-#,##0.0_ ;_ * &quot;-&quot;?_ ;_ @_ "/>
    <numFmt numFmtId="170" formatCode="_(* #,##0.0_);_(* \(#,##0.0\);_(* &quot;-&quot;??_);_(@_)"/>
    <numFmt numFmtId="171" formatCode="0.000000%"/>
    <numFmt numFmtId="172" formatCode="0.00000%"/>
    <numFmt numFmtId="173" formatCode="_-* #,##0.00\ _p_t_a_-;\-* #,##0.00\ _p_t_a_-;_-* &quot;-&quot;??\ _p_t_a_-;_-@_-"/>
    <numFmt numFmtId="175" formatCode="_(* #,##0_);_(* \(#,##0\);_(* &quot;-&quot;??_);_(@_)"/>
    <numFmt numFmtId="176" formatCode="_(* #,##0.000_);_(* \(#,##0.000\);_(* &quot;-&quot;??_);_(@_)"/>
    <numFmt numFmtId="177" formatCode="_ [$€-2]\ * #,##0.00_ ;_ [$€-2]\ * \-#,##0.00_ ;_ [$€-2]\ * &quot;-&quot;??_ "/>
    <numFmt numFmtId="178" formatCode="_(* #,##0_);_(* \(#,##0\);_(* \-??_);_(@_)"/>
  </numFmts>
  <fonts count="8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Whitney Book"/>
      <family val="3"/>
    </font>
    <font>
      <b/>
      <sz val="9"/>
      <color rgb="FFC00000"/>
      <name val="Whitney Book"/>
      <family val="3"/>
    </font>
    <font>
      <b/>
      <sz val="11"/>
      <color rgb="FF882346"/>
      <name val="Whitney Book"/>
      <family val="3"/>
    </font>
    <font>
      <b/>
      <sz val="8"/>
      <color theme="1"/>
      <name val="Whitney Book"/>
      <family val="3"/>
    </font>
    <font>
      <b/>
      <sz val="2"/>
      <color theme="1"/>
      <name val="Whitney Book"/>
      <family val="3"/>
    </font>
    <font>
      <b/>
      <sz val="8"/>
      <color rgb="FFC00000"/>
      <name val="Whitney Book"/>
      <family val="3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8"/>
      <color rgb="FF882346"/>
      <name val="Whitney Book"/>
      <family val="3"/>
    </font>
    <font>
      <sz val="10"/>
      <color theme="1"/>
      <name val="Whitney Book"/>
      <family val="3"/>
    </font>
    <font>
      <b/>
      <sz val="10"/>
      <color theme="1"/>
      <name val="Whitney Book"/>
      <family val="3"/>
    </font>
    <font>
      <sz val="9"/>
      <color theme="1"/>
      <name val="Verdana"/>
      <family val="2"/>
    </font>
    <font>
      <b/>
      <sz val="9"/>
      <color rgb="FFC00000"/>
      <name val="Verdana"/>
      <family val="2"/>
    </font>
    <font>
      <sz val="8"/>
      <color rgb="FF882346"/>
      <name val="Verdana"/>
      <family val="2"/>
    </font>
    <font>
      <sz val="11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9"/>
      <color rgb="FF882346"/>
      <name val="Verdana"/>
      <family val="2"/>
    </font>
    <font>
      <sz val="8"/>
      <color rgb="FF000000"/>
      <name val="Verdana"/>
      <family val="2"/>
    </font>
    <font>
      <b/>
      <sz val="8"/>
      <color rgb="FFC00000"/>
      <name val="Verdana"/>
      <family val="2"/>
    </font>
    <font>
      <vertAlign val="superscript"/>
      <sz val="8"/>
      <color theme="1"/>
      <name val="Verdana"/>
      <family val="2"/>
    </font>
    <font>
      <sz val="9"/>
      <color rgb="FFC00000"/>
      <name val="Verdana"/>
      <family val="2"/>
    </font>
    <font>
      <sz val="8"/>
      <color theme="1"/>
      <name val="Times New Roman"/>
      <family val="1"/>
    </font>
    <font>
      <sz val="7"/>
      <color theme="1"/>
      <name val="Verdana"/>
      <family val="2"/>
    </font>
    <font>
      <b/>
      <vertAlign val="superscript"/>
      <sz val="8"/>
      <color theme="1"/>
      <name val="Verdana"/>
      <family val="2"/>
    </font>
    <font>
      <sz val="10"/>
      <color indexed="8"/>
      <name val="Arial"/>
      <family val="2"/>
    </font>
    <font>
      <sz val="10"/>
      <color theme="1"/>
      <name val="Times New Roman"/>
      <family val="1"/>
    </font>
    <font>
      <b/>
      <sz val="11"/>
      <color rgb="FF882346"/>
      <name val="Whitney Book"/>
      <family val="3"/>
    </font>
    <font>
      <b/>
      <sz val="10"/>
      <color rgb="FFC00000"/>
      <name val="Whitney Book"/>
      <family val="3"/>
    </font>
    <font>
      <sz val="1"/>
      <color theme="1"/>
      <name val="Whitney Book"/>
      <family val="3"/>
    </font>
    <font>
      <sz val="1"/>
      <color rgb="FF000000"/>
      <name val="Whitney Book"/>
      <family val="3"/>
    </font>
    <font>
      <sz val="3"/>
      <color theme="1"/>
      <name val="Whitney Book"/>
      <family val="3"/>
    </font>
    <font>
      <sz val="3"/>
      <color rgb="FF000000"/>
      <name val="Whitney Book"/>
      <family val="3"/>
    </font>
    <font>
      <b/>
      <sz val="9"/>
      <color rgb="FFC00000"/>
      <name val="Whitney Book"/>
      <family val="3"/>
    </font>
    <font>
      <sz val="9"/>
      <color rgb="FF000000"/>
      <name val="Whitney Book"/>
      <family val="3"/>
    </font>
    <font>
      <sz val="9"/>
      <color theme="1"/>
      <name val="Whitney Book"/>
      <family val="3"/>
    </font>
    <font>
      <b/>
      <sz val="9"/>
      <color theme="1"/>
      <name val="Whitney Book"/>
      <family val="3"/>
    </font>
    <font>
      <b/>
      <sz val="9"/>
      <color theme="0"/>
      <name val="Verdana"/>
      <family val="2"/>
    </font>
    <font>
      <sz val="6"/>
      <color rgb="FF882346"/>
      <name val="Verdana"/>
      <family val="2"/>
    </font>
    <font>
      <b/>
      <sz val="12"/>
      <color rgb="FF882346"/>
      <name val="Verdana"/>
      <family val="2"/>
    </font>
    <font>
      <b/>
      <i/>
      <sz val="9"/>
      <color theme="0"/>
      <name val="Verdana"/>
      <family val="2"/>
    </font>
    <font>
      <sz val="6"/>
      <color theme="1"/>
      <name val="Verdana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color rgb="FF6E0832"/>
      <name val="Verdana"/>
      <family val="2"/>
    </font>
    <font>
      <sz val="10"/>
      <name val="Arial"/>
      <family val="2"/>
    </font>
    <font>
      <b/>
      <sz val="8"/>
      <color rgb="FF882346"/>
      <name val="Verdana"/>
      <family val="2"/>
    </font>
    <font>
      <b/>
      <sz val="8"/>
      <color rgb="FF6E0832"/>
      <name val="Verdana"/>
      <family val="2"/>
    </font>
    <font>
      <b/>
      <sz val="8"/>
      <name val="Verdana"/>
      <family val="2"/>
    </font>
    <font>
      <b/>
      <i/>
      <sz val="8"/>
      <color rgb="FFFFFFFF"/>
      <name val="Verdana"/>
      <family val="2"/>
    </font>
    <font>
      <b/>
      <sz val="8"/>
      <color rgb="FFFFFFFF"/>
      <name val="Verdana"/>
      <family val="2"/>
    </font>
    <font>
      <i/>
      <sz val="8"/>
      <color theme="1"/>
      <name val="Verdana"/>
      <family val="2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name val="Verdana"/>
      <family val="2"/>
    </font>
    <font>
      <b/>
      <sz val="8"/>
      <color rgb="FF000000"/>
      <name val="Verdana"/>
      <family val="2"/>
    </font>
    <font>
      <b/>
      <sz val="8"/>
      <color rgb="FFFF0000"/>
      <name val="Verdana"/>
      <family val="2"/>
    </font>
    <font>
      <sz val="8"/>
      <color theme="0"/>
      <name val="Verdana"/>
      <family val="2"/>
    </font>
    <font>
      <b/>
      <sz val="8"/>
      <color theme="0"/>
      <name val="Verdana"/>
      <family val="2"/>
    </font>
    <font>
      <sz val="8"/>
      <color rgb="FFC00000"/>
      <name val="Verdana"/>
      <family val="2"/>
    </font>
    <font>
      <sz val="9"/>
      <color theme="0"/>
      <name val="Verdana"/>
      <family val="2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6"/>
      <color theme="0"/>
      <name val="Verdana"/>
      <family val="2"/>
    </font>
    <font>
      <sz val="10"/>
      <name val="Tahoma"/>
      <family val="2"/>
    </font>
    <font>
      <sz val="10"/>
      <name val="Arial"/>
      <family val="2"/>
      <charset val="1"/>
    </font>
    <font>
      <b/>
      <u/>
      <sz val="9"/>
      <color theme="0"/>
      <name val="Verdana"/>
      <family val="2"/>
    </font>
    <font>
      <i/>
      <sz val="8"/>
      <color theme="0"/>
      <name val="Verdana"/>
      <family val="2"/>
    </font>
    <font>
      <b/>
      <i/>
      <sz val="8"/>
      <color theme="0"/>
      <name val="Verdana"/>
      <family val="2"/>
    </font>
    <font>
      <b/>
      <sz val="11"/>
      <color rgb="FFC00000"/>
      <name val="Calibri"/>
      <family val="2"/>
      <scheme val="minor"/>
    </font>
    <font>
      <sz val="10"/>
      <name val="Gill Sans MT"/>
      <family val="2"/>
    </font>
    <font>
      <b/>
      <i/>
      <vertAlign val="superscript"/>
      <sz val="9"/>
      <color theme="0"/>
      <name val="Verdana"/>
      <family val="2"/>
    </font>
    <font>
      <b/>
      <vertAlign val="superscript"/>
      <sz val="8"/>
      <color theme="0"/>
      <name val="Verdana"/>
      <family val="2"/>
    </font>
    <font>
      <b/>
      <u/>
      <sz val="11"/>
      <color rgb="FF6E0832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u/>
      <sz val="11"/>
      <color theme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00000"/>
        <bgColor indexed="64"/>
      </patternFill>
    </fill>
  </fills>
  <borders count="71">
    <border>
      <left/>
      <right/>
      <top/>
      <bottom/>
      <diagonal/>
    </border>
    <border>
      <left style="mediumDashed">
        <color rgb="FFC00000"/>
      </left>
      <right/>
      <top style="mediumDashed">
        <color rgb="FFC00000"/>
      </top>
      <bottom/>
      <diagonal/>
    </border>
    <border>
      <left style="mediumDashed">
        <color rgb="FFC00000"/>
      </left>
      <right/>
      <top/>
      <bottom/>
      <diagonal/>
    </border>
    <border>
      <left/>
      <right/>
      <top style="mediumDashed">
        <color rgb="FFC00000"/>
      </top>
      <bottom/>
      <diagonal/>
    </border>
    <border>
      <left/>
      <right/>
      <top/>
      <bottom style="mediumDashed">
        <color rgb="FFC00000"/>
      </bottom>
      <diagonal/>
    </border>
    <border>
      <left/>
      <right/>
      <top style="mediumDashed">
        <color rgb="FFC00000"/>
      </top>
      <bottom style="thin">
        <color rgb="FFC00000"/>
      </bottom>
      <diagonal/>
    </border>
    <border>
      <left/>
      <right style="mediumDashed">
        <color rgb="FFC00000"/>
      </right>
      <top style="mediumDashed">
        <color rgb="FFC00000"/>
      </top>
      <bottom/>
      <diagonal/>
    </border>
    <border>
      <left/>
      <right style="mediumDashed">
        <color rgb="FFC00000"/>
      </right>
      <top/>
      <bottom/>
      <diagonal/>
    </border>
    <border>
      <left style="mediumDashed">
        <color rgb="FFC00000"/>
      </left>
      <right/>
      <top/>
      <bottom style="mediumDashed">
        <color rgb="FFC00000"/>
      </bottom>
      <diagonal/>
    </border>
    <border>
      <left/>
      <right style="mediumDashed">
        <color rgb="FFC00000"/>
      </right>
      <top/>
      <bottom style="mediumDashed">
        <color rgb="FFC00000"/>
      </bottom>
      <diagonal/>
    </border>
    <border>
      <left/>
      <right style="mediumDashed">
        <color rgb="FFC00000"/>
      </right>
      <top style="mediumDashed">
        <color rgb="FFC00000"/>
      </top>
      <bottom style="thin">
        <color rgb="FFC00000"/>
      </bottom>
      <diagonal/>
    </border>
    <border>
      <left style="mediumDashed">
        <color rgb="FFC00000"/>
      </left>
      <right/>
      <top/>
      <bottom style="dotted">
        <color rgb="FFC00000"/>
      </bottom>
      <diagonal/>
    </border>
    <border>
      <left/>
      <right/>
      <top/>
      <bottom style="dotted">
        <color rgb="FFC00000"/>
      </bottom>
      <diagonal/>
    </border>
    <border>
      <left/>
      <right style="mediumDashed">
        <color rgb="FFC00000"/>
      </right>
      <top/>
      <bottom style="dotted">
        <color rgb="FFC00000"/>
      </bottom>
      <diagonal/>
    </border>
    <border>
      <left style="mediumDashed">
        <color rgb="FFC00000"/>
      </left>
      <right/>
      <top style="dotted">
        <color rgb="FFC00000"/>
      </top>
      <bottom style="mediumDashed">
        <color rgb="FFC00000"/>
      </bottom>
      <diagonal/>
    </border>
    <border>
      <left/>
      <right/>
      <top style="dotted">
        <color rgb="FFC00000"/>
      </top>
      <bottom style="mediumDashed">
        <color rgb="FFC00000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Dashed">
        <color rgb="FFC00000"/>
      </right>
      <top style="medium">
        <color rgb="FFC00000"/>
      </top>
      <bottom/>
      <diagonal/>
    </border>
    <border>
      <left/>
      <right/>
      <top/>
      <bottom style="thin">
        <color indexed="64"/>
      </bottom>
      <diagonal/>
    </border>
    <border>
      <left/>
      <right style="mediumDashed">
        <color rgb="FFC00000"/>
      </right>
      <top style="dotted">
        <color rgb="FFC00000"/>
      </top>
      <bottom style="mediumDashed">
        <color rgb="FFC00000"/>
      </bottom>
      <diagonal/>
    </border>
    <border>
      <left/>
      <right/>
      <top style="dotted">
        <color rgb="FFC00000"/>
      </top>
      <bottom style="dotted">
        <color rgb="FFC00000"/>
      </bottom>
      <diagonal/>
    </border>
    <border>
      <left/>
      <right style="mediumDashed">
        <color rgb="FFC00000"/>
      </right>
      <top style="dotted">
        <color rgb="FFC00000"/>
      </top>
      <bottom style="dotted">
        <color rgb="FFC00000"/>
      </bottom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/>
      <right style="medium">
        <color rgb="FFC00000"/>
      </right>
      <top/>
      <bottom/>
      <diagonal/>
    </border>
    <border>
      <left/>
      <right style="medium">
        <color rgb="FFC00000"/>
      </right>
      <top/>
      <bottom style="mediumDashed">
        <color rgb="FFC00000"/>
      </bottom>
      <diagonal/>
    </border>
    <border>
      <left/>
      <right/>
      <top/>
      <bottom style="medium">
        <color rgb="FFC00000"/>
      </bottom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/>
      <right/>
      <top style="medium">
        <color rgb="FFC00000"/>
      </top>
      <bottom/>
      <diagonal/>
    </border>
    <border>
      <left style="medium">
        <color rgb="FFC00000"/>
      </left>
      <right/>
      <top/>
      <bottom/>
      <diagonal/>
    </border>
    <border>
      <left style="medium">
        <color rgb="FFC00000"/>
      </left>
      <right/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/>
      <top/>
      <bottom style="dotted">
        <color rgb="FFC00000"/>
      </bottom>
      <diagonal/>
    </border>
    <border>
      <left/>
      <right style="medium">
        <color rgb="FFC00000"/>
      </right>
      <top/>
      <bottom style="dotted">
        <color rgb="FFC00000"/>
      </bottom>
      <diagonal/>
    </border>
    <border>
      <left/>
      <right style="medium">
        <color rgb="FFC00000"/>
      </right>
      <top style="dotted">
        <color rgb="FFC00000"/>
      </top>
      <bottom style="dotted">
        <color rgb="FFC00000"/>
      </bottom>
      <diagonal/>
    </border>
    <border>
      <left style="medium">
        <color rgb="FFC00000"/>
      </left>
      <right/>
      <top style="dotted">
        <color rgb="FFC00000"/>
      </top>
      <bottom/>
      <diagonal/>
    </border>
    <border>
      <left style="medium">
        <color rgb="FFC00000"/>
      </left>
      <right/>
      <top style="dotted">
        <color rgb="FFC00000"/>
      </top>
      <bottom style="medium">
        <color rgb="FFC00000"/>
      </bottom>
      <diagonal/>
    </border>
    <border>
      <left/>
      <right/>
      <top style="dotted">
        <color rgb="FFC00000"/>
      </top>
      <bottom style="medium">
        <color rgb="FFC00000"/>
      </bottom>
      <diagonal/>
    </border>
    <border>
      <left style="mediumDashed">
        <color rgb="FFC00000"/>
      </left>
      <right/>
      <top style="dotted">
        <color rgb="FFC00000"/>
      </top>
      <bottom style="medium">
        <color rgb="FFC00000"/>
      </bottom>
      <diagonal/>
    </border>
    <border>
      <left/>
      <right style="medium">
        <color rgb="FFC00000"/>
      </right>
      <top style="dotted">
        <color rgb="FFC00000"/>
      </top>
      <bottom style="medium">
        <color rgb="FFC00000"/>
      </bottom>
      <diagonal/>
    </border>
    <border>
      <left style="medium">
        <color rgb="FFC00000"/>
      </left>
      <right/>
      <top/>
      <bottom style="mediumDashed">
        <color rgb="FFC00000"/>
      </bottom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thin">
        <color rgb="FFC00000"/>
      </bottom>
      <diagonal/>
    </border>
    <border>
      <left/>
      <right style="medium">
        <color rgb="FFC00000"/>
      </right>
      <top style="medium">
        <color rgb="FFC00000"/>
      </top>
      <bottom style="thin">
        <color rgb="FFC00000"/>
      </bottom>
      <diagonal/>
    </border>
    <border>
      <left/>
      <right/>
      <top style="dotted">
        <color rgb="FFC00000"/>
      </top>
      <bottom/>
      <diagonal/>
    </border>
    <border>
      <left/>
      <right style="medium">
        <color rgb="FFC00000"/>
      </right>
      <top style="dotted">
        <color rgb="FFC00000"/>
      </top>
      <bottom/>
      <diagonal/>
    </border>
    <border>
      <left style="medium">
        <color rgb="FFC00000"/>
      </left>
      <right/>
      <top style="mediumDashed">
        <color rgb="FFC00000"/>
      </top>
      <bottom/>
      <diagonal/>
    </border>
    <border>
      <left/>
      <right style="medium">
        <color rgb="FFC00000"/>
      </right>
      <top style="mediumDashed">
        <color rgb="FFC00000"/>
      </top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</borders>
  <cellStyleXfs count="40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" fillId="0" borderId="0"/>
    <xf numFmtId="0" fontId="49" fillId="0" borderId="0"/>
    <xf numFmtId="173" fontId="49" fillId="0" borderId="0" applyFont="0" applyFill="0" applyBorder="0" applyAlignment="0" applyProtection="0"/>
    <xf numFmtId="173" fontId="10" fillId="0" borderId="0" applyFont="0" applyFill="0" applyBorder="0" applyAlignment="0" applyProtection="0"/>
    <xf numFmtId="0" fontId="10" fillId="0" borderId="0"/>
    <xf numFmtId="0" fontId="1" fillId="0" borderId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69" fillId="0" borderId="0" applyFont="0" applyFill="0" applyBorder="0" applyAlignment="0" applyProtection="0"/>
    <xf numFmtId="177" fontId="10" fillId="0" borderId="0" applyFont="0" applyFill="0" applyBorder="0" applyAlignment="0" applyProtection="0"/>
    <xf numFmtId="0" fontId="70" fillId="0" borderId="0"/>
    <xf numFmtId="17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" fillId="0" borderId="0"/>
    <xf numFmtId="0" fontId="10" fillId="0" borderId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75" fillId="0" borderId="0"/>
    <xf numFmtId="164" fontId="1" fillId="0" borderId="0" applyFont="0" applyFill="0" applyBorder="0" applyAlignment="0" applyProtection="0"/>
    <xf numFmtId="0" fontId="81" fillId="0" borderId="0" applyNumberFormat="0" applyFill="0" applyBorder="0" applyAlignment="0" applyProtection="0"/>
  </cellStyleXfs>
  <cellXfs count="985">
    <xf numFmtId="0" fontId="0" fillId="0" borderId="0" xfId="0"/>
    <xf numFmtId="0" fontId="0" fillId="0" borderId="0" xfId="0" applyBorder="1"/>
    <xf numFmtId="0" fontId="0" fillId="2" borderId="0" xfId="0" applyFill="1" applyBorder="1"/>
    <xf numFmtId="0" fontId="0" fillId="0" borderId="2" xfId="0" applyBorder="1"/>
    <xf numFmtId="0" fontId="0" fillId="2" borderId="7" xfId="0" applyFill="1" applyBorder="1"/>
    <xf numFmtId="0" fontId="3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9" fillId="0" borderId="3" xfId="0" applyFont="1" applyFill="1" applyBorder="1"/>
    <xf numFmtId="0" fontId="4" fillId="0" borderId="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3" fillId="3" borderId="2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justify" vertical="center" wrapText="1"/>
    </xf>
    <xf numFmtId="0" fontId="3" fillId="3" borderId="2" xfId="0" applyFont="1" applyFill="1" applyBorder="1" applyAlignment="1">
      <alignment horizontal="justify" vertical="center" wrapText="1"/>
    </xf>
    <xf numFmtId="0" fontId="6" fillId="4" borderId="2" xfId="0" applyFont="1" applyFill="1" applyBorder="1" applyAlignment="1">
      <alignment horizontal="justify" vertical="center" wrapText="1"/>
    </xf>
    <xf numFmtId="0" fontId="7" fillId="3" borderId="2" xfId="0" applyFont="1" applyFill="1" applyBorder="1" applyAlignment="1">
      <alignment horizontal="justify" vertical="center" wrapText="1"/>
    </xf>
    <xf numFmtId="0" fontId="6" fillId="4" borderId="8" xfId="0" applyFont="1" applyFill="1" applyBorder="1" applyAlignment="1">
      <alignment horizontal="justify" vertical="center" wrapText="1"/>
    </xf>
    <xf numFmtId="0" fontId="3" fillId="0" borderId="2" xfId="0" applyFont="1" applyBorder="1" applyAlignment="1">
      <alignment vertical="center"/>
    </xf>
    <xf numFmtId="0" fontId="3" fillId="0" borderId="0" xfId="0" applyFont="1" applyBorder="1"/>
    <xf numFmtId="165" fontId="3" fillId="0" borderId="0" xfId="1" applyNumberFormat="1" applyFont="1" applyBorder="1"/>
    <xf numFmtId="0" fontId="3" fillId="0" borderId="7" xfId="0" applyFont="1" applyBorder="1"/>
    <xf numFmtId="166" fontId="3" fillId="0" borderId="0" xfId="2" applyNumberFormat="1" applyFont="1" applyBorder="1"/>
    <xf numFmtId="165" fontId="3" fillId="0" borderId="7" xfId="1" applyNumberFormat="1" applyFont="1" applyBorder="1"/>
    <xf numFmtId="166" fontId="6" fillId="4" borderId="0" xfId="2" applyNumberFormat="1" applyFont="1" applyFill="1" applyBorder="1"/>
    <xf numFmtId="166" fontId="6" fillId="4" borderId="7" xfId="2" applyNumberFormat="1" applyFont="1" applyFill="1" applyBorder="1"/>
    <xf numFmtId="166" fontId="6" fillId="4" borderId="4" xfId="2" applyNumberFormat="1" applyFont="1" applyFill="1" applyBorder="1"/>
    <xf numFmtId="166" fontId="6" fillId="4" borderId="9" xfId="2" applyNumberFormat="1" applyFont="1" applyFill="1" applyBorder="1"/>
    <xf numFmtId="9" fontId="6" fillId="0" borderId="0" xfId="2" applyFont="1" applyBorder="1"/>
    <xf numFmtId="17" fontId="4" fillId="0" borderId="3" xfId="0" applyNumberFormat="1" applyFont="1" applyFill="1" applyBorder="1" applyAlignment="1">
      <alignment horizontal="center" vertical="center" wrapText="1"/>
    </xf>
    <xf numFmtId="17" fontId="4" fillId="0" borderId="6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 indent="3"/>
    </xf>
    <xf numFmtId="0" fontId="6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 indent="1"/>
    </xf>
    <xf numFmtId="0" fontId="6" fillId="4" borderId="8" xfId="0" applyFont="1" applyFill="1" applyBorder="1" applyAlignment="1">
      <alignment horizontal="left" vertical="center" indent="1"/>
    </xf>
    <xf numFmtId="167" fontId="3" fillId="0" borderId="0" xfId="1" applyNumberFormat="1" applyFont="1" applyBorder="1"/>
    <xf numFmtId="167" fontId="6" fillId="4" borderId="4" xfId="1" applyNumberFormat="1" applyFont="1" applyFill="1" applyBorder="1"/>
    <xf numFmtId="166" fontId="3" fillId="0" borderId="7" xfId="2" applyNumberFormat="1" applyFont="1" applyBorder="1"/>
    <xf numFmtId="167" fontId="6" fillId="4" borderId="0" xfId="1" applyNumberFormat="1" applyFont="1" applyFill="1" applyBorder="1"/>
    <xf numFmtId="167" fontId="6" fillId="0" borderId="0" xfId="1" applyNumberFormat="1" applyFont="1" applyBorder="1"/>
    <xf numFmtId="166" fontId="6" fillId="0" borderId="0" xfId="2" applyNumberFormat="1" applyFont="1" applyBorder="1"/>
    <xf numFmtId="166" fontId="6" fillId="0" borderId="7" xfId="2" applyNumberFormat="1" applyFont="1" applyBorder="1"/>
    <xf numFmtId="167" fontId="3" fillId="0" borderId="7" xfId="1" applyNumberFormat="1" applyFont="1" applyBorder="1"/>
    <xf numFmtId="167" fontId="3" fillId="0" borderId="0" xfId="0" applyNumberFormat="1" applyFont="1" applyBorder="1"/>
    <xf numFmtId="167" fontId="6" fillId="0" borderId="7" xfId="1" applyNumberFormat="1" applyFont="1" applyBorder="1"/>
    <xf numFmtId="167" fontId="6" fillId="4" borderId="9" xfId="1" applyNumberFormat="1" applyFont="1" applyFill="1" applyBorder="1"/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9" fontId="0" fillId="0" borderId="0" xfId="2" applyFont="1"/>
    <xf numFmtId="165" fontId="0" fillId="0" borderId="0" xfId="1" applyNumberFormat="1" applyFont="1"/>
    <xf numFmtId="0" fontId="6" fillId="0" borderId="2" xfId="0" applyFont="1" applyBorder="1" applyAlignment="1">
      <alignment horizontal="left" vertical="center" indent="1"/>
    </xf>
    <xf numFmtId="0" fontId="11" fillId="0" borderId="2" xfId="0" applyFont="1" applyBorder="1"/>
    <xf numFmtId="0" fontId="0" fillId="0" borderId="0" xfId="0" applyAlignment="1">
      <alignment horizontal="center" vertical="center"/>
    </xf>
    <xf numFmtId="167" fontId="0" fillId="0" borderId="0" xfId="0" applyNumberFormat="1"/>
    <xf numFmtId="164" fontId="0" fillId="0" borderId="0" xfId="0" applyNumberFormat="1"/>
    <xf numFmtId="0" fontId="12" fillId="0" borderId="2" xfId="0" applyFont="1" applyBorder="1" applyAlignment="1">
      <alignment horizontal="left" vertical="center" indent="1"/>
    </xf>
    <xf numFmtId="167" fontId="12" fillId="0" borderId="0" xfId="1" applyNumberFormat="1" applyFont="1" applyBorder="1"/>
    <xf numFmtId="167" fontId="12" fillId="0" borderId="7" xfId="1" applyNumberFormat="1" applyFont="1" applyBorder="1"/>
    <xf numFmtId="0" fontId="13" fillId="0" borderId="2" xfId="0" applyFont="1" applyBorder="1" applyAlignment="1">
      <alignment horizontal="left" vertical="center" indent="1"/>
    </xf>
    <xf numFmtId="167" fontId="13" fillId="0" borderId="0" xfId="1" applyNumberFormat="1" applyFont="1" applyBorder="1"/>
    <xf numFmtId="167" fontId="13" fillId="0" borderId="7" xfId="1" applyNumberFormat="1" applyFont="1" applyBorder="1"/>
    <xf numFmtId="0" fontId="13" fillId="4" borderId="8" xfId="0" applyFont="1" applyFill="1" applyBorder="1" applyAlignment="1">
      <alignment horizontal="left" vertical="center" indent="1"/>
    </xf>
    <xf numFmtId="167" fontId="13" fillId="4" borderId="4" xfId="1" applyNumberFormat="1" applyFont="1" applyFill="1" applyBorder="1"/>
    <xf numFmtId="167" fontId="13" fillId="4" borderId="9" xfId="1" applyNumberFormat="1" applyFont="1" applyFill="1" applyBorder="1"/>
    <xf numFmtId="9" fontId="0" fillId="0" borderId="0" xfId="2" applyNumberFormat="1" applyFont="1"/>
    <xf numFmtId="0" fontId="15" fillId="0" borderId="0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justify" vertical="center" wrapText="1"/>
    </xf>
    <xf numFmtId="0" fontId="0" fillId="0" borderId="0" xfId="0" applyAlignment="1">
      <alignment horizontal="center" vertical="center"/>
    </xf>
    <xf numFmtId="0" fontId="19" fillId="4" borderId="8" xfId="0" applyFont="1" applyFill="1" applyBorder="1" applyAlignment="1">
      <alignment vertical="center"/>
    </xf>
    <xf numFmtId="0" fontId="22" fillId="0" borderId="0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vertical="center"/>
    </xf>
    <xf numFmtId="0" fontId="18" fillId="0" borderId="8" xfId="0" applyFont="1" applyFill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8" fillId="0" borderId="2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167" fontId="18" fillId="0" borderId="0" xfId="1" applyNumberFormat="1" applyFont="1" applyBorder="1" applyAlignment="1">
      <alignment horizontal="center" vertical="center"/>
    </xf>
    <xf numFmtId="9" fontId="18" fillId="0" borderId="0" xfId="2" applyFont="1" applyBorder="1" applyAlignment="1">
      <alignment horizontal="center" vertical="center"/>
    </xf>
    <xf numFmtId="166" fontId="18" fillId="0" borderId="0" xfId="2" applyNumberFormat="1" applyFont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165" fontId="18" fillId="0" borderId="0" xfId="1" applyNumberFormat="1" applyFont="1" applyBorder="1" applyAlignment="1">
      <alignment horizontal="center" vertical="center"/>
    </xf>
    <xf numFmtId="167" fontId="19" fillId="4" borderId="0" xfId="1" applyNumberFormat="1" applyFont="1" applyFill="1" applyBorder="1" applyAlignment="1">
      <alignment horizontal="center" vertical="center"/>
    </xf>
    <xf numFmtId="166" fontId="19" fillId="4" borderId="0" xfId="2" applyNumberFormat="1" applyFont="1" applyFill="1" applyBorder="1" applyAlignment="1">
      <alignment horizontal="center" vertical="center"/>
    </xf>
    <xf numFmtId="167" fontId="19" fillId="4" borderId="4" xfId="1" applyNumberFormat="1" applyFont="1" applyFill="1" applyBorder="1" applyAlignment="1">
      <alignment horizontal="center" vertical="center"/>
    </xf>
    <xf numFmtId="166" fontId="19" fillId="4" borderId="4" xfId="2" applyNumberFormat="1" applyFont="1" applyFill="1" applyBorder="1" applyAlignment="1">
      <alignment horizontal="center" vertical="center"/>
    </xf>
    <xf numFmtId="166" fontId="19" fillId="4" borderId="9" xfId="2" applyNumberFormat="1" applyFont="1" applyFill="1" applyBorder="1" applyAlignment="1">
      <alignment horizontal="center" vertical="center"/>
    </xf>
    <xf numFmtId="167" fontId="19" fillId="0" borderId="0" xfId="1" applyNumberFormat="1" applyFont="1" applyBorder="1" applyAlignment="1">
      <alignment horizontal="center" vertical="center"/>
    </xf>
    <xf numFmtId="166" fontId="19" fillId="0" borderId="0" xfId="2" applyNumberFormat="1" applyFont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165" fontId="18" fillId="0" borderId="0" xfId="1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Fill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67" fontId="6" fillId="0" borderId="0" xfId="1" applyNumberFormat="1" applyFont="1" applyFill="1" applyBorder="1" applyAlignment="1">
      <alignment horizontal="center" vertical="center"/>
    </xf>
    <xf numFmtId="166" fontId="6" fillId="0" borderId="0" xfId="2" applyNumberFormat="1" applyFont="1" applyFill="1" applyBorder="1" applyAlignment="1">
      <alignment horizontal="center" vertical="center"/>
    </xf>
    <xf numFmtId="167" fontId="18" fillId="0" borderId="0" xfId="1" applyNumberFormat="1" applyFont="1" applyFill="1" applyBorder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9" fontId="19" fillId="4" borderId="0" xfId="2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8" fillId="0" borderId="0" xfId="0" applyFont="1" applyFill="1" applyAlignment="1">
      <alignment vertical="center" wrapText="1"/>
    </xf>
    <xf numFmtId="0" fontId="18" fillId="0" borderId="0" xfId="0" applyFont="1" applyAlignment="1">
      <alignment vertical="center"/>
    </xf>
    <xf numFmtId="0" fontId="18" fillId="0" borderId="0" xfId="0" applyFont="1" applyFill="1" applyAlignment="1">
      <alignment vertical="center"/>
    </xf>
    <xf numFmtId="0" fontId="16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67" fontId="19" fillId="0" borderId="0" xfId="1" applyNumberFormat="1" applyFont="1" applyFill="1" applyBorder="1" applyAlignment="1">
      <alignment vertical="center"/>
    </xf>
    <xf numFmtId="166" fontId="19" fillId="0" borderId="0" xfId="2" applyNumberFormat="1" applyFont="1" applyFill="1" applyBorder="1" applyAlignment="1">
      <alignment vertical="center"/>
    </xf>
    <xf numFmtId="167" fontId="18" fillId="0" borderId="0" xfId="0" applyNumberFormat="1" applyFont="1" applyBorder="1" applyAlignment="1">
      <alignment horizontal="center" vertical="center"/>
    </xf>
    <xf numFmtId="167" fontId="18" fillId="5" borderId="4" xfId="1" applyNumberFormat="1" applyFont="1" applyFill="1" applyBorder="1" applyAlignment="1">
      <alignment horizontal="center" vertical="center"/>
    </xf>
    <xf numFmtId="167" fontId="18" fillId="5" borderId="0" xfId="1" applyNumberFormat="1" applyFont="1" applyFill="1" applyBorder="1" applyAlignment="1">
      <alignment horizontal="center" vertical="center"/>
    </xf>
    <xf numFmtId="166" fontId="18" fillId="5" borderId="0" xfId="2" applyNumberFormat="1" applyFont="1" applyFill="1" applyBorder="1" applyAlignment="1">
      <alignment horizontal="center" vertical="center"/>
    </xf>
    <xf numFmtId="0" fontId="18" fillId="5" borderId="2" xfId="0" applyFont="1" applyFill="1" applyBorder="1" applyAlignment="1">
      <alignment horizontal="left" vertical="center" wrapText="1"/>
    </xf>
    <xf numFmtId="0" fontId="18" fillId="5" borderId="0" xfId="0" applyFont="1" applyFill="1" applyBorder="1" applyAlignment="1">
      <alignment horizontal="left" vertical="center"/>
    </xf>
    <xf numFmtId="166" fontId="18" fillId="5" borderId="7" xfId="2" applyNumberFormat="1" applyFont="1" applyFill="1" applyBorder="1" applyAlignment="1">
      <alignment horizontal="center" vertical="center"/>
    </xf>
    <xf numFmtId="164" fontId="18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67" fontId="18" fillId="0" borderId="0" xfId="0" applyNumberFormat="1" applyFont="1" applyAlignment="1">
      <alignment horizontal="center" vertical="center"/>
    </xf>
    <xf numFmtId="166" fontId="18" fillId="0" borderId="0" xfId="2" applyNumberFormat="1" applyFont="1" applyAlignment="1">
      <alignment horizontal="center" vertical="center"/>
    </xf>
    <xf numFmtId="166" fontId="18" fillId="0" borderId="9" xfId="2" applyNumberFormat="1" applyFont="1" applyFill="1" applyBorder="1" applyAlignment="1">
      <alignment horizontal="center" vertical="center"/>
    </xf>
    <xf numFmtId="166" fontId="18" fillId="0" borderId="4" xfId="2" applyNumberFormat="1" applyFont="1" applyFill="1" applyBorder="1" applyAlignment="1">
      <alignment horizontal="center" vertical="center"/>
    </xf>
    <xf numFmtId="166" fontId="18" fillId="0" borderId="0" xfId="2" applyNumberFormat="1" applyFont="1" applyBorder="1" applyAlignment="1">
      <alignment horizontal="right" vertical="center"/>
    </xf>
    <xf numFmtId="166" fontId="19" fillId="0" borderId="0" xfId="2" applyNumberFormat="1" applyFont="1" applyBorder="1" applyAlignment="1">
      <alignment horizontal="right" vertical="center"/>
    </xf>
    <xf numFmtId="166" fontId="19" fillId="4" borderId="0" xfId="2" applyNumberFormat="1" applyFont="1" applyFill="1" applyBorder="1" applyAlignment="1">
      <alignment horizontal="right" vertical="center"/>
    </xf>
    <xf numFmtId="167" fontId="18" fillId="0" borderId="0" xfId="1" applyNumberFormat="1" applyFont="1" applyBorder="1" applyAlignment="1">
      <alignment horizontal="right" vertical="center"/>
    </xf>
    <xf numFmtId="167" fontId="18" fillId="0" borderId="0" xfId="1" applyNumberFormat="1" applyFont="1" applyFill="1" applyBorder="1" applyAlignment="1">
      <alignment horizontal="right" vertical="center"/>
    </xf>
    <xf numFmtId="167" fontId="19" fillId="4" borderId="0" xfId="1" applyNumberFormat="1" applyFont="1" applyFill="1" applyBorder="1" applyAlignment="1">
      <alignment horizontal="right" vertical="center"/>
    </xf>
    <xf numFmtId="165" fontId="18" fillId="0" borderId="0" xfId="1" applyNumberFormat="1" applyFont="1" applyBorder="1" applyAlignment="1">
      <alignment horizontal="right" vertical="center"/>
    </xf>
    <xf numFmtId="167" fontId="18" fillId="0" borderId="0" xfId="1" applyNumberFormat="1" applyFont="1" applyFill="1" applyBorder="1"/>
    <xf numFmtId="167" fontId="19" fillId="4" borderId="0" xfId="1" applyNumberFormat="1" applyFont="1" applyFill="1" applyBorder="1"/>
    <xf numFmtId="167" fontId="18" fillId="5" borderId="0" xfId="1" applyNumberFormat="1" applyFont="1" applyFill="1" applyBorder="1" applyAlignment="1">
      <alignment horizontal="right" vertical="center"/>
    </xf>
    <xf numFmtId="166" fontId="18" fillId="5" borderId="0" xfId="2" applyNumberFormat="1" applyFont="1" applyFill="1" applyBorder="1" applyAlignment="1">
      <alignment horizontal="right" vertical="center"/>
    </xf>
    <xf numFmtId="166" fontId="18" fillId="5" borderId="7" xfId="2" applyNumberFormat="1" applyFont="1" applyFill="1" applyBorder="1" applyAlignment="1">
      <alignment horizontal="right" vertical="center"/>
    </xf>
    <xf numFmtId="166" fontId="18" fillId="5" borderId="4" xfId="2" applyNumberFormat="1" applyFont="1" applyFill="1" applyBorder="1" applyAlignment="1">
      <alignment horizontal="right" vertical="center"/>
    </xf>
    <xf numFmtId="166" fontId="18" fillId="5" borderId="9" xfId="2" applyNumberFormat="1" applyFont="1" applyFill="1" applyBorder="1" applyAlignment="1">
      <alignment horizontal="right" vertical="center"/>
    </xf>
    <xf numFmtId="170" fontId="18" fillId="0" borderId="0" xfId="1" applyNumberFormat="1" applyFont="1" applyBorder="1" applyAlignment="1">
      <alignment vertical="center"/>
    </xf>
    <xf numFmtId="170" fontId="19" fillId="0" borderId="0" xfId="1" applyNumberFormat="1" applyFont="1" applyBorder="1" applyAlignment="1">
      <alignment vertical="center"/>
    </xf>
    <xf numFmtId="166" fontId="19" fillId="5" borderId="0" xfId="2" applyNumberFormat="1" applyFont="1" applyFill="1" applyBorder="1" applyAlignment="1">
      <alignment horizontal="right" vertical="center"/>
    </xf>
    <xf numFmtId="10" fontId="0" fillId="0" borderId="0" xfId="0" applyNumberFormat="1"/>
    <xf numFmtId="0" fontId="0" fillId="0" borderId="0" xfId="0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4" fillId="5" borderId="0" xfId="0" applyFont="1" applyFill="1" applyBorder="1" applyAlignment="1">
      <alignment horizontal="center" vertical="center"/>
    </xf>
    <xf numFmtId="0" fontId="18" fillId="5" borderId="0" xfId="0" applyFont="1" applyFill="1" applyBorder="1" applyAlignment="1">
      <alignment horizontal="center" vertical="center"/>
    </xf>
    <xf numFmtId="166" fontId="18" fillId="5" borderId="0" xfId="2" applyNumberFormat="1" applyFont="1" applyFill="1" applyBorder="1" applyAlignment="1">
      <alignment horizontal="left" vertical="center"/>
    </xf>
    <xf numFmtId="166" fontId="19" fillId="5" borderId="0" xfId="2" applyNumberFormat="1" applyFont="1" applyFill="1" applyBorder="1" applyAlignment="1">
      <alignment horizontal="left" vertical="center"/>
    </xf>
    <xf numFmtId="165" fontId="18" fillId="5" borderId="0" xfId="1" applyNumberFormat="1" applyFont="1" applyFill="1" applyBorder="1" applyAlignment="1">
      <alignment horizontal="center" vertical="center"/>
    </xf>
    <xf numFmtId="0" fontId="10" fillId="8" borderId="16" xfId="0" applyFont="1" applyFill="1" applyBorder="1" applyAlignment="1">
      <alignment horizontal="center" vertical="center" wrapText="1"/>
    </xf>
    <xf numFmtId="0" fontId="10" fillId="8" borderId="17" xfId="0" applyFont="1" applyFill="1" applyBorder="1" applyAlignment="1">
      <alignment horizontal="center" vertical="center" wrapText="1"/>
    </xf>
    <xf numFmtId="0" fontId="0" fillId="0" borderId="17" xfId="0" applyBorder="1"/>
    <xf numFmtId="0" fontId="10" fillId="8" borderId="18" xfId="0" applyFont="1" applyFill="1" applyBorder="1" applyAlignment="1">
      <alignment horizontal="center" vertical="center" wrapText="1"/>
    </xf>
    <xf numFmtId="0" fontId="10" fillId="0" borderId="19" xfId="0" applyFont="1" applyFill="1" applyBorder="1"/>
    <xf numFmtId="3" fontId="10" fillId="0" borderId="20" xfId="0" applyNumberFormat="1" applyFont="1" applyFill="1" applyBorder="1"/>
    <xf numFmtId="3" fontId="10" fillId="9" borderId="20" xfId="0" applyNumberFormat="1" applyFont="1" applyFill="1" applyBorder="1"/>
    <xf numFmtId="3" fontId="10" fillId="0" borderId="21" xfId="0" applyNumberFormat="1" applyFont="1" applyFill="1" applyBorder="1"/>
    <xf numFmtId="171" fontId="10" fillId="0" borderId="21" xfId="2" applyNumberFormat="1" applyFont="1" applyFill="1" applyBorder="1"/>
    <xf numFmtId="171" fontId="10" fillId="0" borderId="20" xfId="2" applyNumberFormat="1" applyFont="1" applyFill="1" applyBorder="1"/>
    <xf numFmtId="0" fontId="0" fillId="0" borderId="20" xfId="0" applyBorder="1"/>
    <xf numFmtId="172" fontId="10" fillId="0" borderId="20" xfId="2" applyNumberFormat="1" applyFont="1" applyFill="1" applyBorder="1"/>
    <xf numFmtId="10" fontId="0" fillId="0" borderId="22" xfId="2" applyNumberFormat="1" applyFont="1" applyBorder="1"/>
    <xf numFmtId="0" fontId="10" fillId="0" borderId="23" xfId="0" applyFont="1" applyFill="1" applyBorder="1"/>
    <xf numFmtId="3" fontId="10" fillId="0" borderId="24" xfId="0" applyNumberFormat="1" applyFont="1" applyFill="1" applyBorder="1"/>
    <xf numFmtId="171" fontId="10" fillId="0" borderId="24" xfId="2" applyNumberFormat="1" applyFont="1" applyFill="1" applyBorder="1"/>
    <xf numFmtId="0" fontId="0" fillId="0" borderId="24" xfId="0" applyBorder="1"/>
    <xf numFmtId="172" fontId="10" fillId="0" borderId="21" xfId="2" applyNumberFormat="1" applyFont="1" applyFill="1" applyBorder="1"/>
    <xf numFmtId="10" fontId="0" fillId="0" borderId="25" xfId="2" applyNumberFormat="1" applyFont="1" applyBorder="1"/>
    <xf numFmtId="0" fontId="28" fillId="0" borderId="26" xfId="0" applyFont="1" applyFill="1" applyBorder="1"/>
    <xf numFmtId="0" fontId="0" fillId="0" borderId="21" xfId="0" applyBorder="1"/>
    <xf numFmtId="10" fontId="0" fillId="0" borderId="25" xfId="0" applyNumberFormat="1" applyBorder="1"/>
    <xf numFmtId="10" fontId="0" fillId="0" borderId="25" xfId="0" applyNumberFormat="1" applyFill="1" applyBorder="1"/>
    <xf numFmtId="0" fontId="10" fillId="0" borderId="26" xfId="0" applyFont="1" applyFill="1" applyBorder="1"/>
    <xf numFmtId="0" fontId="10" fillId="0" borderId="27" xfId="0" applyFont="1" applyFill="1" applyBorder="1"/>
    <xf numFmtId="3" fontId="10" fillId="0" borderId="28" xfId="0" applyNumberFormat="1" applyFont="1" applyFill="1" applyBorder="1"/>
    <xf numFmtId="171" fontId="10" fillId="0" borderId="28" xfId="2" applyNumberFormat="1" applyFont="1" applyFill="1" applyBorder="1"/>
    <xf numFmtId="0" fontId="0" fillId="0" borderId="28" xfId="0" applyBorder="1"/>
    <xf numFmtId="172" fontId="10" fillId="0" borderId="28" xfId="2" applyNumberFormat="1" applyFont="1" applyFill="1" applyBorder="1"/>
    <xf numFmtId="10" fontId="0" fillId="0" borderId="29" xfId="0" applyNumberFormat="1" applyFill="1" applyBorder="1"/>
    <xf numFmtId="0" fontId="10" fillId="9" borderId="27" xfId="6" applyFont="1" applyFill="1" applyBorder="1"/>
    <xf numFmtId="3" fontId="10" fillId="9" borderId="28" xfId="0" applyNumberFormat="1" applyFont="1" applyFill="1" applyBorder="1"/>
    <xf numFmtId="171" fontId="10" fillId="9" borderId="28" xfId="2" applyNumberFormat="1" applyFont="1" applyFill="1" applyBorder="1"/>
    <xf numFmtId="3" fontId="10" fillId="9" borderId="21" xfId="0" applyNumberFormat="1" applyFont="1" applyFill="1" applyBorder="1"/>
    <xf numFmtId="0" fontId="0" fillId="9" borderId="28" xfId="0" applyFill="1" applyBorder="1"/>
    <xf numFmtId="172" fontId="10" fillId="9" borderId="28" xfId="2" applyNumberFormat="1" applyFont="1" applyFill="1" applyBorder="1"/>
    <xf numFmtId="10" fontId="0" fillId="9" borderId="29" xfId="0" applyNumberFormat="1" applyFill="1" applyBorder="1"/>
    <xf numFmtId="0" fontId="10" fillId="8" borderId="30" xfId="0" applyFont="1" applyFill="1" applyBorder="1"/>
    <xf numFmtId="3" fontId="10" fillId="8" borderId="31" xfId="0" applyNumberFormat="1" applyFont="1" applyFill="1" applyBorder="1"/>
    <xf numFmtId="10" fontId="10" fillId="8" borderId="31" xfId="2" applyNumberFormat="1" applyFont="1" applyFill="1" applyBorder="1"/>
    <xf numFmtId="171" fontId="10" fillId="8" borderId="31" xfId="0" applyNumberFormat="1" applyFont="1" applyFill="1" applyBorder="1"/>
    <xf numFmtId="0" fontId="0" fillId="0" borderId="31" xfId="0" applyBorder="1"/>
    <xf numFmtId="3" fontId="0" fillId="0" borderId="0" xfId="0" applyNumberFormat="1"/>
    <xf numFmtId="166" fontId="0" fillId="0" borderId="0" xfId="2" applyNumberFormat="1" applyFont="1"/>
    <xf numFmtId="0" fontId="29" fillId="0" borderId="32" xfId="0" applyFont="1" applyFill="1" applyBorder="1"/>
    <xf numFmtId="0" fontId="29" fillId="0" borderId="33" xfId="0" applyFont="1" applyFill="1" applyBorder="1"/>
    <xf numFmtId="0" fontId="29" fillId="0" borderId="34" xfId="0" applyFont="1" applyFill="1" applyBorder="1"/>
    <xf numFmtId="14" fontId="29" fillId="0" borderId="35" xfId="0" applyNumberFormat="1" applyFont="1" applyFill="1" applyBorder="1" applyAlignment="1">
      <alignment horizontal="left"/>
    </xf>
    <xf numFmtId="0" fontId="29" fillId="0" borderId="36" xfId="0" applyFont="1" applyFill="1" applyBorder="1"/>
    <xf numFmtId="0" fontId="29" fillId="0" borderId="37" xfId="0" applyFont="1" applyFill="1" applyBorder="1"/>
    <xf numFmtId="0" fontId="30" fillId="0" borderId="1" xfId="0" applyFont="1" applyBorder="1" applyAlignment="1">
      <alignment horizontal="justify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justify" vertical="center" wrapText="1"/>
    </xf>
    <xf numFmtId="0" fontId="33" fillId="2" borderId="7" xfId="0" applyFont="1" applyFill="1" applyBorder="1" applyAlignment="1">
      <alignment horizontal="right" vertical="center" wrapText="1"/>
    </xf>
    <xf numFmtId="0" fontId="34" fillId="0" borderId="2" xfId="0" applyFont="1" applyBorder="1" applyAlignment="1">
      <alignment horizontal="justify" vertical="center" wrapText="1"/>
    </xf>
    <xf numFmtId="0" fontId="0" fillId="0" borderId="7" xfId="0" applyBorder="1"/>
    <xf numFmtId="0" fontId="36" fillId="0" borderId="11" xfId="0" applyFont="1" applyBorder="1" applyAlignment="1">
      <alignment vertical="center" wrapText="1"/>
    </xf>
    <xf numFmtId="0" fontId="37" fillId="0" borderId="0" xfId="0" applyFont="1" applyFill="1" applyBorder="1" applyAlignment="1">
      <alignment horizontal="right" vertical="center" wrapText="1"/>
    </xf>
    <xf numFmtId="0" fontId="38" fillId="0" borderId="11" xfId="0" applyFont="1" applyBorder="1" applyAlignment="1">
      <alignment vertical="center" wrapText="1"/>
    </xf>
    <xf numFmtId="166" fontId="37" fillId="0" borderId="0" xfId="2" applyNumberFormat="1" applyFont="1" applyFill="1" applyBorder="1" applyAlignment="1">
      <alignment horizontal="right" vertical="center" wrapText="1"/>
    </xf>
    <xf numFmtId="0" fontId="38" fillId="0" borderId="2" xfId="0" applyFont="1" applyBorder="1" applyAlignment="1">
      <alignment vertical="center" wrapText="1"/>
    </xf>
    <xf numFmtId="0" fontId="39" fillId="0" borderId="2" xfId="0" applyFont="1" applyBorder="1" applyAlignment="1">
      <alignment vertical="center" wrapText="1"/>
    </xf>
    <xf numFmtId="0" fontId="0" fillId="0" borderId="7" xfId="0" applyFill="1" applyBorder="1"/>
    <xf numFmtId="0" fontId="38" fillId="0" borderId="14" xfId="0" applyFont="1" applyBorder="1" applyAlignment="1">
      <alignment vertical="center" wrapText="1"/>
    </xf>
    <xf numFmtId="0" fontId="25" fillId="0" borderId="0" xfId="0" applyFont="1" applyAlignment="1">
      <alignment vertical="center"/>
    </xf>
    <xf numFmtId="0" fontId="33" fillId="2" borderId="0" xfId="0" applyFont="1" applyFill="1" applyBorder="1" applyAlignment="1">
      <alignment horizontal="right" vertical="center" wrapText="1"/>
    </xf>
    <xf numFmtId="0" fontId="35" fillId="0" borderId="0" xfId="0" applyFont="1" applyBorder="1" applyAlignment="1">
      <alignment horizontal="right" vertical="center" wrapText="1"/>
    </xf>
    <xf numFmtId="166" fontId="21" fillId="5" borderId="12" xfId="2" applyNumberFormat="1" applyFont="1" applyFill="1" applyBorder="1" applyAlignment="1">
      <alignment horizontal="right" vertical="center" wrapText="1"/>
    </xf>
    <xf numFmtId="166" fontId="21" fillId="5" borderId="13" xfId="2" applyNumberFormat="1" applyFont="1" applyFill="1" applyBorder="1" applyAlignment="1">
      <alignment horizontal="right" vertical="center" wrapText="1"/>
    </xf>
    <xf numFmtId="10" fontId="0" fillId="0" borderId="0" xfId="0" applyNumberFormat="1" applyAlignment="1">
      <alignment horizontal="left" vertical="center"/>
    </xf>
    <xf numFmtId="166" fontId="0" fillId="0" borderId="0" xfId="0" applyNumberFormat="1" applyAlignment="1">
      <alignment horizontal="left" vertical="center"/>
    </xf>
    <xf numFmtId="1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6" fontId="19" fillId="5" borderId="0" xfId="2" applyNumberFormat="1" applyFont="1" applyFill="1" applyBorder="1" applyAlignment="1">
      <alignment horizontal="center" vertical="center"/>
    </xf>
    <xf numFmtId="0" fontId="38" fillId="0" borderId="0" xfId="0" applyFont="1" applyFill="1" applyBorder="1" applyAlignment="1">
      <alignment vertical="center" wrapText="1"/>
    </xf>
    <xf numFmtId="0" fontId="40" fillId="2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66" fontId="22" fillId="4" borderId="0" xfId="2" applyNumberFormat="1" applyFont="1" applyFill="1" applyBorder="1" applyAlignment="1">
      <alignment vertical="center"/>
    </xf>
    <xf numFmtId="164" fontId="4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166" fontId="37" fillId="0" borderId="7" xfId="2" applyNumberFormat="1" applyFont="1" applyFill="1" applyBorder="1" applyAlignment="1">
      <alignment horizontal="right" vertical="center" wrapText="1"/>
    </xf>
    <xf numFmtId="166" fontId="37" fillId="0" borderId="4" xfId="2" applyNumberFormat="1" applyFont="1" applyFill="1" applyBorder="1" applyAlignment="1">
      <alignment horizontal="right" vertical="center" wrapText="1"/>
    </xf>
    <xf numFmtId="166" fontId="37" fillId="0" borderId="9" xfId="2" applyNumberFormat="1" applyFont="1" applyFill="1" applyBorder="1" applyAlignment="1">
      <alignment horizontal="right" vertical="center" wrapText="1"/>
    </xf>
    <xf numFmtId="0" fontId="0" fillId="0" borderId="0" xfId="0" applyFill="1" applyBorder="1"/>
    <xf numFmtId="0" fontId="18" fillId="0" borderId="0" xfId="0" applyFont="1" applyBorder="1" applyAlignment="1">
      <alignment horizontal="left" vertical="center" wrapText="1"/>
    </xf>
    <xf numFmtId="166" fontId="40" fillId="2" borderId="0" xfId="0" applyNumberFormat="1" applyFont="1" applyFill="1" applyBorder="1" applyAlignment="1">
      <alignment horizontal="center" vertical="center"/>
    </xf>
    <xf numFmtId="166" fontId="18" fillId="0" borderId="12" xfId="2" applyNumberFormat="1" applyFont="1" applyBorder="1" applyAlignment="1">
      <alignment horizontal="right" vertical="center" wrapText="1"/>
    </xf>
    <xf numFmtId="167" fontId="19" fillId="0" borderId="0" xfId="1" applyNumberFormat="1" applyFont="1" applyBorder="1" applyAlignment="1">
      <alignment horizontal="right" vertical="center"/>
    </xf>
    <xf numFmtId="167" fontId="18" fillId="0" borderId="4" xfId="1" applyNumberFormat="1" applyFont="1" applyFill="1" applyBorder="1" applyAlignment="1">
      <alignment horizontal="right" vertical="center"/>
    </xf>
    <xf numFmtId="166" fontId="37" fillId="0" borderId="0" xfId="0" applyNumberFormat="1" applyFont="1" applyFill="1" applyBorder="1" applyAlignment="1">
      <alignment horizontal="right" vertical="center" wrapText="1"/>
    </xf>
    <xf numFmtId="165" fontId="0" fillId="0" borderId="0" xfId="0" applyNumberFormat="1" applyAlignment="1">
      <alignment horizontal="left" vertical="center"/>
    </xf>
    <xf numFmtId="166" fontId="0" fillId="0" borderId="0" xfId="2" applyNumberFormat="1" applyFont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5" borderId="0" xfId="0" applyFill="1"/>
    <xf numFmtId="164" fontId="0" fillId="0" borderId="0" xfId="1" applyFont="1" applyFill="1" applyBorder="1" applyAlignment="1">
      <alignment horizontal="center" vertical="center"/>
    </xf>
    <xf numFmtId="164" fontId="0" fillId="0" borderId="0" xfId="1" applyFont="1" applyAlignment="1">
      <alignment horizontal="center" vertical="center"/>
    </xf>
    <xf numFmtId="168" fontId="18" fillId="5" borderId="0" xfId="0" applyNumberFormat="1" applyFont="1" applyFill="1" applyBorder="1" applyAlignment="1">
      <alignment horizontal="right" vertical="center"/>
    </xf>
    <xf numFmtId="167" fontId="19" fillId="5" borderId="0" xfId="1" applyNumberFormat="1" applyFont="1" applyFill="1" applyBorder="1" applyAlignment="1">
      <alignment horizontal="right" vertical="center"/>
    </xf>
    <xf numFmtId="167" fontId="18" fillId="5" borderId="0" xfId="1" applyNumberFormat="1" applyFont="1" applyFill="1" applyBorder="1" applyAlignment="1">
      <alignment vertical="center"/>
    </xf>
    <xf numFmtId="170" fontId="18" fillId="5" borderId="0" xfId="1" applyNumberFormat="1" applyFont="1" applyFill="1" applyBorder="1" applyAlignment="1">
      <alignment vertical="center"/>
    </xf>
    <xf numFmtId="0" fontId="41" fillId="0" borderId="1" xfId="0" applyFont="1" applyBorder="1" applyAlignment="1">
      <alignment horizontal="left" vertical="center"/>
    </xf>
    <xf numFmtId="0" fontId="40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6" fontId="19" fillId="7" borderId="0" xfId="2" applyNumberFormat="1" applyFont="1" applyFill="1" applyBorder="1" applyAlignment="1">
      <alignment horizontal="right" wrapText="1"/>
    </xf>
    <xf numFmtId="0" fontId="41" fillId="0" borderId="3" xfId="0" applyFont="1" applyBorder="1" applyAlignment="1">
      <alignment horizontal="left" vertical="center"/>
    </xf>
    <xf numFmtId="49" fontId="40" fillId="2" borderId="0" xfId="0" applyNumberFormat="1" applyFont="1" applyFill="1" applyBorder="1" applyAlignment="1">
      <alignment horizontal="center" vertical="center"/>
    </xf>
    <xf numFmtId="0" fontId="45" fillId="0" borderId="0" xfId="0" applyFont="1" applyBorder="1"/>
    <xf numFmtId="14" fontId="46" fillId="0" borderId="0" xfId="0" applyNumberFormat="1" applyFont="1" applyAlignment="1">
      <alignment horizontal="center"/>
    </xf>
    <xf numFmtId="14" fontId="46" fillId="0" borderId="0" xfId="0" applyNumberFormat="1" applyFont="1" applyFill="1" applyAlignment="1">
      <alignment horizontal="center"/>
    </xf>
    <xf numFmtId="0" fontId="45" fillId="0" borderId="0" xfId="0" applyFont="1"/>
    <xf numFmtId="0" fontId="45" fillId="0" borderId="39" xfId="0" applyFont="1" applyFill="1" applyBorder="1" applyAlignment="1">
      <alignment horizontal="center"/>
    </xf>
    <xf numFmtId="0" fontId="45" fillId="0" borderId="39" xfId="0" applyFont="1" applyBorder="1" applyAlignment="1">
      <alignment horizontal="center"/>
    </xf>
    <xf numFmtId="0" fontId="46" fillId="0" borderId="0" xfId="0" applyFont="1" applyAlignment="1">
      <alignment horizontal="left" indent="1"/>
    </xf>
    <xf numFmtId="0" fontId="46" fillId="0" borderId="0" xfId="0" applyFont="1" applyAlignment="1">
      <alignment horizontal="left" vertical="center" indent="1"/>
    </xf>
    <xf numFmtId="0" fontId="45" fillId="0" borderId="0" xfId="0" applyFont="1" applyFill="1"/>
    <xf numFmtId="0" fontId="46" fillId="0" borderId="0" xfId="0" applyFont="1" applyAlignment="1">
      <alignment horizontal="left"/>
    </xf>
    <xf numFmtId="0" fontId="46" fillId="0" borderId="0" xfId="0" applyFont="1" applyAlignment="1">
      <alignment vertical="center"/>
    </xf>
    <xf numFmtId="0" fontId="45" fillId="0" borderId="0" xfId="0" applyFont="1" applyAlignment="1">
      <alignment horizontal="left" indent="1"/>
    </xf>
    <xf numFmtId="165" fontId="45" fillId="0" borderId="0" xfId="1" applyNumberFormat="1" applyFont="1" applyAlignment="1">
      <alignment horizontal="right" vertical="center" indent="1"/>
    </xf>
    <xf numFmtId="3" fontId="47" fillId="0" borderId="0" xfId="0" applyNumberFormat="1" applyFont="1" applyFill="1" applyAlignment="1">
      <alignment horizontal="right"/>
    </xf>
    <xf numFmtId="3" fontId="45" fillId="0" borderId="0" xfId="0" applyNumberFormat="1" applyFont="1"/>
    <xf numFmtId="3" fontId="45" fillId="0" borderId="0" xfId="0" applyNumberFormat="1" applyFont="1" applyAlignment="1">
      <alignment horizontal="right" vertical="center" wrapText="1"/>
    </xf>
    <xf numFmtId="165" fontId="45" fillId="0" borderId="39" xfId="1" applyNumberFormat="1" applyFont="1" applyBorder="1" applyAlignment="1">
      <alignment horizontal="left" vertical="center" indent="1"/>
    </xf>
    <xf numFmtId="3" fontId="47" fillId="0" borderId="39" xfId="0" applyNumberFormat="1" applyFont="1" applyFill="1" applyBorder="1" applyAlignment="1">
      <alignment horizontal="right"/>
    </xf>
    <xf numFmtId="3" fontId="45" fillId="0" borderId="39" xfId="0" applyNumberFormat="1" applyFont="1" applyBorder="1"/>
    <xf numFmtId="165" fontId="47" fillId="0" borderId="0" xfId="1" applyNumberFormat="1" applyFont="1" applyFill="1" applyAlignment="1">
      <alignment horizontal="right"/>
    </xf>
    <xf numFmtId="3" fontId="47" fillId="0" borderId="0" xfId="0" applyNumberFormat="1" applyFont="1" applyAlignment="1">
      <alignment horizontal="right"/>
    </xf>
    <xf numFmtId="165" fontId="45" fillId="0" borderId="0" xfId="1" applyNumberFormat="1" applyFont="1" applyAlignment="1">
      <alignment horizontal="left" vertical="center" indent="1"/>
    </xf>
    <xf numFmtId="164" fontId="45" fillId="0" borderId="0" xfId="1" applyFont="1" applyFill="1"/>
    <xf numFmtId="3" fontId="47" fillId="0" borderId="39" xfId="0" applyNumberFormat="1" applyFont="1" applyBorder="1" applyAlignment="1">
      <alignment horizontal="right" vertical="center" wrapText="1"/>
    </xf>
    <xf numFmtId="165" fontId="46" fillId="0" borderId="0" xfId="1" applyNumberFormat="1" applyFont="1" applyFill="1"/>
    <xf numFmtId="3" fontId="46" fillId="0" borderId="0" xfId="0" applyNumberFormat="1" applyFont="1" applyFill="1"/>
    <xf numFmtId="3" fontId="46" fillId="0" borderId="0" xfId="0" applyNumberFormat="1" applyFont="1"/>
    <xf numFmtId="9" fontId="18" fillId="5" borderId="7" xfId="2" applyFont="1" applyFill="1" applyBorder="1" applyAlignment="1">
      <alignment horizontal="center" vertical="center"/>
    </xf>
    <xf numFmtId="0" fontId="20" fillId="5" borderId="1" xfId="0" applyFont="1" applyFill="1" applyBorder="1" applyAlignment="1">
      <alignment vertical="center"/>
    </xf>
    <xf numFmtId="0" fontId="16" fillId="5" borderId="2" xfId="0" applyFont="1" applyFill="1" applyBorder="1" applyAlignment="1">
      <alignment vertical="center"/>
    </xf>
    <xf numFmtId="9" fontId="18" fillId="5" borderId="9" xfId="2" applyFont="1" applyFill="1" applyBorder="1" applyAlignment="1">
      <alignment horizontal="center" vertical="center"/>
    </xf>
    <xf numFmtId="0" fontId="48" fillId="5" borderId="2" xfId="0" applyFont="1" applyFill="1" applyBorder="1" applyAlignment="1">
      <alignment vertical="center"/>
    </xf>
    <xf numFmtId="0" fontId="48" fillId="5" borderId="2" xfId="0" applyFont="1" applyFill="1" applyBorder="1" applyAlignment="1">
      <alignment horizontal="justify" vertical="center" wrapText="1"/>
    </xf>
    <xf numFmtId="0" fontId="48" fillId="5" borderId="8" xfId="0" applyFont="1" applyFill="1" applyBorder="1" applyAlignment="1">
      <alignment horizontal="justify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 wrapText="1"/>
    </xf>
    <xf numFmtId="166" fontId="51" fillId="0" borderId="0" xfId="2" applyNumberFormat="1" applyFont="1" applyBorder="1" applyAlignment="1">
      <alignment horizontal="center" vertical="center"/>
    </xf>
    <xf numFmtId="164" fontId="18" fillId="0" borderId="0" xfId="0" applyNumberFormat="1" applyFont="1" applyAlignment="1">
      <alignment vertical="center"/>
    </xf>
    <xf numFmtId="164" fontId="18" fillId="0" borderId="0" xfId="0" applyNumberFormat="1" applyFont="1" applyAlignment="1">
      <alignment horizontal="center" vertical="center"/>
    </xf>
    <xf numFmtId="0" fontId="18" fillId="0" borderId="2" xfId="0" applyFont="1" applyFill="1" applyBorder="1" applyAlignment="1">
      <alignment horizontal="left" vertical="center" wrapText="1" indent="1"/>
    </xf>
    <xf numFmtId="0" fontId="0" fillId="0" borderId="0" xfId="0" applyAlignment="1">
      <alignment horizontal="center" vertical="center"/>
    </xf>
    <xf numFmtId="0" fontId="18" fillId="0" borderId="0" xfId="0" applyFont="1"/>
    <xf numFmtId="14" fontId="19" fillId="0" borderId="0" xfId="0" applyNumberFormat="1" applyFont="1"/>
    <xf numFmtId="167" fontId="21" fillId="3" borderId="0" xfId="12" applyNumberFormat="1" applyFont="1" applyFill="1" applyBorder="1" applyAlignment="1">
      <alignment horizontal="center" vertical="center" wrapText="1"/>
    </xf>
    <xf numFmtId="0" fontId="55" fillId="0" borderId="0" xfId="0" applyFont="1"/>
    <xf numFmtId="0" fontId="0" fillId="0" borderId="0" xfId="0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175" fontId="0" fillId="0" borderId="0" xfId="1" applyNumberFormat="1" applyFont="1" applyAlignment="1">
      <alignment horizontal="center" vertical="center"/>
    </xf>
    <xf numFmtId="167" fontId="18" fillId="0" borderId="12" xfId="12" applyNumberFormat="1" applyFont="1" applyBorder="1" applyAlignment="1">
      <alignment horizontal="right" vertical="center" wrapText="1"/>
    </xf>
    <xf numFmtId="165" fontId="18" fillId="0" borderId="12" xfId="12" applyNumberFormat="1" applyFont="1" applyBorder="1" applyAlignment="1">
      <alignment horizontal="right" vertical="center" wrapText="1"/>
    </xf>
    <xf numFmtId="164" fontId="18" fillId="0" borderId="0" xfId="1" applyFont="1" applyAlignment="1">
      <alignment horizontal="left" vertical="center"/>
    </xf>
    <xf numFmtId="164" fontId="18" fillId="0" borderId="12" xfId="1" applyFont="1" applyBorder="1" applyAlignment="1">
      <alignment horizontal="right" vertical="center" wrapText="1"/>
    </xf>
    <xf numFmtId="164" fontId="18" fillId="0" borderId="0" xfId="0" applyNumberFormat="1" applyFont="1" applyAlignment="1">
      <alignment horizontal="left" vertical="center"/>
    </xf>
    <xf numFmtId="0" fontId="2" fillId="10" borderId="0" xfId="0" applyFont="1" applyFill="1" applyAlignment="1">
      <alignment vertical="center"/>
    </xf>
    <xf numFmtId="166" fontId="0" fillId="5" borderId="0" xfId="2" applyNumberFormat="1" applyFont="1" applyFill="1" applyAlignment="1">
      <alignment vertical="center"/>
    </xf>
    <xf numFmtId="0" fontId="0" fillId="5" borderId="0" xfId="0" applyFill="1" applyAlignment="1">
      <alignment vertical="center"/>
    </xf>
    <xf numFmtId="0" fontId="57" fillId="5" borderId="0" xfId="0" applyFont="1" applyFill="1" applyAlignment="1">
      <alignment vertical="center"/>
    </xf>
    <xf numFmtId="0" fontId="56" fillId="10" borderId="0" xfId="0" applyFont="1" applyFill="1" applyAlignment="1">
      <alignment vertical="center"/>
    </xf>
    <xf numFmtId="0" fontId="0" fillId="5" borderId="0" xfId="0" applyFill="1" applyAlignment="1">
      <alignment vertical="center" wrapText="1"/>
    </xf>
    <xf numFmtId="164" fontId="18" fillId="0" borderId="0" xfId="1" applyFont="1" applyFill="1" applyBorder="1" applyAlignment="1">
      <alignment horizontal="center" vertical="center"/>
    </xf>
    <xf numFmtId="164" fontId="18" fillId="5" borderId="0" xfId="1" applyFont="1" applyFill="1" applyBorder="1" applyAlignment="1">
      <alignment horizontal="left" vertical="center"/>
    </xf>
    <xf numFmtId="0" fontId="56" fillId="10" borderId="0" xfId="0" applyFont="1" applyFill="1" applyAlignment="1">
      <alignment horizontal="right" vertical="center"/>
    </xf>
    <xf numFmtId="0" fontId="56" fillId="10" borderId="0" xfId="0" applyFont="1" applyFill="1" applyAlignment="1">
      <alignment horizontal="right" vertical="center" wrapText="1"/>
    </xf>
    <xf numFmtId="0" fontId="0" fillId="5" borderId="0" xfId="0" applyFill="1" applyAlignment="1">
      <alignment horizontal="right" vertical="center"/>
    </xf>
    <xf numFmtId="170" fontId="0" fillId="5" borderId="0" xfId="1" applyNumberFormat="1" applyFont="1" applyFill="1" applyAlignment="1">
      <alignment horizontal="right" vertical="center"/>
    </xf>
    <xf numFmtId="166" fontId="0" fillId="5" borderId="0" xfId="2" applyNumberFormat="1" applyFont="1" applyFill="1" applyAlignment="1">
      <alignment horizontal="right" vertical="center"/>
    </xf>
    <xf numFmtId="9" fontId="0" fillId="5" borderId="0" xfId="2" applyFont="1" applyFill="1" applyAlignment="1">
      <alignment horizontal="right" vertical="center"/>
    </xf>
    <xf numFmtId="170" fontId="57" fillId="5" borderId="0" xfId="1" applyNumberFormat="1" applyFont="1" applyFill="1" applyAlignment="1">
      <alignment horizontal="right" vertical="center"/>
    </xf>
    <xf numFmtId="170" fontId="58" fillId="5" borderId="0" xfId="1" applyNumberFormat="1" applyFont="1" applyFill="1" applyAlignment="1">
      <alignment horizontal="right" vertical="center"/>
    </xf>
    <xf numFmtId="0" fontId="58" fillId="5" borderId="0" xfId="0" applyFont="1" applyFill="1" applyAlignment="1">
      <alignment horizontal="right" vertical="center"/>
    </xf>
    <xf numFmtId="0" fontId="0" fillId="5" borderId="0" xfId="0" applyFill="1" applyAlignment="1">
      <alignment horizontal="right" vertical="center" wrapText="1"/>
    </xf>
    <xf numFmtId="0" fontId="57" fillId="5" borderId="0" xfId="0" applyFont="1" applyFill="1" applyAlignment="1">
      <alignment horizontal="right" vertical="center"/>
    </xf>
    <xf numFmtId="0" fontId="2" fillId="10" borderId="0" xfId="0" applyFont="1" applyFill="1" applyAlignment="1">
      <alignment horizontal="right" vertical="center"/>
    </xf>
    <xf numFmtId="167" fontId="2" fillId="10" borderId="0" xfId="0" applyNumberFormat="1" applyFont="1" applyFill="1" applyAlignment="1">
      <alignment horizontal="right" vertical="center"/>
    </xf>
    <xf numFmtId="170" fontId="2" fillId="10" borderId="0" xfId="0" applyNumberFormat="1" applyFont="1" applyFill="1" applyAlignment="1">
      <alignment horizontal="right" vertical="center"/>
    </xf>
    <xf numFmtId="166" fontId="2" fillId="10" borderId="0" xfId="2" applyNumberFormat="1" applyFont="1" applyFill="1" applyAlignment="1">
      <alignment horizontal="right" vertical="center"/>
    </xf>
    <xf numFmtId="170" fontId="2" fillId="10" borderId="0" xfId="1" applyNumberFormat="1" applyFont="1" applyFill="1" applyAlignment="1">
      <alignment horizontal="right" vertical="center"/>
    </xf>
    <xf numFmtId="9" fontId="2" fillId="10" borderId="0" xfId="2" applyFont="1" applyFill="1" applyAlignment="1">
      <alignment horizontal="right" vertical="center"/>
    </xf>
    <xf numFmtId="168" fontId="57" fillId="5" borderId="0" xfId="0" applyNumberFormat="1" applyFont="1" applyFill="1" applyAlignment="1">
      <alignment horizontal="right" vertical="center"/>
    </xf>
    <xf numFmtId="175" fontId="0" fillId="5" borderId="0" xfId="1" applyNumberFormat="1" applyFont="1" applyFill="1" applyAlignment="1">
      <alignment horizontal="right" vertical="center"/>
    </xf>
    <xf numFmtId="10" fontId="18" fillId="5" borderId="0" xfId="2" applyNumberFormat="1" applyFont="1" applyFill="1" applyBorder="1" applyAlignment="1">
      <alignment horizontal="left" vertical="center"/>
    </xf>
    <xf numFmtId="164" fontId="0" fillId="0" borderId="0" xfId="0" applyNumberFormat="1" applyAlignment="1">
      <alignment horizontal="center" vertical="center"/>
    </xf>
    <xf numFmtId="9" fontId="19" fillId="0" borderId="0" xfId="2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2" fillId="0" borderId="12" xfId="0" applyFont="1" applyBorder="1" applyAlignment="1">
      <alignment horizontal="left" vertical="center" wrapText="1"/>
    </xf>
    <xf numFmtId="170" fontId="19" fillId="0" borderId="0" xfId="1" applyNumberFormat="1" applyFont="1" applyFill="1" applyBorder="1" applyAlignment="1">
      <alignment horizontal="center" vertical="center"/>
    </xf>
    <xf numFmtId="170" fontId="18" fillId="0" borderId="0" xfId="1" applyNumberFormat="1" applyFont="1" applyFill="1" applyBorder="1" applyAlignment="1">
      <alignment horizontal="center" vertical="center"/>
    </xf>
    <xf numFmtId="170" fontId="19" fillId="4" borderId="0" xfId="1" applyNumberFormat="1" applyFont="1" applyFill="1" applyBorder="1" applyAlignment="1">
      <alignment horizontal="center" vertical="center"/>
    </xf>
    <xf numFmtId="170" fontId="18" fillId="5" borderId="12" xfId="1" applyNumberFormat="1" applyFont="1" applyFill="1" applyBorder="1" applyAlignment="1">
      <alignment horizontal="left" vertical="center" wrapText="1"/>
    </xf>
    <xf numFmtId="0" fontId="29" fillId="0" borderId="0" xfId="0" applyFont="1" applyFill="1" applyBorder="1"/>
    <xf numFmtId="14" fontId="29" fillId="0" borderId="0" xfId="0" applyNumberFormat="1" applyFont="1" applyFill="1" applyBorder="1" applyAlignment="1">
      <alignment horizontal="left"/>
    </xf>
    <xf numFmtId="0" fontId="32" fillId="0" borderId="0" xfId="0" applyFont="1" applyBorder="1" applyAlignment="1">
      <alignment horizontal="justify" vertical="center" wrapText="1"/>
    </xf>
    <xf numFmtId="0" fontId="34" fillId="0" borderId="0" xfId="0" applyFont="1" applyBorder="1" applyAlignment="1">
      <alignment horizontal="justify" vertical="center" wrapText="1"/>
    </xf>
    <xf numFmtId="0" fontId="36" fillId="0" borderId="0" xfId="0" applyFont="1" applyBorder="1" applyAlignment="1">
      <alignment vertical="center" wrapText="1"/>
    </xf>
    <xf numFmtId="166" fontId="19" fillId="0" borderId="0" xfId="2" applyNumberFormat="1" applyFont="1" applyFill="1" applyBorder="1" applyAlignment="1">
      <alignment horizontal="right" vertical="center"/>
    </xf>
    <xf numFmtId="166" fontId="18" fillId="0" borderId="0" xfId="2" applyNumberFormat="1" applyFont="1" applyFill="1" applyBorder="1" applyAlignment="1">
      <alignment horizontal="right" vertical="center"/>
    </xf>
    <xf numFmtId="166" fontId="0" fillId="0" borderId="0" xfId="0" applyNumberFormat="1"/>
    <xf numFmtId="164" fontId="18" fillId="0" borderId="12" xfId="12" applyNumberFormat="1" applyFont="1" applyBorder="1" applyAlignment="1">
      <alignment horizontal="right" vertical="center" wrapText="1"/>
    </xf>
    <xf numFmtId="164" fontId="18" fillId="5" borderId="12" xfId="12" applyNumberFormat="1" applyFont="1" applyFill="1" applyBorder="1" applyAlignment="1">
      <alignment horizontal="right" vertical="center" wrapText="1"/>
    </xf>
    <xf numFmtId="167" fontId="18" fillId="5" borderId="12" xfId="12" applyNumberFormat="1" applyFont="1" applyFill="1" applyBorder="1" applyAlignment="1">
      <alignment horizontal="right" vertical="center" wrapText="1"/>
    </xf>
    <xf numFmtId="0" fontId="18" fillId="0" borderId="14" xfId="0" applyFont="1" applyBorder="1" applyAlignment="1">
      <alignment horizontal="left" vertical="center" wrapText="1"/>
    </xf>
    <xf numFmtId="166" fontId="18" fillId="0" borderId="15" xfId="2" applyNumberFormat="1" applyFont="1" applyBorder="1" applyAlignment="1">
      <alignment horizontal="right" vertical="center" wrapText="1"/>
    </xf>
    <xf numFmtId="164" fontId="19" fillId="5" borderId="0" xfId="1" applyFont="1" applyFill="1" applyBorder="1" applyAlignment="1">
      <alignment horizontal="left" vertical="center"/>
    </xf>
    <xf numFmtId="0" fontId="18" fillId="2" borderId="7" xfId="0" applyFont="1" applyFill="1" applyBorder="1" applyAlignment="1">
      <alignment vertical="center"/>
    </xf>
    <xf numFmtId="0" fontId="18" fillId="0" borderId="0" xfId="0" applyFont="1" applyAlignment="1">
      <alignment horizontal="center"/>
    </xf>
    <xf numFmtId="0" fontId="21" fillId="0" borderId="1" xfId="0" applyFont="1" applyBorder="1" applyAlignment="1">
      <alignment vertical="center"/>
    </xf>
    <xf numFmtId="49" fontId="22" fillId="0" borderId="3" xfId="0" applyNumberFormat="1" applyFont="1" applyBorder="1" applyAlignment="1">
      <alignment horizontal="center" vertical="center" wrapText="1"/>
    </xf>
    <xf numFmtId="49" fontId="22" fillId="0" borderId="6" xfId="0" applyNumberFormat="1" applyFont="1" applyBorder="1" applyAlignment="1">
      <alignment horizontal="center" vertical="center" wrapText="1"/>
    </xf>
    <xf numFmtId="0" fontId="19" fillId="5" borderId="0" xfId="0" applyFont="1" applyFill="1" applyBorder="1" applyAlignment="1">
      <alignment horizontal="left" vertical="center" wrapText="1"/>
    </xf>
    <xf numFmtId="166" fontId="18" fillId="5" borderId="12" xfId="2" applyNumberFormat="1" applyFont="1" applyFill="1" applyBorder="1" applyAlignment="1">
      <alignment horizontal="right" vertical="center" wrapText="1"/>
    </xf>
    <xf numFmtId="0" fontId="52" fillId="5" borderId="2" xfId="0" applyFont="1" applyFill="1" applyBorder="1" applyAlignment="1">
      <alignment vertical="center"/>
    </xf>
    <xf numFmtId="3" fontId="52" fillId="5" borderId="0" xfId="0" applyNumberFormat="1" applyFont="1" applyFill="1" applyBorder="1" applyAlignment="1">
      <alignment horizontal="right" vertical="center"/>
    </xf>
    <xf numFmtId="3" fontId="52" fillId="5" borderId="7" xfId="0" applyNumberFormat="1" applyFont="1" applyFill="1" applyBorder="1" applyAlignment="1">
      <alignment horizontal="right" vertical="center"/>
    </xf>
    <xf numFmtId="0" fontId="50" fillId="5" borderId="2" xfId="0" applyFont="1" applyFill="1" applyBorder="1" applyAlignment="1">
      <alignment horizontal="left" vertical="center"/>
    </xf>
    <xf numFmtId="0" fontId="18" fillId="5" borderId="0" xfId="0" applyFont="1" applyFill="1" applyBorder="1"/>
    <xf numFmtId="0" fontId="18" fillId="5" borderId="7" xfId="0" applyFont="1" applyFill="1" applyBorder="1"/>
    <xf numFmtId="0" fontId="59" fillId="5" borderId="2" xfId="0" applyFont="1" applyFill="1" applyBorder="1" applyAlignment="1">
      <alignment vertical="center"/>
    </xf>
    <xf numFmtId="3" fontId="21" fillId="5" borderId="0" xfId="0" applyNumberFormat="1" applyFont="1" applyFill="1" applyBorder="1" applyAlignment="1">
      <alignment horizontal="right" vertical="center"/>
    </xf>
    <xf numFmtId="0" fontId="18" fillId="5" borderId="0" xfId="0" applyFont="1" applyFill="1" applyBorder="1" applyAlignment="1">
      <alignment vertical="center"/>
    </xf>
    <xf numFmtId="3" fontId="21" fillId="5" borderId="7" xfId="0" applyNumberFormat="1" applyFont="1" applyFill="1" applyBorder="1" applyAlignment="1">
      <alignment horizontal="right" vertical="center"/>
    </xf>
    <xf numFmtId="3" fontId="60" fillId="5" borderId="0" xfId="0" applyNumberFormat="1" applyFont="1" applyFill="1" applyBorder="1" applyAlignment="1">
      <alignment horizontal="right" vertical="center"/>
    </xf>
    <xf numFmtId="0" fontId="52" fillId="5" borderId="8" xfId="0" applyFont="1" applyFill="1" applyBorder="1" applyAlignment="1">
      <alignment vertical="center"/>
    </xf>
    <xf numFmtId="3" fontId="60" fillId="5" borderId="4" xfId="0" applyNumberFormat="1" applyFont="1" applyFill="1" applyBorder="1" applyAlignment="1">
      <alignment horizontal="right" vertical="center"/>
    </xf>
    <xf numFmtId="3" fontId="60" fillId="5" borderId="9" xfId="0" applyNumberFormat="1" applyFont="1" applyFill="1" applyBorder="1" applyAlignment="1">
      <alignment horizontal="right" vertical="center"/>
    </xf>
    <xf numFmtId="167" fontId="19" fillId="5" borderId="0" xfId="12" applyNumberFormat="1" applyFont="1" applyFill="1" applyBorder="1" applyAlignment="1">
      <alignment horizontal="center" vertical="center"/>
    </xf>
    <xf numFmtId="169" fontId="0" fillId="0" borderId="0" xfId="0" applyNumberFormat="1"/>
    <xf numFmtId="167" fontId="18" fillId="5" borderId="0" xfId="12" applyNumberFormat="1" applyFont="1" applyFill="1" applyBorder="1" applyAlignment="1">
      <alignment horizontal="center" vertical="center"/>
    </xf>
    <xf numFmtId="167" fontId="19" fillId="4" borderId="0" xfId="12" applyNumberFormat="1" applyFont="1" applyFill="1" applyBorder="1" applyAlignment="1">
      <alignment horizontal="center" vertical="center"/>
    </xf>
    <xf numFmtId="166" fontId="21" fillId="3" borderId="0" xfId="2" applyNumberFormat="1" applyFont="1" applyFill="1" applyBorder="1" applyAlignment="1">
      <alignment horizontal="center" vertical="center" wrapText="1"/>
    </xf>
    <xf numFmtId="49" fontId="54" fillId="2" borderId="0" xfId="12" applyNumberFormat="1" applyFont="1" applyFill="1" applyBorder="1" applyAlignment="1">
      <alignment horizontal="center" vertical="center" wrapText="1"/>
    </xf>
    <xf numFmtId="165" fontId="54" fillId="2" borderId="0" xfId="12" applyNumberFormat="1" applyFont="1" applyFill="1" applyBorder="1" applyAlignment="1">
      <alignment horizontal="center" vertical="center" wrapText="1"/>
    </xf>
    <xf numFmtId="0" fontId="22" fillId="5" borderId="0" xfId="0" applyFont="1" applyFill="1" applyBorder="1" applyAlignment="1">
      <alignment horizontal="left" vertical="center" wrapText="1"/>
    </xf>
    <xf numFmtId="0" fontId="22" fillId="5" borderId="0" xfId="0" applyFont="1" applyFill="1" applyBorder="1" applyAlignment="1">
      <alignment horizontal="center" vertical="center" wrapText="1"/>
    </xf>
    <xf numFmtId="0" fontId="53" fillId="2" borderId="2" xfId="0" applyFont="1" applyFill="1" applyBorder="1" applyAlignment="1">
      <alignment vertical="center" wrapText="1"/>
    </xf>
    <xf numFmtId="0" fontId="22" fillId="5" borderId="2" xfId="0" applyFont="1" applyFill="1" applyBorder="1" applyAlignment="1">
      <alignment horizontal="left" vertical="center" wrapText="1"/>
    </xf>
    <xf numFmtId="170" fontId="18" fillId="0" borderId="12" xfId="1" applyNumberFormat="1" applyFont="1" applyBorder="1" applyAlignment="1">
      <alignment horizontal="right" vertical="center" wrapText="1"/>
    </xf>
    <xf numFmtId="166" fontId="21" fillId="5" borderId="15" xfId="2" applyNumberFormat="1" applyFont="1" applyFill="1" applyBorder="1" applyAlignment="1">
      <alignment horizontal="right" vertical="center" wrapText="1"/>
    </xf>
    <xf numFmtId="166" fontId="21" fillId="5" borderId="40" xfId="2" applyNumberFormat="1" applyFont="1" applyFill="1" applyBorder="1" applyAlignment="1">
      <alignment horizontal="right" vertical="center" wrapText="1"/>
    </xf>
    <xf numFmtId="0" fontId="43" fillId="2" borderId="2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165" fontId="54" fillId="2" borderId="7" xfId="12" applyNumberFormat="1" applyFont="1" applyFill="1" applyBorder="1" applyAlignment="1">
      <alignment horizontal="center" vertical="center" wrapText="1"/>
    </xf>
    <xf numFmtId="166" fontId="21" fillId="3" borderId="7" xfId="2" applyNumberFormat="1" applyFont="1" applyFill="1" applyBorder="1" applyAlignment="1">
      <alignment horizontal="center" vertical="center" wrapText="1"/>
    </xf>
    <xf numFmtId="0" fontId="21" fillId="5" borderId="12" xfId="2" applyNumberFormat="1" applyFont="1" applyFill="1" applyBorder="1" applyAlignment="1">
      <alignment horizontal="right" vertical="center" wrapText="1"/>
    </xf>
    <xf numFmtId="0" fontId="21" fillId="5" borderId="13" xfId="2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170" fontId="19" fillId="5" borderId="0" xfId="1" applyNumberFormat="1" applyFont="1" applyFill="1" applyBorder="1" applyAlignment="1">
      <alignment horizontal="center" vertical="center"/>
    </xf>
    <xf numFmtId="0" fontId="18" fillId="5" borderId="0" xfId="0" applyFont="1" applyFill="1" applyAlignment="1">
      <alignment horizontal="center" vertical="center"/>
    </xf>
    <xf numFmtId="170" fontId="18" fillId="5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1" fillId="0" borderId="0" xfId="0" applyFont="1" applyAlignment="1">
      <alignment horizontal="center" vertical="center"/>
    </xf>
    <xf numFmtId="166" fontId="18" fillId="0" borderId="0" xfId="2" applyNumberFormat="1" applyFont="1" applyBorder="1" applyAlignment="1">
      <alignment vertical="center"/>
    </xf>
    <xf numFmtId="166" fontId="19" fillId="0" borderId="0" xfId="2" applyNumberFormat="1" applyFont="1" applyBorder="1" applyAlignment="1">
      <alignment vertical="center"/>
    </xf>
    <xf numFmtId="0" fontId="19" fillId="5" borderId="0" xfId="0" applyFont="1" applyFill="1" applyBorder="1" applyAlignment="1">
      <alignment horizontal="left" vertical="center"/>
    </xf>
    <xf numFmtId="166" fontId="18" fillId="0" borderId="12" xfId="2" applyNumberFormat="1" applyFont="1" applyFill="1" applyBorder="1" applyAlignment="1">
      <alignment horizontal="right" vertical="center" wrapText="1"/>
    </xf>
    <xf numFmtId="164" fontId="18" fillId="0" borderId="0" xfId="1" applyFont="1" applyAlignment="1">
      <alignment horizontal="center" vertical="center"/>
    </xf>
    <xf numFmtId="9" fontId="18" fillId="5" borderId="0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0" fontId="18" fillId="0" borderId="0" xfId="1" quotePrefix="1" applyNumberFormat="1" applyFont="1" applyBorder="1" applyAlignment="1">
      <alignment vertical="center"/>
    </xf>
    <xf numFmtId="167" fontId="21" fillId="5" borderId="12" xfId="12" applyNumberFormat="1" applyFont="1" applyFill="1" applyBorder="1" applyAlignment="1">
      <alignment horizontal="right" vertical="center" wrapText="1"/>
    </xf>
    <xf numFmtId="166" fontId="21" fillId="5" borderId="41" xfId="2" applyNumberFormat="1" applyFont="1" applyFill="1" applyBorder="1" applyAlignment="1">
      <alignment horizontal="right" vertical="center" wrapText="1"/>
    </xf>
    <xf numFmtId="167" fontId="21" fillId="5" borderId="0" xfId="12" applyNumberFormat="1" applyFont="1" applyFill="1" applyBorder="1" applyAlignment="1">
      <alignment horizontal="right" vertical="center" wrapText="1"/>
    </xf>
    <xf numFmtId="166" fontId="21" fillId="5" borderId="7" xfId="2" applyNumberFormat="1" applyFont="1" applyFill="1" applyBorder="1" applyAlignment="1">
      <alignment horizontal="right" vertical="center" wrapText="1"/>
    </xf>
    <xf numFmtId="166" fontId="21" fillId="5" borderId="0" xfId="2" applyNumberFormat="1" applyFont="1" applyFill="1" applyBorder="1" applyAlignment="1">
      <alignment horizontal="right" vertical="center" wrapText="1"/>
    </xf>
    <xf numFmtId="0" fontId="21" fillId="5" borderId="0" xfId="0" applyFont="1" applyFill="1" applyBorder="1" applyAlignment="1">
      <alignment horizontal="center" vertical="center" wrapText="1"/>
    </xf>
    <xf numFmtId="166" fontId="21" fillId="5" borderId="42" xfId="2" applyNumberFormat="1" applyFont="1" applyFill="1" applyBorder="1" applyAlignment="1">
      <alignment horizontal="right" vertical="center" wrapText="1"/>
    </xf>
    <xf numFmtId="166" fontId="18" fillId="0" borderId="44" xfId="2" applyNumberFormat="1" applyFont="1" applyBorder="1" applyAlignment="1">
      <alignment horizontal="center" vertical="center"/>
    </xf>
    <xf numFmtId="166" fontId="51" fillId="0" borderId="44" xfId="2" applyNumberFormat="1" applyFont="1" applyBorder="1" applyAlignment="1">
      <alignment horizontal="center" vertical="center"/>
    </xf>
    <xf numFmtId="0" fontId="42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170" fontId="51" fillId="5" borderId="0" xfId="1" applyNumberFormat="1" applyFont="1" applyFill="1" applyBorder="1" applyAlignment="1">
      <alignment horizontal="center" vertical="center"/>
    </xf>
    <xf numFmtId="166" fontId="18" fillId="5" borderId="44" xfId="2" applyNumberFormat="1" applyFont="1" applyFill="1" applyBorder="1" applyAlignment="1">
      <alignment horizontal="center" vertical="center"/>
    </xf>
    <xf numFmtId="175" fontId="18" fillId="5" borderId="0" xfId="1" applyNumberFormat="1" applyFont="1" applyFill="1" applyBorder="1" applyAlignment="1">
      <alignment horizontal="center" vertical="center"/>
    </xf>
    <xf numFmtId="166" fontId="51" fillId="5" borderId="0" xfId="2" applyNumberFormat="1" applyFont="1" applyFill="1" applyBorder="1" applyAlignment="1">
      <alignment horizontal="center" vertical="center"/>
    </xf>
    <xf numFmtId="166" fontId="51" fillId="5" borderId="44" xfId="2" applyNumberFormat="1" applyFont="1" applyFill="1" applyBorder="1" applyAlignment="1">
      <alignment horizontal="center" vertical="center"/>
    </xf>
    <xf numFmtId="175" fontId="51" fillId="5" borderId="0" xfId="1" applyNumberFormat="1" applyFont="1" applyFill="1" applyBorder="1" applyAlignment="1">
      <alignment horizontal="center" vertical="center"/>
    </xf>
    <xf numFmtId="0" fontId="0" fillId="5" borderId="0" xfId="0" applyFill="1" applyBorder="1"/>
    <xf numFmtId="0" fontId="18" fillId="5" borderId="44" xfId="0" applyFont="1" applyFill="1" applyBorder="1" applyAlignment="1">
      <alignment horizontal="center" vertical="center"/>
    </xf>
    <xf numFmtId="0" fontId="19" fillId="3" borderId="49" xfId="0" applyFont="1" applyFill="1" applyBorder="1" applyAlignment="1">
      <alignment horizontal="left" vertical="center"/>
    </xf>
    <xf numFmtId="166" fontId="19" fillId="0" borderId="44" xfId="2" applyNumberFormat="1" applyFont="1" applyBorder="1" applyAlignment="1">
      <alignment horizontal="center" vertical="center"/>
    </xf>
    <xf numFmtId="166" fontId="19" fillId="5" borderId="44" xfId="2" applyNumberFormat="1" applyFont="1" applyFill="1" applyBorder="1" applyAlignment="1">
      <alignment horizontal="center" vertical="center"/>
    </xf>
    <xf numFmtId="0" fontId="18" fillId="5" borderId="49" xfId="0" applyFont="1" applyFill="1" applyBorder="1" applyAlignment="1">
      <alignment horizontal="right" vertical="center"/>
    </xf>
    <xf numFmtId="0" fontId="19" fillId="5" borderId="49" xfId="0" applyFont="1" applyFill="1" applyBorder="1" applyAlignment="1">
      <alignment horizontal="left" vertical="center"/>
    </xf>
    <xf numFmtId="0" fontId="19" fillId="4" borderId="49" xfId="0" applyFont="1" applyFill="1" applyBorder="1" applyAlignment="1">
      <alignment horizontal="left" vertical="center"/>
    </xf>
    <xf numFmtId="166" fontId="19" fillId="4" borderId="44" xfId="2" applyNumberFormat="1" applyFont="1" applyFill="1" applyBorder="1" applyAlignment="1">
      <alignment horizontal="center" vertical="center"/>
    </xf>
    <xf numFmtId="166" fontId="18" fillId="5" borderId="46" xfId="2" applyNumberFormat="1" applyFont="1" applyFill="1" applyBorder="1" applyAlignment="1">
      <alignment horizontal="center" vertical="center"/>
    </xf>
    <xf numFmtId="166" fontId="18" fillId="5" borderId="51" xfId="2" applyNumberFormat="1" applyFont="1" applyFill="1" applyBorder="1" applyAlignment="1">
      <alignment horizontal="center" vertical="center"/>
    </xf>
    <xf numFmtId="0" fontId="50" fillId="5" borderId="49" xfId="0" applyFont="1" applyFill="1" applyBorder="1" applyAlignment="1">
      <alignment horizontal="left" vertical="center"/>
    </xf>
    <xf numFmtId="175" fontId="51" fillId="5" borderId="44" xfId="1" applyNumberFormat="1" applyFont="1" applyFill="1" applyBorder="1" applyAlignment="1">
      <alignment horizontal="center" vertical="center"/>
    </xf>
    <xf numFmtId="0" fontId="19" fillId="5" borderId="49" xfId="0" applyFont="1" applyFill="1" applyBorder="1" applyAlignment="1">
      <alignment horizontal="left" vertical="center" wrapText="1"/>
    </xf>
    <xf numFmtId="175" fontId="18" fillId="5" borderId="44" xfId="1" applyNumberFormat="1" applyFont="1" applyFill="1" applyBorder="1" applyAlignment="1">
      <alignment horizontal="center" vertical="center"/>
    </xf>
    <xf numFmtId="0" fontId="18" fillId="5" borderId="49" xfId="0" applyFont="1" applyFill="1" applyBorder="1" applyAlignment="1">
      <alignment horizontal="left" vertical="center" wrapText="1"/>
    </xf>
    <xf numFmtId="0" fontId="59" fillId="5" borderId="49" xfId="0" applyFont="1" applyFill="1" applyBorder="1" applyAlignment="1">
      <alignment horizontal="left" vertical="center"/>
    </xf>
    <xf numFmtId="0" fontId="18" fillId="5" borderId="49" xfId="0" applyFont="1" applyFill="1" applyBorder="1" applyAlignment="1">
      <alignment horizontal="left" vertical="center" indent="2"/>
    </xf>
    <xf numFmtId="0" fontId="18" fillId="5" borderId="49" xfId="0" applyFont="1" applyFill="1" applyBorder="1" applyAlignment="1">
      <alignment horizontal="right" vertical="center" wrapText="1"/>
    </xf>
    <xf numFmtId="0" fontId="18" fillId="5" borderId="50" xfId="0" applyFont="1" applyFill="1" applyBorder="1" applyAlignment="1">
      <alignment horizontal="left" vertical="center" wrapText="1"/>
    </xf>
    <xf numFmtId="0" fontId="15" fillId="0" borderId="44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175" fontId="0" fillId="5" borderId="0" xfId="1" applyNumberFormat="1" applyFont="1" applyFill="1" applyAlignment="1">
      <alignment horizontal="center" vertical="center"/>
    </xf>
    <xf numFmtId="0" fontId="18" fillId="3" borderId="49" xfId="0" applyFont="1" applyFill="1" applyBorder="1" applyAlignment="1">
      <alignment horizontal="left" vertical="center"/>
    </xf>
    <xf numFmtId="0" fontId="18" fillId="5" borderId="49" xfId="0" applyFont="1" applyFill="1" applyBorder="1" applyAlignment="1">
      <alignment horizontal="left" vertical="center"/>
    </xf>
    <xf numFmtId="175" fontId="18" fillId="0" borderId="44" xfId="1" applyNumberFormat="1" applyFont="1" applyBorder="1" applyAlignment="1">
      <alignment horizontal="center" vertical="center"/>
    </xf>
    <xf numFmtId="176" fontId="18" fillId="0" borderId="44" xfId="1" applyNumberFormat="1" applyFont="1" applyBorder="1" applyAlignment="1">
      <alignment horizontal="center" vertical="center"/>
    </xf>
    <xf numFmtId="0" fontId="18" fillId="0" borderId="44" xfId="0" applyFont="1" applyBorder="1" applyAlignment="1">
      <alignment horizontal="center" vertical="center"/>
    </xf>
    <xf numFmtId="0" fontId="16" fillId="0" borderId="49" xfId="0" applyFont="1" applyBorder="1" applyAlignment="1">
      <alignment horizontal="left" vertical="center"/>
    </xf>
    <xf numFmtId="0" fontId="19" fillId="3" borderId="49" xfId="0" applyFont="1" applyFill="1" applyBorder="1" applyAlignment="1">
      <alignment horizontal="left" vertical="center" wrapText="1"/>
    </xf>
    <xf numFmtId="165" fontId="18" fillId="0" borderId="44" xfId="1" applyNumberFormat="1" applyFont="1" applyBorder="1" applyAlignment="1">
      <alignment horizontal="center" vertical="center"/>
    </xf>
    <xf numFmtId="0" fontId="18" fillId="3" borderId="49" xfId="0" applyFont="1" applyFill="1" applyBorder="1" applyAlignment="1">
      <alignment horizontal="left" vertical="center" wrapText="1"/>
    </xf>
    <xf numFmtId="0" fontId="19" fillId="4" borderId="49" xfId="0" applyFont="1" applyFill="1" applyBorder="1" applyAlignment="1">
      <alignment horizontal="left" vertical="center" wrapText="1"/>
    </xf>
    <xf numFmtId="0" fontId="19" fillId="4" borderId="50" xfId="0" applyFont="1" applyFill="1" applyBorder="1" applyAlignment="1">
      <alignment horizontal="left" vertical="center" wrapText="1"/>
    </xf>
    <xf numFmtId="167" fontId="19" fillId="4" borderId="46" xfId="1" applyNumberFormat="1" applyFont="1" applyFill="1" applyBorder="1" applyAlignment="1">
      <alignment horizontal="center" vertical="center"/>
    </xf>
    <xf numFmtId="166" fontId="19" fillId="4" borderId="46" xfId="2" applyNumberFormat="1" applyFont="1" applyFill="1" applyBorder="1" applyAlignment="1">
      <alignment horizontal="center" vertical="center"/>
    </xf>
    <xf numFmtId="166" fontId="19" fillId="4" borderId="51" xfId="2" applyNumberFormat="1" applyFont="1" applyFill="1" applyBorder="1" applyAlignment="1">
      <alignment horizontal="center" vertical="center"/>
    </xf>
    <xf numFmtId="166" fontId="19" fillId="0" borderId="44" xfId="2" applyNumberFormat="1" applyFont="1" applyBorder="1" applyAlignment="1">
      <alignment horizontal="right" vertical="center"/>
    </xf>
    <xf numFmtId="0" fontId="18" fillId="3" borderId="49" xfId="0" applyFont="1" applyFill="1" applyBorder="1" applyAlignment="1">
      <alignment horizontal="left" vertical="center" wrapText="1" indent="2"/>
    </xf>
    <xf numFmtId="166" fontId="18" fillId="0" borderId="44" xfId="2" applyNumberFormat="1" applyFont="1" applyBorder="1" applyAlignment="1">
      <alignment horizontal="right" vertical="center"/>
    </xf>
    <xf numFmtId="166" fontId="19" fillId="4" borderId="44" xfId="2" applyNumberFormat="1" applyFont="1" applyFill="1" applyBorder="1" applyAlignment="1">
      <alignment horizontal="right" vertical="center"/>
    </xf>
    <xf numFmtId="166" fontId="19" fillId="4" borderId="46" xfId="2" applyNumberFormat="1" applyFont="1" applyFill="1" applyBorder="1" applyAlignment="1">
      <alignment horizontal="right" vertical="center"/>
    </xf>
    <xf numFmtId="166" fontId="19" fillId="4" borderId="51" xfId="2" applyNumberFormat="1" applyFont="1" applyFill="1" applyBorder="1" applyAlignment="1">
      <alignment horizontal="right" vertical="center"/>
    </xf>
    <xf numFmtId="0" fontId="19" fillId="5" borderId="50" xfId="0" applyFont="1" applyFill="1" applyBorder="1" applyAlignment="1">
      <alignment horizontal="left" vertical="center" wrapText="1"/>
    </xf>
    <xf numFmtId="166" fontId="19" fillId="5" borderId="46" xfId="2" applyNumberFormat="1" applyFont="1" applyFill="1" applyBorder="1" applyAlignment="1">
      <alignment horizontal="right" vertical="center"/>
    </xf>
    <xf numFmtId="166" fontId="19" fillId="5" borderId="51" xfId="2" applyNumberFormat="1" applyFont="1" applyFill="1" applyBorder="1" applyAlignment="1">
      <alignment horizontal="right" vertical="center"/>
    </xf>
    <xf numFmtId="0" fontId="41" fillId="0" borderId="47" xfId="0" applyFont="1" applyBorder="1" applyAlignment="1">
      <alignment horizontal="left" vertical="center"/>
    </xf>
    <xf numFmtId="0" fontId="41" fillId="0" borderId="48" xfId="0" applyFont="1" applyBorder="1" applyAlignment="1">
      <alignment horizontal="left" vertical="center"/>
    </xf>
    <xf numFmtId="0" fontId="18" fillId="0" borderId="49" xfId="0" applyFont="1" applyBorder="1" applyAlignment="1">
      <alignment horizontal="left" vertical="center" wrapText="1"/>
    </xf>
    <xf numFmtId="0" fontId="18" fillId="0" borderId="54" xfId="0" applyFont="1" applyBorder="1" applyAlignment="1">
      <alignment horizontal="left" vertical="center" wrapText="1"/>
    </xf>
    <xf numFmtId="166" fontId="21" fillId="5" borderId="55" xfId="2" applyNumberFormat="1" applyFont="1" applyFill="1" applyBorder="1" applyAlignment="1">
      <alignment horizontal="right" vertical="center" wrapText="1"/>
    </xf>
    <xf numFmtId="0" fontId="18" fillId="5" borderId="54" xfId="0" applyFont="1" applyFill="1" applyBorder="1" applyAlignment="1">
      <alignment horizontal="left" vertical="center" wrapText="1"/>
    </xf>
    <xf numFmtId="166" fontId="21" fillId="5" borderId="56" xfId="2" applyNumberFormat="1" applyFont="1" applyFill="1" applyBorder="1" applyAlignment="1">
      <alignment horizontal="right" vertical="center" wrapText="1"/>
    </xf>
    <xf numFmtId="0" fontId="22" fillId="0" borderId="54" xfId="0" applyFont="1" applyBorder="1" applyAlignment="1">
      <alignment horizontal="left" vertical="center" wrapText="1"/>
    </xf>
    <xf numFmtId="0" fontId="18" fillId="5" borderId="58" xfId="0" applyFont="1" applyFill="1" applyBorder="1" applyAlignment="1">
      <alignment horizontal="left" vertical="center" wrapText="1"/>
    </xf>
    <xf numFmtId="165" fontId="21" fillId="5" borderId="59" xfId="1" applyNumberFormat="1" applyFont="1" applyFill="1" applyBorder="1" applyAlignment="1">
      <alignment horizontal="right" vertical="center" wrapText="1"/>
    </xf>
    <xf numFmtId="166" fontId="21" fillId="5" borderId="59" xfId="0" applyNumberFormat="1" applyFont="1" applyFill="1" applyBorder="1" applyAlignment="1">
      <alignment horizontal="right" vertical="center" wrapText="1"/>
    </xf>
    <xf numFmtId="166" fontId="21" fillId="5" borderId="46" xfId="0" applyNumberFormat="1" applyFont="1" applyFill="1" applyBorder="1" applyAlignment="1">
      <alignment horizontal="right" vertical="center" wrapText="1"/>
    </xf>
    <xf numFmtId="167" fontId="21" fillId="5" borderId="60" xfId="12" applyNumberFormat="1" applyFont="1" applyFill="1" applyBorder="1" applyAlignment="1">
      <alignment horizontal="right" vertical="center" wrapText="1"/>
    </xf>
    <xf numFmtId="167" fontId="21" fillId="5" borderId="59" xfId="12" applyNumberFormat="1" applyFont="1" applyFill="1" applyBorder="1" applyAlignment="1">
      <alignment horizontal="right" vertical="center" wrapText="1"/>
    </xf>
    <xf numFmtId="166" fontId="21" fillId="5" borderId="61" xfId="2" applyNumberFormat="1" applyFont="1" applyFill="1" applyBorder="1" applyAlignment="1">
      <alignment horizontal="right" vertical="center" wrapText="1"/>
    </xf>
    <xf numFmtId="0" fontId="19" fillId="0" borderId="49" xfId="0" applyFont="1" applyBorder="1" applyAlignment="1">
      <alignment horizontal="left" vertical="center"/>
    </xf>
    <xf numFmtId="0" fontId="18" fillId="0" borderId="49" xfId="0" applyFont="1" applyBorder="1" applyAlignment="1">
      <alignment horizontal="left" vertical="center"/>
    </xf>
    <xf numFmtId="166" fontId="18" fillId="0" borderId="44" xfId="2" applyNumberFormat="1" applyFont="1" applyBorder="1" applyAlignment="1">
      <alignment vertical="center"/>
    </xf>
    <xf numFmtId="166" fontId="19" fillId="0" borderId="44" xfId="2" applyNumberFormat="1" applyFont="1" applyBorder="1" applyAlignment="1">
      <alignment vertical="center"/>
    </xf>
    <xf numFmtId="0" fontId="18" fillId="0" borderId="49" xfId="0" applyFont="1" applyFill="1" applyBorder="1" applyAlignment="1">
      <alignment horizontal="left" vertical="center"/>
    </xf>
    <xf numFmtId="0" fontId="19" fillId="0" borderId="49" xfId="0" applyFont="1" applyFill="1" applyBorder="1" applyAlignment="1">
      <alignment horizontal="left" vertical="center"/>
    </xf>
    <xf numFmtId="0" fontId="18" fillId="0" borderId="49" xfId="0" applyFont="1" applyBorder="1" applyAlignment="1">
      <alignment horizontal="left" vertical="center" wrapText="1" indent="2"/>
    </xf>
    <xf numFmtId="0" fontId="22" fillId="4" borderId="49" xfId="0" applyFont="1" applyFill="1" applyBorder="1" applyAlignment="1">
      <alignment horizontal="left" vertical="center" wrapText="1"/>
    </xf>
    <xf numFmtId="166" fontId="22" fillId="4" borderId="44" xfId="2" applyNumberFormat="1" applyFont="1" applyFill="1" applyBorder="1" applyAlignment="1">
      <alignment vertical="center"/>
    </xf>
    <xf numFmtId="0" fontId="22" fillId="4" borderId="50" xfId="0" applyFont="1" applyFill="1" applyBorder="1" applyAlignment="1">
      <alignment horizontal="left" vertical="center" wrapText="1"/>
    </xf>
    <xf numFmtId="166" fontId="22" fillId="4" borderId="46" xfId="2" applyNumberFormat="1" applyFont="1" applyFill="1" applyBorder="1" applyAlignment="1">
      <alignment vertical="center"/>
    </xf>
    <xf numFmtId="166" fontId="22" fillId="4" borderId="51" xfId="2" applyNumberFormat="1" applyFont="1" applyFill="1" applyBorder="1" applyAlignment="1">
      <alignment vertical="center"/>
    </xf>
    <xf numFmtId="166" fontId="22" fillId="5" borderId="51" xfId="2" applyNumberFormat="1" applyFont="1" applyFill="1" applyBorder="1" applyAlignment="1">
      <alignment horizontal="center" vertical="center"/>
    </xf>
    <xf numFmtId="166" fontId="18" fillId="5" borderId="44" xfId="2" applyNumberFormat="1" applyFont="1" applyFill="1" applyBorder="1" applyAlignment="1">
      <alignment horizontal="right" vertical="center"/>
    </xf>
    <xf numFmtId="166" fontId="0" fillId="0" borderId="0" xfId="0" applyNumberFormat="1" applyBorder="1"/>
    <xf numFmtId="0" fontId="18" fillId="5" borderId="49" xfId="0" applyFont="1" applyFill="1" applyBorder="1" applyAlignment="1">
      <alignment horizontal="right" vertical="center" indent="2"/>
    </xf>
    <xf numFmtId="0" fontId="20" fillId="5" borderId="49" xfId="0" applyFont="1" applyFill="1" applyBorder="1" applyAlignment="1">
      <alignment horizontal="left" vertical="center"/>
    </xf>
    <xf numFmtId="167" fontId="19" fillId="4" borderId="46" xfId="12" applyNumberFormat="1" applyFont="1" applyFill="1" applyBorder="1" applyAlignment="1">
      <alignment horizontal="center" vertical="center"/>
    </xf>
    <xf numFmtId="0" fontId="22" fillId="3" borderId="49" xfId="0" applyFont="1" applyFill="1" applyBorder="1" applyAlignment="1">
      <alignment horizontal="left" vertical="center" wrapText="1"/>
    </xf>
    <xf numFmtId="0" fontId="18" fillId="0" borderId="44" xfId="0" applyFont="1" applyFill="1" applyBorder="1" applyAlignment="1">
      <alignment horizontal="center" vertical="center"/>
    </xf>
    <xf numFmtId="166" fontId="19" fillId="0" borderId="44" xfId="2" applyNumberFormat="1" applyFont="1" applyFill="1" applyBorder="1" applyAlignment="1">
      <alignment horizontal="right" vertical="center"/>
    </xf>
    <xf numFmtId="166" fontId="18" fillId="0" borderId="44" xfId="2" applyNumberFormat="1" applyFont="1" applyFill="1" applyBorder="1" applyAlignment="1">
      <alignment horizontal="right" vertical="center"/>
    </xf>
    <xf numFmtId="170" fontId="19" fillId="4" borderId="46" xfId="1" applyNumberFormat="1" applyFont="1" applyFill="1" applyBorder="1" applyAlignment="1">
      <alignment horizontal="center" vertical="center"/>
    </xf>
    <xf numFmtId="0" fontId="19" fillId="4" borderId="63" xfId="0" applyFont="1" applyFill="1" applyBorder="1" applyAlignment="1">
      <alignment horizontal="left" vertical="center" wrapText="1"/>
    </xf>
    <xf numFmtId="170" fontId="19" fillId="4" borderId="53" xfId="1" applyNumberFormat="1" applyFont="1" applyFill="1" applyBorder="1" applyAlignment="1">
      <alignment horizontal="center" vertical="center"/>
    </xf>
    <xf numFmtId="166" fontId="19" fillId="4" borderId="53" xfId="2" applyNumberFormat="1" applyFont="1" applyFill="1" applyBorder="1" applyAlignment="1">
      <alignment horizontal="right" vertical="center"/>
    </xf>
    <xf numFmtId="166" fontId="19" fillId="4" borderId="52" xfId="2" applyNumberFormat="1" applyFont="1" applyFill="1" applyBorder="1" applyAlignment="1">
      <alignment horizontal="right" vertical="center"/>
    </xf>
    <xf numFmtId="0" fontId="18" fillId="5" borderId="49" xfId="0" applyFont="1" applyFill="1" applyBorder="1" applyAlignment="1">
      <alignment horizontal="justify" vertical="center" wrapText="1"/>
    </xf>
    <xf numFmtId="0" fontId="18" fillId="5" borderId="50" xfId="0" applyFont="1" applyFill="1" applyBorder="1" applyAlignment="1">
      <alignment horizontal="justify" vertical="center" wrapText="1"/>
    </xf>
    <xf numFmtId="0" fontId="18" fillId="0" borderId="49" xfId="0" applyFont="1" applyBorder="1"/>
    <xf numFmtId="167" fontId="18" fillId="0" borderId="44" xfId="1" applyNumberFormat="1" applyFont="1" applyFill="1" applyBorder="1"/>
    <xf numFmtId="0" fontId="19" fillId="4" borderId="49" xfId="0" applyFont="1" applyFill="1" applyBorder="1"/>
    <xf numFmtId="167" fontId="19" fillId="4" borderId="44" xfId="1" applyNumberFormat="1" applyFont="1" applyFill="1" applyBorder="1"/>
    <xf numFmtId="0" fontId="22" fillId="0" borderId="49" xfId="0" applyFont="1" applyBorder="1"/>
    <xf numFmtId="0" fontId="19" fillId="4" borderId="50" xfId="0" applyFont="1" applyFill="1" applyBorder="1"/>
    <xf numFmtId="167" fontId="19" fillId="4" borderId="46" xfId="0" applyNumberFormat="1" applyFont="1" applyFill="1" applyBorder="1"/>
    <xf numFmtId="167" fontId="19" fillId="4" borderId="51" xfId="0" applyNumberFormat="1" applyFont="1" applyFill="1" applyBorder="1"/>
    <xf numFmtId="0" fontId="19" fillId="0" borderId="49" xfId="0" applyFont="1" applyFill="1" applyBorder="1" applyAlignment="1">
      <alignment horizontal="left" vertical="center" wrapText="1"/>
    </xf>
    <xf numFmtId="0" fontId="18" fillId="0" borderId="49" xfId="0" applyFont="1" applyFill="1" applyBorder="1" applyAlignment="1">
      <alignment horizontal="left" vertical="center" wrapText="1" indent="1"/>
    </xf>
    <xf numFmtId="0" fontId="18" fillId="0" borderId="49" xfId="0" applyFont="1" applyFill="1" applyBorder="1" applyAlignment="1">
      <alignment horizontal="left" vertical="center" wrapText="1"/>
    </xf>
    <xf numFmtId="0" fontId="16" fillId="0" borderId="49" xfId="0" applyFont="1" applyBorder="1" applyAlignment="1">
      <alignment horizontal="left" vertical="center" wrapText="1"/>
    </xf>
    <xf numFmtId="0" fontId="19" fillId="0" borderId="49" xfId="0" applyFont="1" applyBorder="1" applyAlignment="1">
      <alignment horizontal="left" vertical="center" wrapText="1"/>
    </xf>
    <xf numFmtId="167" fontId="18" fillId="0" borderId="44" xfId="1" applyNumberFormat="1" applyFont="1" applyBorder="1" applyAlignment="1">
      <alignment horizontal="center" vertical="center"/>
    </xf>
    <xf numFmtId="0" fontId="18" fillId="0" borderId="49" xfId="0" applyFont="1" applyFill="1" applyBorder="1" applyAlignment="1">
      <alignment vertical="center" wrapText="1"/>
    </xf>
    <xf numFmtId="167" fontId="19" fillId="4" borderId="44" xfId="1" applyNumberFormat="1" applyFont="1" applyFill="1" applyBorder="1" applyAlignment="1">
      <alignment horizontal="center" vertical="center"/>
    </xf>
    <xf numFmtId="167" fontId="18" fillId="0" borderId="44" xfId="1" applyNumberFormat="1" applyFont="1" applyFill="1" applyBorder="1" applyAlignment="1">
      <alignment horizontal="center" vertical="center"/>
    </xf>
    <xf numFmtId="0" fontId="18" fillId="0" borderId="49" xfId="0" applyFont="1" applyBorder="1" applyAlignment="1">
      <alignment horizontal="right" vertical="center" wrapText="1"/>
    </xf>
    <xf numFmtId="167" fontId="19" fillId="0" borderId="44" xfId="1" applyNumberFormat="1" applyFont="1" applyBorder="1" applyAlignment="1">
      <alignment horizontal="center" vertical="center"/>
    </xf>
    <xf numFmtId="167" fontId="19" fillId="4" borderId="51" xfId="1" applyNumberFormat="1" applyFont="1" applyFill="1" applyBorder="1" applyAlignment="1">
      <alignment horizontal="center" vertical="center"/>
    </xf>
    <xf numFmtId="0" fontId="19" fillId="3" borderId="49" xfId="0" applyFont="1" applyFill="1" applyBorder="1" applyAlignment="1">
      <alignment vertical="center" wrapText="1"/>
    </xf>
    <xf numFmtId="165" fontId="18" fillId="0" borderId="44" xfId="1" applyNumberFormat="1" applyFont="1" applyBorder="1" applyAlignment="1">
      <alignment horizontal="right" vertical="center"/>
    </xf>
    <xf numFmtId="0" fontId="18" fillId="3" borderId="49" xfId="0" applyFont="1" applyFill="1" applyBorder="1" applyAlignment="1">
      <alignment vertical="center" wrapText="1"/>
    </xf>
    <xf numFmtId="167" fontId="18" fillId="0" borderId="44" xfId="1" applyNumberFormat="1" applyFont="1" applyBorder="1" applyAlignment="1">
      <alignment horizontal="right" vertical="center"/>
    </xf>
    <xf numFmtId="167" fontId="19" fillId="0" borderId="44" xfId="1" applyNumberFormat="1" applyFont="1" applyBorder="1" applyAlignment="1">
      <alignment horizontal="right" vertical="center"/>
    </xf>
    <xf numFmtId="0" fontId="19" fillId="6" borderId="49" xfId="0" applyFont="1" applyFill="1" applyBorder="1" applyAlignment="1">
      <alignment vertical="center" wrapText="1"/>
    </xf>
    <xf numFmtId="166" fontId="19" fillId="7" borderId="44" xfId="2" applyNumberFormat="1" applyFont="1" applyFill="1" applyBorder="1" applyAlignment="1">
      <alignment horizontal="right" wrapText="1"/>
    </xf>
    <xf numFmtId="0" fontId="19" fillId="6" borderId="50" xfId="0" applyFont="1" applyFill="1" applyBorder="1" applyAlignment="1">
      <alignment vertical="center" wrapText="1"/>
    </xf>
    <xf numFmtId="166" fontId="19" fillId="7" borderId="46" xfId="2" applyNumberFormat="1" applyFont="1" applyFill="1" applyBorder="1" applyAlignment="1">
      <alignment horizontal="right" wrapText="1"/>
    </xf>
    <xf numFmtId="166" fontId="19" fillId="7" borderId="51" xfId="2" applyNumberFormat="1" applyFont="1" applyFill="1" applyBorder="1" applyAlignment="1">
      <alignment horizontal="right" wrapText="1"/>
    </xf>
    <xf numFmtId="0" fontId="19" fillId="4" borderId="49" xfId="0" applyFont="1" applyFill="1" applyBorder="1" applyAlignment="1">
      <alignment vertical="center" wrapText="1"/>
    </xf>
    <xf numFmtId="0" fontId="18" fillId="0" borderId="50" xfId="0" applyFont="1" applyBorder="1" applyAlignment="1">
      <alignment vertical="center"/>
    </xf>
    <xf numFmtId="167" fontId="18" fillId="0" borderId="46" xfId="1" applyNumberFormat="1" applyFont="1" applyBorder="1" applyAlignment="1">
      <alignment horizontal="center" vertical="center"/>
    </xf>
    <xf numFmtId="167" fontId="18" fillId="0" borderId="51" xfId="1" applyNumberFormat="1" applyFont="1" applyBorder="1" applyAlignment="1">
      <alignment horizontal="center" vertical="center"/>
    </xf>
    <xf numFmtId="0" fontId="18" fillId="0" borderId="49" xfId="0" applyFont="1" applyFill="1" applyBorder="1" applyAlignment="1">
      <alignment vertical="center"/>
    </xf>
    <xf numFmtId="0" fontId="19" fillId="0" borderId="49" xfId="0" applyFont="1" applyFill="1" applyBorder="1" applyAlignment="1">
      <alignment vertical="center"/>
    </xf>
    <xf numFmtId="0" fontId="19" fillId="0" borderId="50" xfId="0" applyFont="1" applyFill="1" applyBorder="1" applyAlignment="1">
      <alignment vertical="center"/>
    </xf>
    <xf numFmtId="166" fontId="19" fillId="0" borderId="46" xfId="2" applyNumberFormat="1" applyFont="1" applyBorder="1" applyAlignment="1">
      <alignment horizontal="right" vertical="center"/>
    </xf>
    <xf numFmtId="166" fontId="18" fillId="0" borderId="46" xfId="2" applyNumberFormat="1" applyFont="1" applyBorder="1" applyAlignment="1">
      <alignment horizontal="right" vertical="center"/>
    </xf>
    <xf numFmtId="166" fontId="18" fillId="0" borderId="51" xfId="2" applyNumberFormat="1" applyFont="1" applyBorder="1" applyAlignment="1">
      <alignment horizontal="right" vertical="center"/>
    </xf>
    <xf numFmtId="9" fontId="18" fillId="0" borderId="44" xfId="2" applyFont="1" applyBorder="1" applyAlignment="1">
      <alignment horizontal="center" vertical="center"/>
    </xf>
    <xf numFmtId="166" fontId="19" fillId="4" borderId="0" xfId="2" applyNumberFormat="1" applyFont="1" applyFill="1" applyBorder="1" applyAlignment="1">
      <alignment horizontal="center" vertical="center" wrapText="1"/>
    </xf>
    <xf numFmtId="9" fontId="19" fillId="4" borderId="44" xfId="2" applyFont="1" applyFill="1" applyBorder="1" applyAlignment="1">
      <alignment horizontal="center" vertical="center"/>
    </xf>
    <xf numFmtId="0" fontId="19" fillId="4" borderId="50" xfId="0" applyFont="1" applyFill="1" applyBorder="1" applyAlignment="1">
      <alignment horizontal="left" vertical="center"/>
    </xf>
    <xf numFmtId="166" fontId="19" fillId="4" borderId="46" xfId="2" applyNumberFormat="1" applyFont="1" applyFill="1" applyBorder="1" applyAlignment="1">
      <alignment horizontal="center" vertical="center" wrapText="1"/>
    </xf>
    <xf numFmtId="9" fontId="19" fillId="4" borderId="46" xfId="2" applyFont="1" applyFill="1" applyBorder="1" applyAlignment="1">
      <alignment horizontal="center" vertical="center"/>
    </xf>
    <xf numFmtId="9" fontId="19" fillId="4" borderId="51" xfId="2" applyFont="1" applyFill="1" applyBorder="1" applyAlignment="1">
      <alignment horizontal="center" vertical="center"/>
    </xf>
    <xf numFmtId="0" fontId="18" fillId="5" borderId="50" xfId="0" applyFont="1" applyFill="1" applyBorder="1" applyAlignment="1">
      <alignment horizontal="left" vertical="center"/>
    </xf>
    <xf numFmtId="0" fontId="18" fillId="5" borderId="49" xfId="0" applyFont="1" applyFill="1" applyBorder="1" applyAlignment="1">
      <alignment vertical="center" wrapText="1"/>
    </xf>
    <xf numFmtId="0" fontId="19" fillId="5" borderId="0" xfId="0" applyFont="1" applyFill="1" applyBorder="1" applyAlignment="1">
      <alignment horizontal="right" vertical="center" wrapText="1"/>
    </xf>
    <xf numFmtId="165" fontId="18" fillId="5" borderId="0" xfId="1" applyNumberFormat="1" applyFont="1" applyFill="1" applyBorder="1" applyAlignment="1">
      <alignment horizontal="right" vertical="center"/>
    </xf>
    <xf numFmtId="165" fontId="18" fillId="5" borderId="44" xfId="1" applyNumberFormat="1" applyFont="1" applyFill="1" applyBorder="1" applyAlignment="1">
      <alignment horizontal="right" vertical="center"/>
    </xf>
    <xf numFmtId="165" fontId="19" fillId="4" borderId="0" xfId="0" applyNumberFormat="1" applyFont="1" applyFill="1" applyBorder="1" applyAlignment="1">
      <alignment horizontal="right" vertical="center" wrapText="1"/>
    </xf>
    <xf numFmtId="165" fontId="19" fillId="4" borderId="0" xfId="1" applyNumberFormat="1" applyFont="1" applyFill="1" applyBorder="1" applyAlignment="1">
      <alignment horizontal="right" vertical="center"/>
    </xf>
    <xf numFmtId="165" fontId="19" fillId="4" borderId="44" xfId="1" applyNumberFormat="1" applyFont="1" applyFill="1" applyBorder="1" applyAlignment="1">
      <alignment horizontal="right" vertical="center"/>
    </xf>
    <xf numFmtId="167" fontId="18" fillId="5" borderId="44" xfId="1" applyNumberFormat="1" applyFont="1" applyFill="1" applyBorder="1" applyAlignment="1">
      <alignment horizontal="right" vertical="center"/>
    </xf>
    <xf numFmtId="165" fontId="19" fillId="5" borderId="0" xfId="0" applyNumberFormat="1" applyFont="1" applyFill="1" applyBorder="1" applyAlignment="1">
      <alignment horizontal="right" vertical="center" wrapText="1"/>
    </xf>
    <xf numFmtId="165" fontId="19" fillId="5" borderId="0" xfId="1" applyNumberFormat="1" applyFont="1" applyFill="1" applyBorder="1" applyAlignment="1">
      <alignment horizontal="right" vertical="center"/>
    </xf>
    <xf numFmtId="165" fontId="19" fillId="5" borderId="44" xfId="1" applyNumberFormat="1" applyFont="1" applyFill="1" applyBorder="1" applyAlignment="1">
      <alignment horizontal="right" vertical="center"/>
    </xf>
    <xf numFmtId="175" fontId="0" fillId="5" borderId="0" xfId="1" applyNumberFormat="1" applyFont="1" applyFill="1" applyBorder="1"/>
    <xf numFmtId="175" fontId="0" fillId="5" borderId="44" xfId="1" applyNumberFormat="1" applyFont="1" applyFill="1" applyBorder="1"/>
    <xf numFmtId="175" fontId="0" fillId="5" borderId="46" xfId="1" applyNumberFormat="1" applyFont="1" applyFill="1" applyBorder="1"/>
    <xf numFmtId="175" fontId="0" fillId="5" borderId="51" xfId="1" applyNumberFormat="1" applyFont="1" applyFill="1" applyBorder="1"/>
    <xf numFmtId="0" fontId="18" fillId="5" borderId="50" xfId="0" applyFont="1" applyFill="1" applyBorder="1" applyAlignment="1">
      <alignment horizontal="left" vertical="center" indent="2"/>
    </xf>
    <xf numFmtId="175" fontId="18" fillId="5" borderId="46" xfId="1" applyNumberFormat="1" applyFont="1" applyFill="1" applyBorder="1" applyAlignment="1">
      <alignment horizontal="center" vertical="center"/>
    </xf>
    <xf numFmtId="175" fontId="18" fillId="5" borderId="51" xfId="1" applyNumberFormat="1" applyFont="1" applyFill="1" applyBorder="1" applyAlignment="1">
      <alignment horizontal="center" vertical="center"/>
    </xf>
    <xf numFmtId="175" fontId="18" fillId="5" borderId="0" xfId="1" applyNumberFormat="1" applyFont="1" applyFill="1" applyBorder="1" applyAlignment="1">
      <alignment horizontal="left" vertical="center" wrapText="1"/>
    </xf>
    <xf numFmtId="175" fontId="18" fillId="5" borderId="46" xfId="1" applyNumberFormat="1" applyFont="1" applyFill="1" applyBorder="1" applyAlignment="1">
      <alignment horizontal="left" vertical="center" wrapText="1"/>
    </xf>
    <xf numFmtId="170" fontId="18" fillId="5" borderId="0" xfId="0" applyNumberFormat="1" applyFont="1" applyFill="1" applyBorder="1" applyAlignment="1">
      <alignment horizontal="center" vertical="center" wrapText="1"/>
    </xf>
    <xf numFmtId="170" fontId="18" fillId="5" borderId="46" xfId="0" applyNumberFormat="1" applyFont="1" applyFill="1" applyBorder="1" applyAlignment="1">
      <alignment horizontal="center" vertical="center" wrapText="1"/>
    </xf>
    <xf numFmtId="0" fontId="63" fillId="11" borderId="0" xfId="0" applyFont="1" applyFill="1" applyBorder="1" applyAlignment="1">
      <alignment horizontal="center" vertical="center"/>
    </xf>
    <xf numFmtId="0" fontId="63" fillId="11" borderId="44" xfId="0" applyFont="1" applyFill="1" applyBorder="1" applyAlignment="1">
      <alignment horizontal="center" vertical="center"/>
    </xf>
    <xf numFmtId="0" fontId="63" fillId="11" borderId="48" xfId="0" applyFont="1" applyFill="1" applyBorder="1" applyAlignment="1">
      <alignment horizontal="center" vertical="center" wrapText="1"/>
    </xf>
    <xf numFmtId="0" fontId="63" fillId="11" borderId="0" xfId="0" applyFont="1" applyFill="1" applyBorder="1" applyAlignment="1">
      <alignment horizontal="center" vertical="center" wrapText="1"/>
    </xf>
    <xf numFmtId="175" fontId="51" fillId="5" borderId="0" xfId="1" applyNumberFormat="1" applyFont="1" applyFill="1" applyBorder="1" applyAlignment="1">
      <alignment horizontal="center" vertical="center" wrapText="1"/>
    </xf>
    <xf numFmtId="166" fontId="48" fillId="5" borderId="0" xfId="2" applyNumberFormat="1" applyFont="1" applyFill="1" applyBorder="1" applyAlignment="1">
      <alignment horizontal="right" vertical="center" wrapText="1"/>
    </xf>
    <xf numFmtId="166" fontId="48" fillId="5" borderId="46" xfId="2" applyNumberFormat="1" applyFont="1" applyFill="1" applyBorder="1" applyAlignment="1">
      <alignment horizontal="right" vertical="center" wrapText="1"/>
    </xf>
    <xf numFmtId="175" fontId="51" fillId="5" borderId="0" xfId="0" applyNumberFormat="1" applyFont="1" applyFill="1" applyBorder="1" applyAlignment="1">
      <alignment horizontal="center" vertical="center"/>
    </xf>
    <xf numFmtId="175" fontId="48" fillId="5" borderId="0" xfId="1" applyNumberFormat="1" applyFont="1" applyFill="1" applyBorder="1" applyAlignment="1">
      <alignment horizontal="right" vertical="center" wrapText="1"/>
    </xf>
    <xf numFmtId="166" fontId="51" fillId="5" borderId="44" xfId="2" applyNumberFormat="1" applyFont="1" applyFill="1" applyBorder="1" applyAlignment="1">
      <alignment horizontal="right" vertical="center"/>
    </xf>
    <xf numFmtId="175" fontId="48" fillId="5" borderId="46" xfId="1" applyNumberFormat="1" applyFont="1" applyFill="1" applyBorder="1" applyAlignment="1">
      <alignment horizontal="right" vertical="center" wrapText="1"/>
    </xf>
    <xf numFmtId="175" fontId="18" fillId="5" borderId="66" xfId="1" applyNumberFormat="1" applyFont="1" applyFill="1" applyBorder="1" applyAlignment="1">
      <alignment horizontal="left" vertical="center" wrapText="1"/>
    </xf>
    <xf numFmtId="170" fontId="18" fillId="5" borderId="66" xfId="0" applyNumberFormat="1" applyFont="1" applyFill="1" applyBorder="1" applyAlignment="1">
      <alignment horizontal="center" vertical="center" wrapText="1"/>
    </xf>
    <xf numFmtId="175" fontId="51" fillId="5" borderId="66" xfId="1" applyNumberFormat="1" applyFont="1" applyFill="1" applyBorder="1" applyAlignment="1">
      <alignment horizontal="center" vertical="center" wrapText="1"/>
    </xf>
    <xf numFmtId="175" fontId="51" fillId="5" borderId="66" xfId="0" applyNumberFormat="1" applyFont="1" applyFill="1" applyBorder="1" applyAlignment="1">
      <alignment horizontal="center" vertical="center"/>
    </xf>
    <xf numFmtId="175" fontId="18" fillId="5" borderId="12" xfId="1" applyNumberFormat="1" applyFont="1" applyFill="1" applyBorder="1" applyAlignment="1">
      <alignment horizontal="left" vertical="center" wrapText="1"/>
    </xf>
    <xf numFmtId="170" fontId="18" fillId="5" borderId="12" xfId="0" applyNumberFormat="1" applyFont="1" applyFill="1" applyBorder="1" applyAlignment="1">
      <alignment horizontal="center" vertical="center" wrapText="1"/>
    </xf>
    <xf numFmtId="166" fontId="48" fillId="5" borderId="12" xfId="2" applyNumberFormat="1" applyFont="1" applyFill="1" applyBorder="1" applyAlignment="1">
      <alignment horizontal="right" vertical="center" wrapText="1"/>
    </xf>
    <xf numFmtId="175" fontId="48" fillId="5" borderId="12" xfId="1" applyNumberFormat="1" applyFont="1" applyFill="1" applyBorder="1" applyAlignment="1">
      <alignment horizontal="right" vertical="center" wrapText="1"/>
    </xf>
    <xf numFmtId="166" fontId="18" fillId="5" borderId="55" xfId="2" applyNumberFormat="1" applyFont="1" applyFill="1" applyBorder="1" applyAlignment="1">
      <alignment horizontal="center" vertical="center"/>
    </xf>
    <xf numFmtId="166" fontId="51" fillId="5" borderId="67" xfId="2" applyNumberFormat="1" applyFont="1" applyFill="1" applyBorder="1" applyAlignment="1">
      <alignment horizontal="right" vertical="center"/>
    </xf>
    <xf numFmtId="0" fontId="51" fillId="4" borderId="49" xfId="0" applyFont="1" applyFill="1" applyBorder="1" applyAlignment="1">
      <alignment horizontal="left" vertical="center" wrapText="1"/>
    </xf>
    <xf numFmtId="0" fontId="51" fillId="4" borderId="50" xfId="0" applyFont="1" applyFill="1" applyBorder="1" applyAlignment="1">
      <alignment horizontal="left" vertical="center" wrapText="1"/>
    </xf>
    <xf numFmtId="166" fontId="51" fillId="4" borderId="0" xfId="2" applyNumberFormat="1" applyFont="1" applyFill="1" applyBorder="1" applyAlignment="1">
      <alignment horizontal="center" vertical="center"/>
    </xf>
    <xf numFmtId="175" fontId="18" fillId="7" borderId="0" xfId="1" applyNumberFormat="1" applyFont="1" applyFill="1" applyBorder="1" applyAlignment="1">
      <alignment horizontal="left" vertical="center" wrapText="1"/>
    </xf>
    <xf numFmtId="170" fontId="18" fillId="7" borderId="0" xfId="0" applyNumberFormat="1" applyFont="1" applyFill="1" applyBorder="1" applyAlignment="1">
      <alignment horizontal="center" vertical="center" wrapText="1"/>
    </xf>
    <xf numFmtId="166" fontId="51" fillId="7" borderId="44" xfId="2" applyNumberFormat="1" applyFont="1" applyFill="1" applyBorder="1" applyAlignment="1">
      <alignment horizontal="right" vertical="center"/>
    </xf>
    <xf numFmtId="0" fontId="51" fillId="10" borderId="49" xfId="0" applyFont="1" applyFill="1" applyBorder="1" applyAlignment="1">
      <alignment horizontal="left" vertical="center" wrapText="1"/>
    </xf>
    <xf numFmtId="175" fontId="18" fillId="10" borderId="0" xfId="1" applyNumberFormat="1" applyFont="1" applyFill="1" applyBorder="1" applyAlignment="1">
      <alignment horizontal="left" vertical="center" wrapText="1"/>
    </xf>
    <xf numFmtId="170" fontId="18" fillId="10" borderId="0" xfId="0" applyNumberFormat="1" applyFont="1" applyFill="1" applyBorder="1" applyAlignment="1">
      <alignment horizontal="center" vertical="center" wrapText="1"/>
    </xf>
    <xf numFmtId="166" fontId="51" fillId="10" borderId="44" xfId="2" applyNumberFormat="1" applyFont="1" applyFill="1" applyBorder="1" applyAlignment="1">
      <alignment horizontal="right" vertical="center"/>
    </xf>
    <xf numFmtId="0" fontId="51" fillId="10" borderId="50" xfId="0" applyFont="1" applyFill="1" applyBorder="1" applyAlignment="1">
      <alignment horizontal="left" vertical="center" wrapText="1"/>
    </xf>
    <xf numFmtId="175" fontId="18" fillId="10" borderId="46" xfId="1" applyNumberFormat="1" applyFont="1" applyFill="1" applyBorder="1" applyAlignment="1">
      <alignment horizontal="left" vertical="center" wrapText="1"/>
    </xf>
    <xf numFmtId="170" fontId="18" fillId="10" borderId="46" xfId="0" applyNumberFormat="1" applyFont="1" applyFill="1" applyBorder="1" applyAlignment="1">
      <alignment horizontal="center" vertical="center" wrapText="1"/>
    </xf>
    <xf numFmtId="175" fontId="51" fillId="10" borderId="46" xfId="1" applyNumberFormat="1" applyFont="1" applyFill="1" applyBorder="1" applyAlignment="1">
      <alignment horizontal="right" vertical="center" wrapText="1"/>
    </xf>
    <xf numFmtId="166" fontId="51" fillId="10" borderId="51" xfId="2" applyNumberFormat="1" applyFont="1" applyFill="1" applyBorder="1" applyAlignment="1">
      <alignment horizontal="right" vertical="center"/>
    </xf>
    <xf numFmtId="166" fontId="48" fillId="7" borderId="0" xfId="2" applyNumberFormat="1" applyFont="1" applyFill="1" applyBorder="1" applyAlignment="1">
      <alignment horizontal="right" vertical="center" wrapText="1"/>
    </xf>
    <xf numFmtId="175" fontId="48" fillId="7" borderId="0" xfId="1" applyNumberFormat="1" applyFont="1" applyFill="1" applyBorder="1" applyAlignment="1">
      <alignment horizontal="right" vertical="center" wrapText="1"/>
    </xf>
    <xf numFmtId="166" fontId="18" fillId="7" borderId="44" xfId="2" applyNumberFormat="1" applyFont="1" applyFill="1" applyBorder="1" applyAlignment="1">
      <alignment horizontal="center" vertical="center"/>
    </xf>
    <xf numFmtId="175" fontId="18" fillId="7" borderId="12" xfId="1" applyNumberFormat="1" applyFont="1" applyFill="1" applyBorder="1" applyAlignment="1">
      <alignment horizontal="left" vertical="center" wrapText="1"/>
    </xf>
    <xf numFmtId="170" fontId="18" fillId="7" borderId="12" xfId="0" applyNumberFormat="1" applyFont="1" applyFill="1" applyBorder="1" applyAlignment="1">
      <alignment horizontal="center" vertical="center" wrapText="1"/>
    </xf>
    <xf numFmtId="166" fontId="48" fillId="7" borderId="12" xfId="2" applyNumberFormat="1" applyFont="1" applyFill="1" applyBorder="1" applyAlignment="1">
      <alignment horizontal="right" vertical="center" wrapText="1"/>
    </xf>
    <xf numFmtId="175" fontId="48" fillId="7" borderId="12" xfId="1" applyNumberFormat="1" applyFont="1" applyFill="1" applyBorder="1" applyAlignment="1">
      <alignment horizontal="right" vertical="center" wrapText="1"/>
    </xf>
    <xf numFmtId="166" fontId="18" fillId="7" borderId="55" xfId="2" applyNumberFormat="1" applyFont="1" applyFill="1" applyBorder="1" applyAlignment="1">
      <alignment horizontal="center" vertical="center"/>
    </xf>
    <xf numFmtId="175" fontId="51" fillId="5" borderId="0" xfId="1" applyNumberFormat="1" applyFont="1" applyFill="1" applyBorder="1" applyAlignment="1">
      <alignment horizontal="right" vertical="center" wrapText="1"/>
    </xf>
    <xf numFmtId="175" fontId="51" fillId="5" borderId="0" xfId="0" applyNumberFormat="1" applyFont="1" applyFill="1" applyBorder="1" applyAlignment="1">
      <alignment horizontal="right" vertical="center"/>
    </xf>
    <xf numFmtId="175" fontId="48" fillId="5" borderId="0" xfId="0" applyNumberFormat="1" applyFont="1" applyFill="1" applyBorder="1" applyAlignment="1">
      <alignment horizontal="right" vertical="center"/>
    </xf>
    <xf numFmtId="175" fontId="51" fillId="7" borderId="0" xfId="1" applyNumberFormat="1" applyFont="1" applyFill="1" applyBorder="1" applyAlignment="1">
      <alignment horizontal="right" vertical="center" wrapText="1"/>
    </xf>
    <xf numFmtId="175" fontId="51" fillId="7" borderId="0" xfId="0" applyNumberFormat="1" applyFont="1" applyFill="1" applyBorder="1" applyAlignment="1">
      <alignment horizontal="right" vertical="center"/>
    </xf>
    <xf numFmtId="175" fontId="51" fillId="10" borderId="0" xfId="1" applyNumberFormat="1" applyFont="1" applyFill="1" applyBorder="1" applyAlignment="1">
      <alignment horizontal="right" vertical="center" wrapText="1"/>
    </xf>
    <xf numFmtId="175" fontId="51" fillId="10" borderId="0" xfId="0" applyNumberFormat="1" applyFont="1" applyFill="1" applyBorder="1" applyAlignment="1">
      <alignment horizontal="right" vertical="center"/>
    </xf>
    <xf numFmtId="166" fontId="51" fillId="10" borderId="46" xfId="2" applyNumberFormat="1" applyFont="1" applyFill="1" applyBorder="1" applyAlignment="1">
      <alignment horizontal="right" vertical="center" wrapText="1"/>
    </xf>
    <xf numFmtId="0" fontId="43" fillId="11" borderId="54" xfId="0" applyFont="1" applyFill="1" applyBorder="1" applyAlignment="1">
      <alignment horizontal="left" vertical="center" wrapText="1"/>
    </xf>
    <xf numFmtId="0" fontId="40" fillId="11" borderId="0" xfId="0" applyFont="1" applyFill="1" applyBorder="1" applyAlignment="1">
      <alignment horizontal="center" vertical="center" wrapText="1"/>
    </xf>
    <xf numFmtId="0" fontId="40" fillId="11" borderId="7" xfId="0" applyFont="1" applyFill="1" applyBorder="1" applyAlignment="1">
      <alignment horizontal="center" vertical="center" wrapText="1"/>
    </xf>
    <xf numFmtId="0" fontId="40" fillId="11" borderId="44" xfId="0" applyFont="1" applyFill="1" applyBorder="1" applyAlignment="1">
      <alignment horizontal="center" vertical="center" wrapText="1"/>
    </xf>
    <xf numFmtId="0" fontId="43" fillId="11" borderId="57" xfId="0" applyFont="1" applyFill="1" applyBorder="1" applyAlignment="1">
      <alignment horizontal="left" vertical="center" wrapText="1"/>
    </xf>
    <xf numFmtId="49" fontId="40" fillId="11" borderId="0" xfId="0" applyNumberFormat="1" applyFont="1" applyFill="1" applyBorder="1" applyAlignment="1">
      <alignment horizontal="center" vertical="center"/>
    </xf>
    <xf numFmtId="166" fontId="40" fillId="11" borderId="0" xfId="0" applyNumberFormat="1" applyFont="1" applyFill="1" applyBorder="1" applyAlignment="1">
      <alignment horizontal="center" vertical="center"/>
    </xf>
    <xf numFmtId="0" fontId="62" fillId="11" borderId="44" xfId="0" applyFont="1" applyFill="1" applyBorder="1" applyAlignment="1">
      <alignment horizontal="center" vertical="center" wrapText="1"/>
    </xf>
    <xf numFmtId="0" fontId="43" fillId="11" borderId="47" xfId="0" applyFont="1" applyFill="1" applyBorder="1" applyAlignment="1">
      <alignment horizontal="left" vertical="center" wrapText="1"/>
    </xf>
    <xf numFmtId="49" fontId="40" fillId="11" borderId="48" xfId="0" applyNumberFormat="1" applyFont="1" applyFill="1" applyBorder="1" applyAlignment="1">
      <alignment horizontal="center" vertical="center"/>
    </xf>
    <xf numFmtId="166" fontId="40" fillId="11" borderId="48" xfId="0" applyNumberFormat="1" applyFont="1" applyFill="1" applyBorder="1" applyAlignment="1">
      <alignment horizontal="center" vertical="center"/>
    </xf>
    <xf numFmtId="0" fontId="40" fillId="11" borderId="48" xfId="0" applyFont="1" applyFill="1" applyBorder="1" applyAlignment="1">
      <alignment horizontal="center" vertical="center" wrapText="1"/>
    </xf>
    <xf numFmtId="0" fontId="40" fillId="11" borderId="43" xfId="0" applyFont="1" applyFill="1" applyBorder="1" applyAlignment="1">
      <alignment horizontal="center" vertical="center" wrapText="1"/>
    </xf>
    <xf numFmtId="0" fontId="43" fillId="11" borderId="49" xfId="0" applyFont="1" applyFill="1" applyBorder="1" applyAlignment="1">
      <alignment horizontal="left" vertical="center" wrapText="1"/>
    </xf>
    <xf numFmtId="0" fontId="40" fillId="11" borderId="47" xfId="0" applyFont="1" applyFill="1" applyBorder="1" applyAlignment="1">
      <alignment horizontal="left" vertical="center"/>
    </xf>
    <xf numFmtId="0" fontId="62" fillId="11" borderId="49" xfId="0" applyFont="1" applyFill="1" applyBorder="1" applyAlignment="1">
      <alignment horizontal="left" vertical="center"/>
    </xf>
    <xf numFmtId="0" fontId="65" fillId="11" borderId="0" xfId="0" applyFont="1" applyFill="1" applyBorder="1" applyAlignment="1">
      <alignment horizontal="center" vertical="center" wrapText="1"/>
    </xf>
    <xf numFmtId="0" fontId="65" fillId="11" borderId="44" xfId="0" applyFont="1" applyFill="1" applyBorder="1" applyAlignment="1">
      <alignment horizontal="center" vertical="center" wrapText="1"/>
    </xf>
    <xf numFmtId="0" fontId="65" fillId="11" borderId="48" xfId="0" applyFont="1" applyFill="1" applyBorder="1" applyAlignment="1">
      <alignment horizontal="center" vertical="center"/>
    </xf>
    <xf numFmtId="0" fontId="51" fillId="5" borderId="49" xfId="0" applyFont="1" applyFill="1" applyBorder="1" applyAlignment="1">
      <alignment horizontal="left" vertical="center"/>
    </xf>
    <xf numFmtId="49" fontId="48" fillId="5" borderId="49" xfId="0" applyNumberFormat="1" applyFont="1" applyFill="1" applyBorder="1" applyAlignment="1">
      <alignment horizontal="left" vertical="center"/>
    </xf>
    <xf numFmtId="0" fontId="48" fillId="5" borderId="49" xfId="0" applyFont="1" applyFill="1" applyBorder="1" applyAlignment="1">
      <alignment horizontal="left" vertical="center"/>
    </xf>
    <xf numFmtId="0" fontId="51" fillId="5" borderId="50" xfId="0" applyFont="1" applyFill="1" applyBorder="1" applyAlignment="1">
      <alignment horizontal="left" vertical="center"/>
    </xf>
    <xf numFmtId="49" fontId="51" fillId="5" borderId="49" xfId="0" applyNumberFormat="1" applyFont="1" applyFill="1" applyBorder="1" applyAlignment="1">
      <alignment horizontal="left" vertical="center"/>
    </xf>
    <xf numFmtId="49" fontId="51" fillId="5" borderId="50" xfId="0" applyNumberFormat="1" applyFont="1" applyFill="1" applyBorder="1" applyAlignment="1">
      <alignment horizontal="left" vertical="center"/>
    </xf>
    <xf numFmtId="167" fontId="51" fillId="5" borderId="46" xfId="1" applyNumberFormat="1" applyFont="1" applyFill="1" applyBorder="1" applyAlignment="1">
      <alignment horizontal="right" vertical="center"/>
    </xf>
    <xf numFmtId="166" fontId="51" fillId="5" borderId="46" xfId="2" applyNumberFormat="1" applyFont="1" applyFill="1" applyBorder="1" applyAlignment="1">
      <alignment horizontal="right" vertical="center"/>
    </xf>
    <xf numFmtId="166" fontId="51" fillId="5" borderId="51" xfId="2" applyNumberFormat="1" applyFont="1" applyFill="1" applyBorder="1" applyAlignment="1">
      <alignment horizontal="right" vertical="center"/>
    </xf>
    <xf numFmtId="168" fontId="51" fillId="5" borderId="0" xfId="0" applyNumberFormat="1" applyFont="1" applyFill="1" applyBorder="1" applyAlignment="1">
      <alignment horizontal="right" vertical="center"/>
    </xf>
    <xf numFmtId="168" fontId="48" fillId="5" borderId="0" xfId="0" applyNumberFormat="1" applyFont="1" applyFill="1" applyBorder="1" applyAlignment="1">
      <alignment horizontal="right" vertical="center"/>
    </xf>
    <xf numFmtId="166" fontId="48" fillId="5" borderId="0" xfId="2" applyNumberFormat="1" applyFont="1" applyFill="1" applyBorder="1" applyAlignment="1">
      <alignment horizontal="right" vertical="center"/>
    </xf>
    <xf numFmtId="0" fontId="40" fillId="11" borderId="47" xfId="0" applyFont="1" applyFill="1" applyBorder="1" applyAlignment="1">
      <alignment horizontal="left" vertical="center" wrapText="1"/>
    </xf>
    <xf numFmtId="0" fontId="51" fillId="3" borderId="49" xfId="0" applyFont="1" applyFill="1" applyBorder="1" applyAlignment="1">
      <alignment horizontal="left" vertical="center" wrapText="1"/>
    </xf>
    <xf numFmtId="165" fontId="48" fillId="0" borderId="0" xfId="1" applyNumberFormat="1" applyFont="1" applyBorder="1" applyAlignment="1">
      <alignment horizontal="center" vertical="center"/>
    </xf>
    <xf numFmtId="165" fontId="48" fillId="0" borderId="44" xfId="1" applyNumberFormat="1" applyFont="1" applyBorder="1" applyAlignment="1">
      <alignment horizontal="center" vertical="center"/>
    </xf>
    <xf numFmtId="0" fontId="48" fillId="3" borderId="49" xfId="0" applyFont="1" applyFill="1" applyBorder="1" applyAlignment="1">
      <alignment horizontal="left" vertical="center" wrapText="1"/>
    </xf>
    <xf numFmtId="167" fontId="48" fillId="0" borderId="0" xfId="1" applyNumberFormat="1" applyFont="1" applyBorder="1" applyAlignment="1">
      <alignment horizontal="center" vertical="center"/>
    </xf>
    <xf numFmtId="166" fontId="48" fillId="0" borderId="0" xfId="2" applyNumberFormat="1" applyFont="1" applyBorder="1" applyAlignment="1">
      <alignment horizontal="center" vertical="center"/>
    </xf>
    <xf numFmtId="166" fontId="48" fillId="0" borderId="44" xfId="2" applyNumberFormat="1" applyFont="1" applyBorder="1" applyAlignment="1">
      <alignment horizontal="center" vertical="center"/>
    </xf>
    <xf numFmtId="49" fontId="48" fillId="3" borderId="49" xfId="0" applyNumberFormat="1" applyFont="1" applyFill="1" applyBorder="1" applyAlignment="1">
      <alignment horizontal="left" vertical="center" wrapText="1"/>
    </xf>
    <xf numFmtId="167" fontId="51" fillId="4" borderId="46" xfId="1" applyNumberFormat="1" applyFont="1" applyFill="1" applyBorder="1" applyAlignment="1">
      <alignment horizontal="center" vertical="center"/>
    </xf>
    <xf numFmtId="166" fontId="51" fillId="4" borderId="46" xfId="2" applyNumberFormat="1" applyFont="1" applyFill="1" applyBorder="1" applyAlignment="1">
      <alignment horizontal="center" vertical="center"/>
    </xf>
    <xf numFmtId="166" fontId="51" fillId="4" borderId="51" xfId="2" applyNumberFormat="1" applyFont="1" applyFill="1" applyBorder="1" applyAlignment="1">
      <alignment horizontal="center" vertical="center"/>
    </xf>
    <xf numFmtId="170" fontId="48" fillId="5" borderId="0" xfId="1" applyNumberFormat="1" applyFont="1" applyFill="1" applyBorder="1" applyAlignment="1">
      <alignment horizontal="right" vertical="center"/>
    </xf>
    <xf numFmtId="166" fontId="48" fillId="5" borderId="44" xfId="2" applyNumberFormat="1" applyFont="1" applyFill="1" applyBorder="1" applyAlignment="1">
      <alignment horizontal="center" vertical="center"/>
    </xf>
    <xf numFmtId="166" fontId="48" fillId="5" borderId="44" xfId="2" applyNumberFormat="1" applyFont="1" applyFill="1" applyBorder="1" applyAlignment="1">
      <alignment horizontal="right" vertical="center"/>
    </xf>
    <xf numFmtId="167" fontId="51" fillId="4" borderId="0" xfId="1" applyNumberFormat="1" applyFont="1" applyFill="1" applyBorder="1" applyAlignment="1">
      <alignment horizontal="center" vertical="center"/>
    </xf>
    <xf numFmtId="166" fontId="51" fillId="4" borderId="44" xfId="2" applyNumberFormat="1" applyFont="1" applyFill="1" applyBorder="1" applyAlignment="1">
      <alignment horizontal="center" vertical="center"/>
    </xf>
    <xf numFmtId="167" fontId="51" fillId="0" borderId="0" xfId="1" applyNumberFormat="1" applyFont="1" applyBorder="1" applyAlignment="1">
      <alignment horizontal="center" vertical="center"/>
    </xf>
    <xf numFmtId="9" fontId="0" fillId="0" borderId="0" xfId="2" applyFont="1" applyAlignment="1">
      <alignment horizontal="center" vertical="center"/>
    </xf>
    <xf numFmtId="0" fontId="19" fillId="0" borderId="50" xfId="0" applyFont="1" applyBorder="1" applyAlignment="1">
      <alignment horizontal="left" vertical="center"/>
    </xf>
    <xf numFmtId="17" fontId="63" fillId="11" borderId="48" xfId="0" applyNumberFormat="1" applyFont="1" applyFill="1" applyBorder="1" applyAlignment="1">
      <alignment horizontal="center" vertical="center" wrapText="1"/>
    </xf>
    <xf numFmtId="17" fontId="63" fillId="11" borderId="43" xfId="0" applyNumberFormat="1" applyFont="1" applyFill="1" applyBorder="1" applyAlignment="1">
      <alignment horizontal="center" vertical="center" wrapText="1"/>
    </xf>
    <xf numFmtId="166" fontId="18" fillId="0" borderId="51" xfId="2" applyNumberFormat="1" applyFont="1" applyBorder="1" applyAlignment="1">
      <alignment horizontal="center" vertical="center"/>
    </xf>
    <xf numFmtId="0" fontId="40" fillId="11" borderId="47" xfId="0" applyFont="1" applyFill="1" applyBorder="1" applyAlignment="1">
      <alignment vertical="center" wrapText="1"/>
    </xf>
    <xf numFmtId="0" fontId="63" fillId="11" borderId="47" xfId="0" applyFont="1" applyFill="1" applyBorder="1" applyAlignment="1">
      <alignment vertical="center"/>
    </xf>
    <xf numFmtId="0" fontId="63" fillId="11" borderId="49" xfId="0" applyFont="1" applyFill="1" applyBorder="1" applyAlignment="1">
      <alignment vertical="center"/>
    </xf>
    <xf numFmtId="49" fontId="40" fillId="11" borderId="0" xfId="0" applyNumberFormat="1" applyFont="1" applyFill="1" applyBorder="1" applyAlignment="1">
      <alignment horizontal="center" vertical="center" wrapText="1"/>
    </xf>
    <xf numFmtId="17" fontId="40" fillId="11" borderId="0" xfId="0" applyNumberFormat="1" applyFont="1" applyFill="1" applyBorder="1" applyAlignment="1">
      <alignment horizontal="center" vertical="center" wrapText="1"/>
    </xf>
    <xf numFmtId="0" fontId="40" fillId="11" borderId="44" xfId="0" applyFont="1" applyFill="1" applyBorder="1" applyAlignment="1">
      <alignment horizontal="right" vertical="center" wrapText="1"/>
    </xf>
    <xf numFmtId="17" fontId="40" fillId="11" borderId="48" xfId="0" applyNumberFormat="1" applyFont="1" applyFill="1" applyBorder="1" applyAlignment="1">
      <alignment horizontal="center" vertical="center" wrapText="1"/>
    </xf>
    <xf numFmtId="17" fontId="40" fillId="11" borderId="43" xfId="0" applyNumberFormat="1" applyFont="1" applyFill="1" applyBorder="1" applyAlignment="1">
      <alignment horizontal="center" vertical="center" wrapText="1"/>
    </xf>
    <xf numFmtId="17" fontId="40" fillId="11" borderId="44" xfId="0" applyNumberFormat="1" applyFont="1" applyFill="1" applyBorder="1" applyAlignment="1">
      <alignment horizontal="center" vertical="center" wrapText="1"/>
    </xf>
    <xf numFmtId="0" fontId="40" fillId="11" borderId="47" xfId="0" applyFont="1" applyFill="1" applyBorder="1" applyAlignment="1">
      <alignment vertical="center"/>
    </xf>
    <xf numFmtId="49" fontId="40" fillId="11" borderId="48" xfId="0" applyNumberFormat="1" applyFont="1" applyFill="1" applyBorder="1" applyAlignment="1">
      <alignment horizontal="center" vertical="center" wrapText="1"/>
    </xf>
    <xf numFmtId="0" fontId="40" fillId="11" borderId="43" xfId="0" quotePrefix="1" applyNumberFormat="1" applyFont="1" applyFill="1" applyBorder="1" applyAlignment="1">
      <alignment horizontal="center" vertical="center" wrapText="1"/>
    </xf>
    <xf numFmtId="0" fontId="62" fillId="11" borderId="0" xfId="0" applyFont="1" applyFill="1" applyBorder="1" applyAlignment="1">
      <alignment horizontal="left" vertical="center"/>
    </xf>
    <xf numFmtId="0" fontId="62" fillId="11" borderId="0" xfId="0" applyFont="1" applyFill="1" applyBorder="1" applyAlignment="1">
      <alignment horizontal="center" vertical="center"/>
    </xf>
    <xf numFmtId="0" fontId="62" fillId="11" borderId="44" xfId="0" applyFont="1" applyFill="1" applyBorder="1" applyAlignment="1">
      <alignment horizontal="center" vertical="center"/>
    </xf>
    <xf numFmtId="165" fontId="22" fillId="4" borderId="46" xfId="0" applyNumberFormat="1" applyFont="1" applyFill="1" applyBorder="1" applyAlignment="1">
      <alignment horizontal="right" vertical="center" wrapText="1"/>
    </xf>
    <xf numFmtId="165" fontId="22" fillId="4" borderId="46" xfId="1" applyNumberFormat="1" applyFont="1" applyFill="1" applyBorder="1" applyAlignment="1">
      <alignment horizontal="right" vertical="center"/>
    </xf>
    <xf numFmtId="165" fontId="22" fillId="4" borderId="51" xfId="1" applyNumberFormat="1" applyFont="1" applyFill="1" applyBorder="1" applyAlignment="1">
      <alignment horizontal="right" vertical="center"/>
    </xf>
    <xf numFmtId="0" fontId="40" fillId="11" borderId="47" xfId="0" applyFont="1" applyFill="1" applyBorder="1" applyAlignment="1">
      <alignment horizontal="left" vertical="center"/>
    </xf>
    <xf numFmtId="164" fontId="65" fillId="11" borderId="48" xfId="1" applyFont="1" applyFill="1" applyBorder="1" applyAlignment="1">
      <alignment horizontal="center" vertical="center"/>
    </xf>
    <xf numFmtId="49" fontId="40" fillId="11" borderId="0" xfId="1" applyNumberFormat="1" applyFont="1" applyFill="1" applyBorder="1" applyAlignment="1">
      <alignment horizontal="center" vertical="center" wrapText="1"/>
    </xf>
    <xf numFmtId="164" fontId="40" fillId="11" borderId="0" xfId="1" applyFont="1" applyFill="1" applyBorder="1" applyAlignment="1">
      <alignment horizontal="center" vertical="center" wrapText="1"/>
    </xf>
    <xf numFmtId="0" fontId="62" fillId="11" borderId="49" xfId="0" applyFont="1" applyFill="1" applyBorder="1" applyAlignment="1">
      <alignment vertical="center"/>
    </xf>
    <xf numFmtId="0" fontId="0" fillId="0" borderId="0" xfId="0"/>
    <xf numFmtId="0" fontId="62" fillId="11" borderId="47" xfId="0" applyFont="1" applyFill="1" applyBorder="1" applyAlignment="1">
      <alignment horizontal="center" vertical="center" wrapText="1"/>
    </xf>
    <xf numFmtId="0" fontId="62" fillId="11" borderId="48" xfId="0" applyFont="1" applyFill="1" applyBorder="1" applyAlignment="1">
      <alignment horizontal="center" vertical="center" wrapText="1"/>
    </xf>
    <xf numFmtId="0" fontId="62" fillId="11" borderId="43" xfId="0" applyFont="1" applyFill="1" applyBorder="1" applyAlignment="1">
      <alignment horizontal="center" vertical="center" wrapText="1"/>
    </xf>
    <xf numFmtId="0" fontId="67" fillId="5" borderId="0" xfId="0" applyFont="1" applyFill="1"/>
    <xf numFmtId="0" fontId="0" fillId="5" borderId="0" xfId="0" applyFill="1" applyAlignment="1">
      <alignment horizontal="left" vertical="center"/>
    </xf>
    <xf numFmtId="49" fontId="18" fillId="5" borderId="49" xfId="0" applyNumberFormat="1" applyFont="1" applyFill="1" applyBorder="1"/>
    <xf numFmtId="166" fontId="18" fillId="5" borderId="0" xfId="2" applyNumberFormat="1" applyFont="1" applyFill="1" applyBorder="1"/>
    <xf numFmtId="166" fontId="18" fillId="5" borderId="44" xfId="2" applyNumberFormat="1" applyFont="1" applyFill="1" applyBorder="1"/>
    <xf numFmtId="166" fontId="18" fillId="5" borderId="46" xfId="2" applyNumberFormat="1" applyFont="1" applyFill="1" applyBorder="1"/>
    <xf numFmtId="166" fontId="18" fillId="5" borderId="51" xfId="2" applyNumberFormat="1" applyFont="1" applyFill="1" applyBorder="1"/>
    <xf numFmtId="0" fontId="68" fillId="11" borderId="47" xfId="0" applyFont="1" applyFill="1" applyBorder="1" applyAlignment="1">
      <alignment horizontal="left" vertical="center"/>
    </xf>
    <xf numFmtId="0" fontId="68" fillId="11" borderId="48" xfId="0" applyFont="1" applyFill="1" applyBorder="1" applyAlignment="1">
      <alignment horizontal="left" vertical="center"/>
    </xf>
    <xf numFmtId="0" fontId="66" fillId="11" borderId="48" xfId="0" applyFont="1" applyFill="1" applyBorder="1" applyAlignment="1">
      <alignment horizontal="center" vertical="center"/>
    </xf>
    <xf numFmtId="0" fontId="62" fillId="11" borderId="49" xfId="0" applyFont="1" applyFill="1" applyBorder="1" applyAlignment="1">
      <alignment horizontal="left" vertical="center" wrapText="1"/>
    </xf>
    <xf numFmtId="0" fontId="62" fillId="11" borderId="0" xfId="0" applyFont="1" applyFill="1" applyBorder="1" applyAlignment="1">
      <alignment horizontal="left" vertical="center" wrapText="1"/>
    </xf>
    <xf numFmtId="0" fontId="66" fillId="11" borderId="0" xfId="0" applyFont="1" applyFill="1" applyBorder="1" applyAlignment="1">
      <alignment horizontal="center" vertical="center"/>
    </xf>
    <xf numFmtId="0" fontId="66" fillId="11" borderId="44" xfId="0" applyFont="1" applyFill="1" applyBorder="1" applyAlignment="1">
      <alignment horizontal="center" vertical="center"/>
    </xf>
    <xf numFmtId="0" fontId="22" fillId="0" borderId="49" xfId="0" applyFont="1" applyBorder="1" applyAlignment="1">
      <alignment horizontal="left" vertical="center" wrapText="1"/>
    </xf>
    <xf numFmtId="166" fontId="18" fillId="5" borderId="0" xfId="2" applyNumberFormat="1" applyFont="1" applyFill="1" applyBorder="1" applyAlignment="1">
      <alignment horizontal="right" vertical="center" wrapText="1"/>
    </xf>
    <xf numFmtId="166" fontId="21" fillId="5" borderId="44" xfId="2" applyNumberFormat="1" applyFont="1" applyFill="1" applyBorder="1" applyAlignment="1">
      <alignment horizontal="right" vertical="center" wrapText="1"/>
    </xf>
    <xf numFmtId="0" fontId="22" fillId="0" borderId="0" xfId="0" applyFont="1" applyBorder="1" applyAlignment="1">
      <alignment horizontal="left" vertical="center" wrapText="1"/>
    </xf>
    <xf numFmtId="166" fontId="18" fillId="0" borderId="0" xfId="2" applyNumberFormat="1" applyFont="1" applyBorder="1" applyAlignment="1">
      <alignment horizontal="right" vertical="center" wrapText="1"/>
    </xf>
    <xf numFmtId="166" fontId="18" fillId="5" borderId="49" xfId="2" applyNumberFormat="1" applyFont="1" applyFill="1" applyBorder="1" applyAlignment="1">
      <alignment horizontal="right" vertical="center" wrapText="1"/>
    </xf>
    <xf numFmtId="0" fontId="22" fillId="0" borderId="44" xfId="0" applyFont="1" applyBorder="1" applyAlignment="1">
      <alignment horizontal="left" vertical="center" wrapText="1"/>
    </xf>
    <xf numFmtId="0" fontId="18" fillId="0" borderId="62" xfId="0" applyFont="1" applyBorder="1" applyAlignment="1">
      <alignment horizontal="right" vertical="center" wrapText="1"/>
    </xf>
    <xf numFmtId="166" fontId="18" fillId="0" borderId="4" xfId="2" applyNumberFormat="1" applyFont="1" applyBorder="1" applyAlignment="1">
      <alignment horizontal="right" vertical="center" wrapText="1"/>
    </xf>
    <xf numFmtId="166" fontId="21" fillId="5" borderId="4" xfId="2" applyNumberFormat="1" applyFont="1" applyFill="1" applyBorder="1" applyAlignment="1">
      <alignment horizontal="right" vertical="center" wrapText="1"/>
    </xf>
    <xf numFmtId="166" fontId="21" fillId="5" borderId="45" xfId="2" applyNumberFormat="1" applyFont="1" applyFill="1" applyBorder="1" applyAlignment="1">
      <alignment horizontal="right" vertical="center" wrapText="1"/>
    </xf>
    <xf numFmtId="166" fontId="18" fillId="5" borderId="4" xfId="2" applyNumberFormat="1" applyFont="1" applyFill="1" applyBorder="1" applyAlignment="1">
      <alignment horizontal="right" vertical="center" wrapText="1"/>
    </xf>
    <xf numFmtId="0" fontId="22" fillId="0" borderId="68" xfId="0" applyFont="1" applyBorder="1" applyAlignment="1">
      <alignment horizontal="left" vertical="center" wrapText="1"/>
    </xf>
    <xf numFmtId="166" fontId="21" fillId="5" borderId="3" xfId="2" applyNumberFormat="1" applyFont="1" applyFill="1" applyBorder="1" applyAlignment="1">
      <alignment horizontal="right" vertical="center" wrapText="1"/>
    </xf>
    <xf numFmtId="166" fontId="21" fillId="5" borderId="69" xfId="2" applyNumberFormat="1" applyFont="1" applyFill="1" applyBorder="1" applyAlignment="1">
      <alignment horizontal="right" vertical="center" wrapText="1"/>
    </xf>
    <xf numFmtId="170" fontId="18" fillId="0" borderId="0" xfId="1" applyNumberFormat="1" applyFont="1" applyBorder="1" applyAlignment="1">
      <alignment horizontal="center" vertical="center"/>
    </xf>
    <xf numFmtId="0" fontId="50" fillId="5" borderId="49" xfId="0" applyFont="1" applyFill="1" applyBorder="1" applyAlignment="1">
      <alignment horizontal="left" vertical="center" wrapText="1"/>
    </xf>
    <xf numFmtId="0" fontId="0" fillId="5" borderId="0" xfId="0" applyFill="1"/>
    <xf numFmtId="166" fontId="18" fillId="0" borderId="0" xfId="2" applyNumberFormat="1" applyFont="1" applyBorder="1" applyAlignment="1">
      <alignment horizontal="center" vertical="center"/>
    </xf>
    <xf numFmtId="0" fontId="18" fillId="0" borderId="50" xfId="0" applyFont="1" applyFill="1" applyBorder="1" applyAlignment="1">
      <alignment horizontal="left" vertical="center"/>
    </xf>
    <xf numFmtId="167" fontId="18" fillId="0" borderId="46" xfId="1" applyNumberFormat="1" applyFont="1" applyFill="1" applyBorder="1" applyAlignment="1">
      <alignment horizontal="center" vertical="center"/>
    </xf>
    <xf numFmtId="167" fontId="18" fillId="5" borderId="46" xfId="1" applyNumberFormat="1" applyFont="1" applyFill="1" applyBorder="1" applyAlignment="1">
      <alignment horizontal="center" vertical="center"/>
    </xf>
    <xf numFmtId="0" fontId="40" fillId="11" borderId="47" xfId="0" applyFont="1" applyFill="1" applyBorder="1" applyAlignment="1">
      <alignment horizontal="justify" vertical="center"/>
    </xf>
    <xf numFmtId="0" fontId="19" fillId="5" borderId="49" xfId="0" applyFont="1" applyFill="1" applyBorder="1" applyAlignment="1">
      <alignment horizontal="justify" vertical="center" wrapText="1"/>
    </xf>
    <xf numFmtId="167" fontId="18" fillId="5" borderId="46" xfId="1" applyNumberFormat="1" applyFont="1" applyFill="1" applyBorder="1" applyAlignment="1">
      <alignment horizontal="right" vertical="center"/>
    </xf>
    <xf numFmtId="166" fontId="18" fillId="5" borderId="46" xfId="2" applyNumberFormat="1" applyFont="1" applyFill="1" applyBorder="1" applyAlignment="1">
      <alignment horizontal="right" vertical="center"/>
    </xf>
    <xf numFmtId="166" fontId="18" fillId="5" borderId="51" xfId="2" applyNumberFormat="1" applyFont="1" applyFill="1" applyBorder="1" applyAlignment="1">
      <alignment horizontal="right" vertical="center"/>
    </xf>
    <xf numFmtId="9" fontId="18" fillId="5" borderId="44" xfId="2" applyFont="1" applyFill="1" applyBorder="1" applyAlignment="1">
      <alignment horizontal="center" vertical="center"/>
    </xf>
    <xf numFmtId="0" fontId="18" fillId="3" borderId="49" xfId="0" applyFont="1" applyFill="1" applyBorder="1" applyAlignment="1">
      <alignment horizontal="justify" vertical="center" wrapText="1"/>
    </xf>
    <xf numFmtId="0" fontId="18" fillId="0" borderId="50" xfId="0" applyFont="1" applyFill="1" applyBorder="1" applyAlignment="1">
      <alignment vertical="center"/>
    </xf>
    <xf numFmtId="0" fontId="62" fillId="11" borderId="50" xfId="0" applyFont="1" applyFill="1" applyBorder="1" applyAlignment="1">
      <alignment vertical="center"/>
    </xf>
    <xf numFmtId="0" fontId="40" fillId="11" borderId="46" xfId="0" applyFont="1" applyFill="1" applyBorder="1" applyAlignment="1">
      <alignment horizontal="center" vertical="center" wrapText="1"/>
    </xf>
    <xf numFmtId="0" fontId="40" fillId="11" borderId="51" xfId="0" applyFont="1" applyFill="1" applyBorder="1" applyAlignment="1">
      <alignment horizontal="center" vertical="center" wrapText="1"/>
    </xf>
    <xf numFmtId="0" fontId="62" fillId="11" borderId="50" xfId="0" applyFont="1" applyFill="1" applyBorder="1" applyAlignment="1">
      <alignment horizontal="left" vertical="center"/>
    </xf>
    <xf numFmtId="0" fontId="21" fillId="3" borderId="49" xfId="0" applyFont="1" applyFill="1" applyBorder="1" applyAlignment="1">
      <alignment horizontal="justify" vertical="center" wrapText="1"/>
    </xf>
    <xf numFmtId="0" fontId="21" fillId="3" borderId="50" xfId="0" applyFont="1" applyFill="1" applyBorder="1" applyAlignment="1">
      <alignment horizontal="justify" vertical="center" wrapText="1"/>
    </xf>
    <xf numFmtId="166" fontId="18" fillId="0" borderId="46" xfId="2" applyNumberFormat="1" applyFont="1" applyFill="1" applyBorder="1" applyAlignment="1">
      <alignment horizontal="center" vertical="center"/>
    </xf>
    <xf numFmtId="166" fontId="18" fillId="0" borderId="51" xfId="2" applyNumberFormat="1" applyFont="1" applyFill="1" applyBorder="1" applyAlignment="1">
      <alignment horizontal="center" vertical="center"/>
    </xf>
    <xf numFmtId="0" fontId="18" fillId="5" borderId="50" xfId="0" applyFont="1" applyFill="1" applyBorder="1" applyAlignment="1">
      <alignment vertical="center"/>
    </xf>
    <xf numFmtId="175" fontId="18" fillId="5" borderId="49" xfId="1" applyNumberFormat="1" applyFont="1" applyFill="1" applyBorder="1" applyAlignment="1">
      <alignment horizontal="center" vertical="center"/>
    </xf>
    <xf numFmtId="175" fontId="18" fillId="5" borderId="50" xfId="1" applyNumberFormat="1" applyFont="1" applyFill="1" applyBorder="1" applyAlignment="1">
      <alignment horizontal="center" vertical="center"/>
    </xf>
    <xf numFmtId="175" fontId="18" fillId="5" borderId="47" xfId="1" applyNumberFormat="1" applyFont="1" applyFill="1" applyBorder="1" applyAlignment="1">
      <alignment horizontal="center" vertical="center"/>
    </xf>
    <xf numFmtId="175" fontId="18" fillId="5" borderId="43" xfId="1" applyNumberFormat="1" applyFont="1" applyFill="1" applyBorder="1" applyAlignment="1">
      <alignment horizontal="center" vertical="center"/>
    </xf>
    <xf numFmtId="0" fontId="18" fillId="5" borderId="0" xfId="0" applyFont="1" applyFill="1"/>
    <xf numFmtId="175" fontId="18" fillId="0" borderId="0" xfId="1" applyNumberFormat="1" applyFont="1" applyBorder="1" applyAlignment="1">
      <alignment horizontal="right" vertical="center" wrapText="1"/>
    </xf>
    <xf numFmtId="175" fontId="18" fillId="5" borderId="4" xfId="1" applyNumberFormat="1" applyFont="1" applyFill="1" applyBorder="1" applyAlignment="1">
      <alignment horizontal="right" vertical="center" wrapText="1"/>
    </xf>
    <xf numFmtId="175" fontId="18" fillId="5" borderId="0" xfId="1" applyNumberFormat="1" applyFont="1" applyFill="1" applyBorder="1" applyAlignment="1">
      <alignment horizontal="right" vertical="center" wrapText="1"/>
    </xf>
    <xf numFmtId="0" fontId="40" fillId="11" borderId="47" xfId="0" applyFont="1" applyFill="1" applyBorder="1" applyAlignment="1">
      <alignment horizontal="left" vertical="center"/>
    </xf>
    <xf numFmtId="0" fontId="22" fillId="5" borderId="49" xfId="0" applyFont="1" applyFill="1" applyBorder="1" applyAlignment="1">
      <alignment horizontal="left" vertical="center" wrapText="1"/>
    </xf>
    <xf numFmtId="0" fontId="64" fillId="5" borderId="0" xfId="0" applyFont="1" applyFill="1" applyBorder="1" applyAlignment="1">
      <alignment horizontal="center" vertical="center"/>
    </xf>
    <xf numFmtId="0" fontId="64" fillId="5" borderId="44" xfId="0" applyFont="1" applyFill="1" applyBorder="1" applyAlignment="1">
      <alignment horizontal="center" vertical="center"/>
    </xf>
    <xf numFmtId="176" fontId="18" fillId="5" borderId="44" xfId="1" applyNumberFormat="1" applyFont="1" applyFill="1" applyBorder="1" applyAlignment="1">
      <alignment horizontal="center" vertical="center"/>
    </xf>
    <xf numFmtId="166" fontId="52" fillId="5" borderId="0" xfId="2" applyNumberFormat="1" applyFont="1" applyFill="1" applyBorder="1" applyAlignment="1">
      <alignment horizontal="center" vertical="center"/>
    </xf>
    <xf numFmtId="166" fontId="59" fillId="5" borderId="0" xfId="2" applyNumberFormat="1" applyFont="1" applyFill="1" applyBorder="1" applyAlignment="1">
      <alignment horizontal="center" vertical="center"/>
    </xf>
    <xf numFmtId="165" fontId="18" fillId="5" borderId="12" xfId="12" applyNumberFormat="1" applyFont="1" applyFill="1" applyBorder="1" applyAlignment="1">
      <alignment horizontal="right" vertical="center" wrapText="1"/>
    </xf>
    <xf numFmtId="0" fontId="62" fillId="11" borderId="47" xfId="0" applyFont="1" applyFill="1" applyBorder="1" applyAlignment="1">
      <alignment horizontal="center" vertical="center"/>
    </xf>
    <xf numFmtId="0" fontId="18" fillId="5" borderId="0" xfId="0" applyFont="1" applyFill="1" applyAlignment="1">
      <alignment horizontal="left"/>
    </xf>
    <xf numFmtId="0" fontId="62" fillId="11" borderId="49" xfId="0" applyFont="1" applyFill="1" applyBorder="1" applyAlignment="1">
      <alignment horizontal="center" vertical="center"/>
    </xf>
    <xf numFmtId="0" fontId="40" fillId="11" borderId="48" xfId="0" applyFont="1" applyFill="1" applyBorder="1" applyAlignment="1">
      <alignment horizontal="center" vertical="center" wrapText="1"/>
    </xf>
    <xf numFmtId="0" fontId="40" fillId="11" borderId="43" xfId="0" applyFont="1" applyFill="1" applyBorder="1" applyAlignment="1">
      <alignment horizontal="center" vertical="center" wrapText="1"/>
    </xf>
    <xf numFmtId="0" fontId="74" fillId="0" borderId="0" xfId="0" applyFont="1" applyAlignment="1">
      <alignment horizontal="left" vertical="center"/>
    </xf>
    <xf numFmtId="0" fontId="74" fillId="0" borderId="0" xfId="0" applyFont="1" applyAlignment="1">
      <alignment horizontal="left"/>
    </xf>
    <xf numFmtId="166" fontId="18" fillId="5" borderId="46" xfId="2" applyNumberFormat="1" applyFont="1" applyFill="1" applyBorder="1" applyAlignment="1">
      <alignment horizontal="right" vertical="center" wrapText="1"/>
    </xf>
    <xf numFmtId="166" fontId="22" fillId="0" borderId="46" xfId="2" applyNumberFormat="1" applyFont="1" applyBorder="1" applyAlignment="1">
      <alignment horizontal="left" vertical="center" wrapText="1"/>
    </xf>
    <xf numFmtId="166" fontId="22" fillId="5" borderId="46" xfId="2" applyNumberFormat="1" applyFont="1" applyFill="1" applyBorder="1" applyAlignment="1">
      <alignment horizontal="left" vertical="center" wrapText="1"/>
    </xf>
    <xf numFmtId="166" fontId="22" fillId="5" borderId="51" xfId="2" applyNumberFormat="1" applyFont="1" applyFill="1" applyBorder="1" applyAlignment="1">
      <alignment horizontal="left" vertical="center" wrapText="1"/>
    </xf>
    <xf numFmtId="0" fontId="18" fillId="5" borderId="50" xfId="0" applyFont="1" applyFill="1" applyBorder="1" applyAlignment="1">
      <alignment horizontal="right" vertical="center" wrapText="1"/>
    </xf>
    <xf numFmtId="0" fontId="18" fillId="5" borderId="0" xfId="0" applyFont="1" applyFill="1" applyBorder="1" applyAlignment="1">
      <alignment horizontal="left" vertical="center" wrapText="1"/>
    </xf>
    <xf numFmtId="0" fontId="18" fillId="5" borderId="0" xfId="0" applyFont="1" applyFill="1" applyBorder="1" applyAlignment="1">
      <alignment horizontal="left" vertical="center" indent="2"/>
    </xf>
    <xf numFmtId="0" fontId="0" fillId="5" borderId="70" xfId="0" applyFill="1" applyBorder="1"/>
    <xf numFmtId="0" fontId="40" fillId="11" borderId="48" xfId="0" applyFont="1" applyFill="1" applyBorder="1" applyAlignment="1">
      <alignment horizontal="center" vertical="center" wrapText="1"/>
    </xf>
    <xf numFmtId="170" fontId="51" fillId="5" borderId="46" xfId="1" applyNumberFormat="1" applyFont="1" applyFill="1" applyBorder="1" applyAlignment="1">
      <alignment horizontal="right" vertical="center"/>
    </xf>
    <xf numFmtId="170" fontId="18" fillId="5" borderId="44" xfId="1" applyNumberFormat="1" applyFont="1" applyFill="1" applyBorder="1" applyAlignment="1">
      <alignment horizontal="center" vertical="center"/>
    </xf>
    <xf numFmtId="170" fontId="51" fillId="5" borderId="44" xfId="1" applyNumberFormat="1" applyFont="1" applyFill="1" applyBorder="1" applyAlignment="1">
      <alignment horizontal="center" vertical="center"/>
    </xf>
    <xf numFmtId="170" fontId="51" fillId="5" borderId="51" xfId="1" applyNumberFormat="1" applyFont="1" applyFill="1" applyBorder="1" applyAlignment="1">
      <alignment horizontal="center" vertical="center"/>
    </xf>
    <xf numFmtId="0" fontId="50" fillId="5" borderId="50" xfId="0" applyFont="1" applyFill="1" applyBorder="1" applyAlignment="1">
      <alignment horizontal="left" vertical="center"/>
    </xf>
    <xf numFmtId="0" fontId="59" fillId="5" borderId="50" xfId="0" applyFont="1" applyFill="1" applyBorder="1" applyAlignment="1">
      <alignment horizontal="left" vertical="center"/>
    </xf>
    <xf numFmtId="170" fontId="19" fillId="5" borderId="46" xfId="1" applyNumberFormat="1" applyFont="1" applyFill="1" applyBorder="1" applyAlignment="1">
      <alignment horizontal="right" vertical="center"/>
    </xf>
    <xf numFmtId="49" fontId="18" fillId="5" borderId="50" xfId="0" applyNumberFormat="1" applyFont="1" applyFill="1" applyBorder="1"/>
    <xf numFmtId="0" fontId="40" fillId="11" borderId="48" xfId="0" applyFont="1" applyFill="1" applyBorder="1" applyAlignment="1">
      <alignment horizontal="center" vertical="center" wrapText="1"/>
    </xf>
    <xf numFmtId="0" fontId="40" fillId="11" borderId="43" xfId="0" applyFont="1" applyFill="1" applyBorder="1" applyAlignment="1">
      <alignment horizontal="center" vertical="center" wrapText="1"/>
    </xf>
    <xf numFmtId="0" fontId="40" fillId="11" borderId="47" xfId="0" applyFont="1" applyFill="1" applyBorder="1" applyAlignment="1">
      <alignment horizontal="center" vertical="center" wrapText="1"/>
    </xf>
    <xf numFmtId="166" fontId="19" fillId="0" borderId="46" xfId="2" applyNumberFormat="1" applyFont="1" applyBorder="1" applyAlignment="1">
      <alignment horizontal="center" vertical="center"/>
    </xf>
    <xf numFmtId="166" fontId="19" fillId="0" borderId="51" xfId="2" applyNumberFormat="1" applyFont="1" applyBorder="1" applyAlignment="1">
      <alignment horizontal="center" vertical="center"/>
    </xf>
    <xf numFmtId="169" fontId="0" fillId="0" borderId="0" xfId="0" applyNumberFormat="1" applyAlignment="1">
      <alignment horizontal="center" vertical="center"/>
    </xf>
    <xf numFmtId="175" fontId="19" fillId="7" borderId="0" xfId="1" applyNumberFormat="1" applyFont="1" applyFill="1" applyBorder="1" applyAlignment="1">
      <alignment horizontal="right" wrapText="1"/>
    </xf>
    <xf numFmtId="175" fontId="19" fillId="7" borderId="44" xfId="1" applyNumberFormat="1" applyFont="1" applyFill="1" applyBorder="1" applyAlignment="1">
      <alignment horizontal="right" wrapText="1"/>
    </xf>
    <xf numFmtId="49" fontId="40" fillId="11" borderId="43" xfId="0" applyNumberFormat="1" applyFont="1" applyFill="1" applyBorder="1" applyAlignment="1">
      <alignment horizontal="center" vertical="center"/>
    </xf>
    <xf numFmtId="170" fontId="51" fillId="5" borderId="46" xfId="1" applyNumberFormat="1" applyFont="1" applyFill="1" applyBorder="1" applyAlignment="1">
      <alignment horizontal="center" vertical="center"/>
    </xf>
    <xf numFmtId="170" fontId="18" fillId="5" borderId="46" xfId="1" applyNumberFormat="1" applyFont="1" applyFill="1" applyBorder="1" applyAlignment="1">
      <alignment horizontal="center" vertical="center"/>
    </xf>
    <xf numFmtId="170" fontId="18" fillId="5" borderId="51" xfId="1" applyNumberFormat="1" applyFont="1" applyFill="1" applyBorder="1" applyAlignment="1">
      <alignment horizontal="center" vertical="center"/>
    </xf>
    <xf numFmtId="170" fontId="18" fillId="5" borderId="0" xfId="1" applyNumberFormat="1" applyFont="1" applyFill="1" applyBorder="1" applyAlignment="1">
      <alignment horizontal="right" vertical="center" wrapText="1"/>
    </xf>
    <xf numFmtId="0" fontId="18" fillId="5" borderId="0" xfId="0" applyFont="1" applyFill="1" applyBorder="1" applyAlignment="1">
      <alignment horizontal="right" vertical="center"/>
    </xf>
    <xf numFmtId="167" fontId="19" fillId="4" borderId="0" xfId="1" applyNumberFormat="1" applyFont="1" applyFill="1" applyBorder="1" applyAlignment="1">
      <alignment vertical="center"/>
    </xf>
    <xf numFmtId="166" fontId="19" fillId="4" borderId="0" xfId="2" applyNumberFormat="1" applyFont="1" applyFill="1" applyBorder="1" applyAlignment="1">
      <alignment vertical="center"/>
    </xf>
    <xf numFmtId="166" fontId="19" fillId="4" borderId="44" xfId="2" applyNumberFormat="1" applyFont="1" applyFill="1" applyBorder="1" applyAlignment="1">
      <alignment vertical="center"/>
    </xf>
    <xf numFmtId="170" fontId="19" fillId="4" borderId="0" xfId="1" applyNumberFormat="1" applyFont="1" applyFill="1" applyBorder="1" applyAlignment="1">
      <alignment vertical="center"/>
    </xf>
    <xf numFmtId="0" fontId="52" fillId="0" borderId="49" xfId="0" applyFont="1" applyFill="1" applyBorder="1" applyAlignment="1">
      <alignment horizontal="left" vertical="center"/>
    </xf>
    <xf numFmtId="170" fontId="52" fillId="0" borderId="0" xfId="1" applyNumberFormat="1" applyFont="1" applyBorder="1" applyAlignment="1">
      <alignment vertical="center"/>
    </xf>
    <xf numFmtId="166" fontId="52" fillId="0" borderId="0" xfId="2" applyNumberFormat="1" applyFont="1" applyBorder="1" applyAlignment="1">
      <alignment vertical="center"/>
    </xf>
    <xf numFmtId="166" fontId="52" fillId="0" borderId="44" xfId="2" applyNumberFormat="1" applyFont="1" applyBorder="1" applyAlignment="1">
      <alignment vertical="center"/>
    </xf>
    <xf numFmtId="0" fontId="22" fillId="4" borderId="49" xfId="0" applyFont="1" applyFill="1" applyBorder="1" applyAlignment="1">
      <alignment horizontal="left" vertical="center" wrapText="1" indent="2"/>
    </xf>
    <xf numFmtId="170" fontId="22" fillId="4" borderId="0" xfId="1" applyNumberFormat="1" applyFont="1" applyFill="1" applyBorder="1" applyAlignment="1">
      <alignment vertical="center"/>
    </xf>
    <xf numFmtId="166" fontId="18" fillId="5" borderId="0" xfId="2" applyNumberFormat="1" applyFont="1" applyFill="1" applyBorder="1" applyAlignment="1">
      <alignment vertical="center"/>
    </xf>
    <xf numFmtId="166" fontId="18" fillId="5" borderId="44" xfId="2" applyNumberFormat="1" applyFont="1" applyFill="1" applyBorder="1" applyAlignment="1">
      <alignment vertical="center"/>
    </xf>
    <xf numFmtId="167" fontId="18" fillId="5" borderId="44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43" fillId="11" borderId="48" xfId="0" applyNumberFormat="1" applyFont="1" applyFill="1" applyBorder="1" applyAlignment="1">
      <alignment horizontal="center" vertical="center" wrapText="1"/>
    </xf>
    <xf numFmtId="49" fontId="43" fillId="11" borderId="43" xfId="0" applyNumberFormat="1" applyFont="1" applyFill="1" applyBorder="1" applyAlignment="1">
      <alignment horizontal="center" vertical="center" wrapText="1"/>
    </xf>
    <xf numFmtId="170" fontId="19" fillId="5" borderId="46" xfId="1" applyNumberFormat="1" applyFont="1" applyFill="1" applyBorder="1" applyAlignment="1">
      <alignment horizontal="center" vertical="center"/>
    </xf>
    <xf numFmtId="170" fontId="51" fillId="5" borderId="0" xfId="1" applyNumberFormat="1" applyFont="1" applyFill="1" applyBorder="1" applyAlignment="1">
      <alignment horizontal="right" vertical="center"/>
    </xf>
    <xf numFmtId="175" fontId="64" fillId="5" borderId="0" xfId="1" applyNumberFormat="1" applyFont="1" applyFill="1" applyBorder="1" applyAlignment="1">
      <alignment horizontal="right" vertical="center" wrapText="1"/>
    </xf>
    <xf numFmtId="166" fontId="64" fillId="0" borderId="0" xfId="2" applyNumberFormat="1" applyFont="1" applyBorder="1" applyAlignment="1">
      <alignment horizontal="right" vertical="center" wrapText="1"/>
    </xf>
    <xf numFmtId="166" fontId="64" fillId="5" borderId="0" xfId="2" applyNumberFormat="1" applyFont="1" applyFill="1" applyBorder="1" applyAlignment="1">
      <alignment horizontal="right" vertical="center" wrapText="1"/>
    </xf>
    <xf numFmtId="166" fontId="64" fillId="5" borderId="44" xfId="2" applyNumberFormat="1" applyFont="1" applyFill="1" applyBorder="1" applyAlignment="1">
      <alignment horizontal="right" vertical="center" wrapText="1"/>
    </xf>
    <xf numFmtId="166" fontId="64" fillId="0" borderId="3" xfId="2" applyNumberFormat="1" applyFont="1" applyBorder="1" applyAlignment="1">
      <alignment horizontal="right" vertical="center" wrapText="1"/>
    </xf>
    <xf numFmtId="0" fontId="40" fillId="11" borderId="47" xfId="0" applyFont="1" applyFill="1" applyBorder="1" applyAlignment="1">
      <alignment horizontal="left" vertical="center"/>
    </xf>
    <xf numFmtId="0" fontId="40" fillId="11" borderId="43" xfId="0" applyFont="1" applyFill="1" applyBorder="1" applyAlignment="1">
      <alignment horizontal="center" vertical="center" wrapText="1"/>
    </xf>
    <xf numFmtId="0" fontId="64" fillId="5" borderId="0" xfId="0" applyFont="1" applyFill="1"/>
    <xf numFmtId="0" fontId="73" fillId="11" borderId="63" xfId="0" applyFont="1" applyFill="1" applyBorder="1" applyAlignment="1">
      <alignment vertical="center"/>
    </xf>
    <xf numFmtId="0" fontId="22" fillId="5" borderId="49" xfId="0" applyFont="1" applyFill="1" applyBorder="1" applyAlignment="1">
      <alignment horizontal="left" vertical="center"/>
    </xf>
    <xf numFmtId="3" fontId="22" fillId="5" borderId="0" xfId="0" applyNumberFormat="1" applyFont="1" applyFill="1" applyBorder="1" applyAlignment="1">
      <alignment horizontal="right" vertical="center"/>
    </xf>
    <xf numFmtId="9" fontId="22" fillId="5" borderId="44" xfId="0" applyNumberFormat="1" applyFont="1" applyFill="1" applyBorder="1" applyAlignment="1">
      <alignment horizontal="right" vertical="center"/>
    </xf>
    <xf numFmtId="0" fontId="18" fillId="5" borderId="49" xfId="0" applyFont="1" applyFill="1" applyBorder="1" applyAlignment="1">
      <alignment vertical="center"/>
    </xf>
    <xf numFmtId="9" fontId="18" fillId="5" borderId="44" xfId="0" applyNumberFormat="1" applyFont="1" applyFill="1" applyBorder="1" applyAlignment="1">
      <alignment vertical="center"/>
    </xf>
    <xf numFmtId="3" fontId="18" fillId="5" borderId="0" xfId="0" applyNumberFormat="1" applyFont="1" applyFill="1" applyBorder="1" applyAlignment="1">
      <alignment vertical="center"/>
    </xf>
    <xf numFmtId="0" fontId="22" fillId="5" borderId="49" xfId="0" applyFont="1" applyFill="1" applyBorder="1" applyAlignment="1">
      <alignment vertical="center"/>
    </xf>
    <xf numFmtId="3" fontId="22" fillId="5" borderId="0" xfId="0" applyNumberFormat="1" applyFont="1" applyFill="1" applyBorder="1" applyAlignment="1">
      <alignment vertical="center"/>
    </xf>
    <xf numFmtId="9" fontId="22" fillId="5" borderId="44" xfId="0" applyNumberFormat="1" applyFont="1" applyFill="1" applyBorder="1" applyAlignment="1">
      <alignment vertical="center"/>
    </xf>
    <xf numFmtId="3" fontId="19" fillId="5" borderId="0" xfId="0" applyNumberFormat="1" applyFont="1" applyFill="1" applyBorder="1" applyAlignment="1">
      <alignment vertical="center"/>
    </xf>
    <xf numFmtId="9" fontId="19" fillId="5" borderId="44" xfId="0" applyNumberFormat="1" applyFont="1" applyFill="1" applyBorder="1" applyAlignment="1">
      <alignment vertical="center"/>
    </xf>
    <xf numFmtId="0" fontId="22" fillId="5" borderId="44" xfId="0" applyFont="1" applyFill="1" applyBorder="1" applyAlignment="1">
      <alignment vertical="center"/>
    </xf>
    <xf numFmtId="9" fontId="18" fillId="5" borderId="44" xfId="0" applyNumberFormat="1" applyFont="1" applyFill="1" applyBorder="1" applyAlignment="1">
      <alignment horizontal="right" vertical="center"/>
    </xf>
    <xf numFmtId="3" fontId="18" fillId="5" borderId="0" xfId="0" applyNumberFormat="1" applyFont="1" applyFill="1" applyBorder="1" applyAlignment="1">
      <alignment horizontal="right" vertical="center"/>
    </xf>
    <xf numFmtId="3" fontId="19" fillId="5" borderId="0" xfId="0" applyNumberFormat="1" applyFont="1" applyFill="1" applyBorder="1" applyAlignment="1">
      <alignment horizontal="right" vertical="center"/>
    </xf>
    <xf numFmtId="9" fontId="19" fillId="5" borderId="44" xfId="0" applyNumberFormat="1" applyFont="1" applyFill="1" applyBorder="1" applyAlignment="1">
      <alignment horizontal="right" vertical="center"/>
    </xf>
    <xf numFmtId="0" fontId="72" fillId="11" borderId="47" xfId="0" applyFont="1" applyFill="1" applyBorder="1" applyAlignment="1">
      <alignment vertical="center"/>
    </xf>
    <xf numFmtId="0" fontId="62" fillId="11" borderId="48" xfId="0" applyFont="1" applyFill="1" applyBorder="1" applyAlignment="1">
      <alignment vertical="center"/>
    </xf>
    <xf numFmtId="0" fontId="62" fillId="11" borderId="43" xfId="0" applyFont="1" applyFill="1" applyBorder="1" applyAlignment="1">
      <alignment vertical="center"/>
    </xf>
    <xf numFmtId="3" fontId="59" fillId="5" borderId="46" xfId="0" applyNumberFormat="1" applyFont="1" applyFill="1" applyBorder="1" applyAlignment="1">
      <alignment horizontal="right" vertical="center"/>
    </xf>
    <xf numFmtId="9" fontId="59" fillId="5" borderId="51" xfId="0" applyNumberFormat="1" applyFont="1" applyFill="1" applyBorder="1" applyAlignment="1">
      <alignment horizontal="right" vertical="center"/>
    </xf>
    <xf numFmtId="49" fontId="18" fillId="5" borderId="49" xfId="0" applyNumberFormat="1" applyFont="1" applyFill="1" applyBorder="1" applyAlignment="1">
      <alignment horizontal="left" vertical="center"/>
    </xf>
    <xf numFmtId="0" fontId="22" fillId="0" borderId="49" xfId="0" applyFont="1" applyBorder="1" applyAlignment="1">
      <alignment horizontal="left" vertical="center"/>
    </xf>
    <xf numFmtId="167" fontId="19" fillId="0" borderId="46" xfId="0" applyNumberFormat="1" applyFont="1" applyBorder="1" applyAlignment="1">
      <alignment horizontal="center" vertical="center"/>
    </xf>
    <xf numFmtId="0" fontId="51" fillId="0" borderId="49" xfId="0" applyFont="1" applyBorder="1" applyAlignment="1">
      <alignment horizontal="left" vertical="center" wrapText="1"/>
    </xf>
    <xf numFmtId="0" fontId="40" fillId="11" borderId="53" xfId="0" applyFont="1" applyFill="1" applyBorder="1" applyAlignment="1">
      <alignment horizontal="center" vertical="center"/>
    </xf>
    <xf numFmtId="0" fontId="40" fillId="11" borderId="48" xfId="0" applyFont="1" applyFill="1" applyBorder="1" applyAlignment="1">
      <alignment horizontal="center" vertical="center" wrapText="1"/>
    </xf>
    <xf numFmtId="0" fontId="0" fillId="0" borderId="0" xfId="0"/>
    <xf numFmtId="3" fontId="22" fillId="5" borderId="49" xfId="0" applyNumberFormat="1" applyFont="1" applyFill="1" applyBorder="1" applyAlignment="1">
      <alignment horizontal="right" vertical="center"/>
    </xf>
    <xf numFmtId="3" fontId="18" fillId="5" borderId="49" xfId="0" applyNumberFormat="1" applyFont="1" applyFill="1" applyBorder="1" applyAlignment="1">
      <alignment vertical="center"/>
    </xf>
    <xf numFmtId="3" fontId="22" fillId="5" borderId="49" xfId="0" applyNumberFormat="1" applyFont="1" applyFill="1" applyBorder="1" applyAlignment="1">
      <alignment vertical="center"/>
    </xf>
    <xf numFmtId="3" fontId="19" fillId="5" borderId="49" xfId="0" applyNumberFormat="1" applyFont="1" applyFill="1" applyBorder="1" applyAlignment="1">
      <alignment vertical="center"/>
    </xf>
    <xf numFmtId="3" fontId="18" fillId="5" borderId="49" xfId="0" applyNumberFormat="1" applyFont="1" applyFill="1" applyBorder="1" applyAlignment="1">
      <alignment horizontal="right" vertical="center"/>
    </xf>
    <xf numFmtId="3" fontId="19" fillId="5" borderId="49" xfId="0" applyNumberFormat="1" applyFont="1" applyFill="1" applyBorder="1" applyAlignment="1">
      <alignment horizontal="right" vertical="center"/>
    </xf>
    <xf numFmtId="0" fontId="62" fillId="11" borderId="47" xfId="0" applyFont="1" applyFill="1" applyBorder="1" applyAlignment="1">
      <alignment vertical="center"/>
    </xf>
    <xf numFmtId="3" fontId="59" fillId="5" borderId="50" xfId="0" applyNumberFormat="1" applyFont="1" applyFill="1" applyBorder="1" applyAlignment="1">
      <alignment horizontal="right" vertical="center"/>
    </xf>
    <xf numFmtId="164" fontId="18" fillId="5" borderId="0" xfId="1" applyFont="1" applyFill="1" applyBorder="1" applyAlignment="1">
      <alignment horizontal="center" vertical="center"/>
    </xf>
    <xf numFmtId="0" fontId="40" fillId="11" borderId="43" xfId="0" applyFont="1" applyFill="1" applyBorder="1" applyAlignment="1">
      <alignment horizontal="center" vertical="center" wrapText="1"/>
    </xf>
    <xf numFmtId="170" fontId="22" fillId="5" borderId="44" xfId="1" applyNumberFormat="1" applyFont="1" applyFill="1" applyBorder="1" applyAlignment="1">
      <alignment horizontal="center" vertical="center"/>
    </xf>
    <xf numFmtId="170" fontId="22" fillId="5" borderId="0" xfId="1" applyNumberFormat="1" applyFont="1" applyFill="1" applyBorder="1" applyAlignment="1">
      <alignment horizontal="center" vertical="center"/>
    </xf>
    <xf numFmtId="0" fontId="63" fillId="11" borderId="50" xfId="0" applyFont="1" applyFill="1" applyBorder="1" applyAlignment="1">
      <alignment horizontal="left" vertical="center"/>
    </xf>
    <xf numFmtId="167" fontId="63" fillId="11" borderId="46" xfId="0" applyNumberFormat="1" applyFont="1" applyFill="1" applyBorder="1" applyAlignment="1">
      <alignment horizontal="center" vertical="center"/>
    </xf>
    <xf numFmtId="167" fontId="63" fillId="11" borderId="51" xfId="0" applyNumberFormat="1" applyFont="1" applyFill="1" applyBorder="1" applyAlignment="1">
      <alignment horizontal="center" vertical="center"/>
    </xf>
    <xf numFmtId="166" fontId="63" fillId="11" borderId="51" xfId="2" applyNumberFormat="1" applyFont="1" applyFill="1" applyBorder="1" applyAlignment="1">
      <alignment horizontal="center" vertical="center"/>
    </xf>
    <xf numFmtId="166" fontId="64" fillId="5" borderId="3" xfId="2" applyNumberFormat="1" applyFont="1" applyFill="1" applyBorder="1" applyAlignment="1">
      <alignment horizontal="right" vertical="center" wrapText="1"/>
    </xf>
    <xf numFmtId="17" fontId="63" fillId="11" borderId="0" xfId="0" applyNumberFormat="1" applyFont="1" applyFill="1" applyBorder="1" applyAlignment="1">
      <alignment horizontal="center" vertical="center" wrapText="1"/>
    </xf>
    <xf numFmtId="170" fontId="18" fillId="0" borderId="46" xfId="1" applyNumberFormat="1" applyFont="1" applyBorder="1" applyAlignment="1">
      <alignment horizontal="center" vertical="center"/>
    </xf>
    <xf numFmtId="0" fontId="40" fillId="11" borderId="47" xfId="0" applyFont="1" applyFill="1" applyBorder="1" applyAlignment="1">
      <alignment horizontal="left" vertical="center"/>
    </xf>
    <xf numFmtId="0" fontId="40" fillId="11" borderId="47" xfId="0" applyFont="1" applyFill="1" applyBorder="1" applyAlignment="1">
      <alignment horizontal="left" vertical="center"/>
    </xf>
    <xf numFmtId="0" fontId="78" fillId="5" borderId="0" xfId="0" applyFont="1" applyFill="1"/>
    <xf numFmtId="0" fontId="79" fillId="5" borderId="0" xfId="0" applyFont="1" applyFill="1"/>
    <xf numFmtId="0" fontId="80" fillId="5" borderId="0" xfId="0" applyFont="1" applyFill="1"/>
    <xf numFmtId="0" fontId="12" fillId="5" borderId="0" xfId="0" applyFont="1" applyFill="1"/>
    <xf numFmtId="0" fontId="45" fillId="5" borderId="0" xfId="0" applyFont="1" applyFill="1"/>
    <xf numFmtId="0" fontId="81" fillId="5" borderId="0" xfId="39" applyFill="1"/>
    <xf numFmtId="0" fontId="22" fillId="0" borderId="48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63" fillId="11" borderId="48" xfId="0" applyFont="1" applyFill="1" applyBorder="1" applyAlignment="1">
      <alignment horizontal="center" vertical="center" wrapText="1"/>
    </xf>
    <xf numFmtId="0" fontId="63" fillId="11" borderId="43" xfId="0" applyFont="1" applyFill="1" applyBorder="1" applyAlignment="1">
      <alignment horizontal="center" vertical="center" wrapText="1"/>
    </xf>
    <xf numFmtId="0" fontId="62" fillId="11" borderId="53" xfId="0" applyFont="1" applyFill="1" applyBorder="1" applyAlignment="1">
      <alignment horizontal="center" vertical="center"/>
    </xf>
    <xf numFmtId="0" fontId="62" fillId="11" borderId="52" xfId="0" applyFont="1" applyFill="1" applyBorder="1" applyAlignment="1">
      <alignment horizontal="center" vertical="center"/>
    </xf>
    <xf numFmtId="0" fontId="62" fillId="11" borderId="63" xfId="0" applyFont="1" applyFill="1" applyBorder="1" applyAlignment="1">
      <alignment horizontal="center" vertical="center"/>
    </xf>
    <xf numFmtId="17" fontId="62" fillId="11" borderId="53" xfId="0" applyNumberFormat="1" applyFont="1" applyFill="1" applyBorder="1" applyAlignment="1">
      <alignment horizontal="center" vertical="center"/>
    </xf>
    <xf numFmtId="0" fontId="40" fillId="11" borderId="53" xfId="0" applyFont="1" applyFill="1" applyBorder="1" applyAlignment="1">
      <alignment horizontal="center" vertical="center" wrapText="1"/>
    </xf>
    <xf numFmtId="0" fontId="40" fillId="11" borderId="52" xfId="0" applyFont="1" applyFill="1" applyBorder="1" applyAlignment="1">
      <alignment horizontal="center" vertical="center" wrapText="1"/>
    </xf>
    <xf numFmtId="0" fontId="40" fillId="11" borderId="53" xfId="0" applyFont="1" applyFill="1" applyBorder="1" applyAlignment="1">
      <alignment horizontal="center" vertical="center"/>
    </xf>
    <xf numFmtId="0" fontId="48" fillId="5" borderId="49" xfId="0" applyFont="1" applyFill="1" applyBorder="1" applyAlignment="1">
      <alignment horizontal="left" vertical="center" wrapText="1"/>
    </xf>
    <xf numFmtId="0" fontId="48" fillId="5" borderId="54" xfId="0" applyFont="1" applyFill="1" applyBorder="1" applyAlignment="1">
      <alignment horizontal="left" vertical="center" wrapText="1"/>
    </xf>
    <xf numFmtId="0" fontId="48" fillId="5" borderId="57" xfId="0" applyFont="1" applyFill="1" applyBorder="1" applyAlignment="1">
      <alignment horizontal="left" vertical="center" wrapText="1"/>
    </xf>
    <xf numFmtId="0" fontId="48" fillId="5" borderId="50" xfId="0" applyFont="1" applyFill="1" applyBorder="1" applyAlignment="1">
      <alignment horizontal="left" vertical="center" wrapText="1"/>
    </xf>
    <xf numFmtId="175" fontId="48" fillId="5" borderId="57" xfId="1" applyNumberFormat="1" applyFont="1" applyFill="1" applyBorder="1" applyAlignment="1">
      <alignment horizontal="left" vertical="center" wrapText="1"/>
    </xf>
    <xf numFmtId="175" fontId="48" fillId="5" borderId="54" xfId="1" applyNumberFormat="1" applyFont="1" applyFill="1" applyBorder="1" applyAlignment="1">
      <alignment horizontal="left" vertical="center" wrapText="1"/>
    </xf>
    <xf numFmtId="0" fontId="63" fillId="11" borderId="47" xfId="0" applyFont="1" applyFill="1" applyBorder="1" applyAlignment="1">
      <alignment horizontal="center" vertical="center" wrapText="1"/>
    </xf>
    <xf numFmtId="0" fontId="63" fillId="11" borderId="49" xfId="0" applyFont="1" applyFill="1" applyBorder="1" applyAlignment="1">
      <alignment horizontal="center" vertical="center" wrapText="1"/>
    </xf>
    <xf numFmtId="0" fontId="63" fillId="11" borderId="0" xfId="0" applyFont="1" applyFill="1" applyBorder="1" applyAlignment="1">
      <alignment horizontal="center" vertical="center" wrapText="1"/>
    </xf>
    <xf numFmtId="164" fontId="63" fillId="11" borderId="48" xfId="0" applyNumberFormat="1" applyFont="1" applyFill="1" applyBorder="1" applyAlignment="1">
      <alignment horizontal="center" vertical="center"/>
    </xf>
    <xf numFmtId="164" fontId="63" fillId="11" borderId="43" xfId="0" applyNumberFormat="1" applyFont="1" applyFill="1" applyBorder="1" applyAlignment="1">
      <alignment horizontal="center" vertical="center"/>
    </xf>
    <xf numFmtId="0" fontId="40" fillId="11" borderId="52" xfId="0" applyFont="1" applyFill="1" applyBorder="1" applyAlignment="1">
      <alignment horizontal="center" vertical="center"/>
    </xf>
    <xf numFmtId="0" fontId="48" fillId="7" borderId="49" xfId="0" applyFont="1" applyFill="1" applyBorder="1" applyAlignment="1">
      <alignment horizontal="left" vertical="center" wrapText="1"/>
    </xf>
    <xf numFmtId="175" fontId="48" fillId="5" borderId="49" xfId="1" applyNumberFormat="1" applyFont="1" applyFill="1" applyBorder="1" applyAlignment="1">
      <alignment horizontal="left" vertical="center" wrapText="1"/>
    </xf>
    <xf numFmtId="0" fontId="40" fillId="11" borderId="47" xfId="0" applyFont="1" applyFill="1" applyBorder="1" applyAlignment="1">
      <alignment horizontal="left" vertical="center"/>
    </xf>
    <xf numFmtId="0" fontId="40" fillId="11" borderId="49" xfId="0" applyFont="1" applyFill="1" applyBorder="1" applyAlignment="1">
      <alignment horizontal="left" vertical="center"/>
    </xf>
    <xf numFmtId="17" fontId="63" fillId="11" borderId="0" xfId="0" applyNumberFormat="1" applyFont="1" applyFill="1" applyBorder="1" applyAlignment="1">
      <alignment horizontal="center" vertical="center" wrapText="1"/>
    </xf>
    <xf numFmtId="17" fontId="63" fillId="11" borderId="44" xfId="0" applyNumberFormat="1" applyFont="1" applyFill="1" applyBorder="1" applyAlignment="1">
      <alignment horizontal="center" vertical="center" wrapText="1"/>
    </xf>
    <xf numFmtId="0" fontId="40" fillId="11" borderId="64" xfId="0" applyFont="1" applyFill="1" applyBorder="1" applyAlignment="1">
      <alignment horizontal="center" vertical="center" wrapText="1"/>
    </xf>
    <xf numFmtId="0" fontId="40" fillId="11" borderId="6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71" fillId="11" borderId="48" xfId="0" applyFont="1" applyFill="1" applyBorder="1" applyAlignment="1">
      <alignment horizontal="center" vertical="center" wrapText="1"/>
    </xf>
    <xf numFmtId="0" fontId="71" fillId="11" borderId="43" xfId="0" applyFont="1" applyFill="1" applyBorder="1" applyAlignment="1">
      <alignment horizontal="center" vertical="center" wrapText="1"/>
    </xf>
    <xf numFmtId="0" fontId="40" fillId="11" borderId="48" xfId="0" applyFont="1" applyFill="1" applyBorder="1" applyAlignment="1">
      <alignment horizontal="center" vertical="center" wrapText="1"/>
    </xf>
    <xf numFmtId="0" fontId="40" fillId="11" borderId="43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166" fontId="74" fillId="0" borderId="0" xfId="0" applyNumberFormat="1" applyFont="1" applyBorder="1" applyAlignment="1">
      <alignment horizontal="left"/>
    </xf>
    <xf numFmtId="0" fontId="74" fillId="0" borderId="0" xfId="0" applyFont="1" applyBorder="1" applyAlignment="1">
      <alignment horizontal="left"/>
    </xf>
    <xf numFmtId="166" fontId="22" fillId="0" borderId="0" xfId="2" applyNumberFormat="1" applyFont="1" applyBorder="1" applyAlignment="1">
      <alignment horizontal="left" vertical="center" wrapText="1"/>
    </xf>
    <xf numFmtId="166" fontId="22" fillId="5" borderId="0" xfId="2" applyNumberFormat="1" applyFont="1" applyFill="1" applyBorder="1" applyAlignment="1">
      <alignment horizontal="left" vertical="center" wrapText="1"/>
    </xf>
    <xf numFmtId="166" fontId="22" fillId="5" borderId="44" xfId="2" applyNumberFormat="1" applyFont="1" applyFill="1" applyBorder="1" applyAlignment="1">
      <alignment horizontal="left" vertical="center" wrapText="1"/>
    </xf>
    <xf numFmtId="0" fontId="22" fillId="5" borderId="47" xfId="0" applyFont="1" applyFill="1" applyBorder="1" applyAlignment="1">
      <alignment horizontal="left" vertical="center" wrapText="1"/>
    </xf>
    <xf numFmtId="166" fontId="18" fillId="5" borderId="48" xfId="2" applyNumberFormat="1" applyFont="1" applyFill="1" applyBorder="1" applyAlignment="1">
      <alignment horizontal="right" vertical="center" wrapText="1"/>
    </xf>
    <xf numFmtId="166" fontId="18" fillId="0" borderId="48" xfId="2" applyNumberFormat="1" applyFont="1" applyBorder="1" applyAlignment="1">
      <alignment horizontal="right" vertical="center" wrapText="1"/>
    </xf>
    <xf numFmtId="166" fontId="21" fillId="5" borderId="48" xfId="2" applyNumberFormat="1" applyFont="1" applyFill="1" applyBorder="1" applyAlignment="1">
      <alignment horizontal="right" vertical="center" wrapText="1"/>
    </xf>
    <xf numFmtId="166" fontId="21" fillId="5" borderId="43" xfId="2" applyNumberFormat="1" applyFont="1" applyFill="1" applyBorder="1" applyAlignment="1">
      <alignment horizontal="right" vertical="center" wrapText="1"/>
    </xf>
    <xf numFmtId="164" fontId="0" fillId="5" borderId="0" xfId="1" applyFont="1" applyFill="1"/>
  </cellXfs>
  <cellStyles count="40">
    <cellStyle name="Cambiar to&amp;do" xfId="5"/>
    <cellStyle name="Cambiar to&amp;do 2" xfId="26"/>
    <cellStyle name="Cambiar to&amp;do_Comparativo Resultados" xfId="27"/>
    <cellStyle name="Comma 2" xfId="13"/>
    <cellStyle name="Comma 2 2" xfId="29"/>
    <cellStyle name="Comma 3" xfId="14"/>
    <cellStyle name="Comma 3 2" xfId="30"/>
    <cellStyle name="Comma 4" xfId="15"/>
    <cellStyle name="Comma 4 2" xfId="31"/>
    <cellStyle name="Comma_T A  Sept 08 Auditado para Bce Dic 08" xfId="16"/>
    <cellStyle name="Euro" xfId="17"/>
    <cellStyle name="Excel Built-in Normal" xfId="18"/>
    <cellStyle name="Hipervínculo" xfId="39" builtinId="8"/>
    <cellStyle name="Millares" xfId="1" builtinId="3"/>
    <cellStyle name="Millares 2" xfId="9"/>
    <cellStyle name="Millares 2 2" xfId="19"/>
    <cellStyle name="Millares 3" xfId="3"/>
    <cellStyle name="Millares 3 2" xfId="32"/>
    <cellStyle name="Millares 3 3" xfId="20"/>
    <cellStyle name="Millares 3 4" xfId="35"/>
    <cellStyle name="Millares 4" xfId="8"/>
    <cellStyle name="Millares 4 2" xfId="21"/>
    <cellStyle name="Millares 5" xfId="12"/>
    <cellStyle name="Millares 5 2" xfId="28"/>
    <cellStyle name="Millares 6" xfId="25"/>
    <cellStyle name="Millares 7" xfId="34"/>
    <cellStyle name="Millares 8" xfId="38"/>
    <cellStyle name="Moneda 2" xfId="22"/>
    <cellStyle name="Normal" xfId="0" builtinId="0"/>
    <cellStyle name="Normal 164" xfId="37"/>
    <cellStyle name="Normal 2" xfId="6"/>
    <cellStyle name="Normal 2 2" xfId="10"/>
    <cellStyle name="Normal 2 51" xfId="36"/>
    <cellStyle name="Normal 3" xfId="11"/>
    <cellStyle name="Normal 3 2" xfId="23"/>
    <cellStyle name="Normal 4" xfId="7"/>
    <cellStyle name="Normal 8" xfId="33"/>
    <cellStyle name="Porcentaje" xfId="2" builtinId="5"/>
    <cellStyle name="Porcentual 2" xfId="4"/>
    <cellStyle name="Porcentual 3" xfId="24"/>
  </cellStyles>
  <dxfs count="0"/>
  <tableStyles count="0" defaultTableStyle="TableStyleMedium2" defaultPivotStyle="PivotStyleLight16"/>
  <colors>
    <mruColors>
      <color rgb="FF6E0832"/>
      <color rgb="FFE46C0A"/>
      <color rgb="FF7B755E"/>
      <color rgb="FF747D71"/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3.xml"/><Relationship Id="rId47" Type="http://schemas.openxmlformats.org/officeDocument/2006/relationships/externalLink" Target="externalLinks/externalLink8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1.xml"/><Relationship Id="rId45" Type="http://schemas.openxmlformats.org/officeDocument/2006/relationships/externalLink" Target="externalLinks/externalLink6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5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4.xml"/><Relationship Id="rId48" Type="http://schemas.openxmlformats.org/officeDocument/2006/relationships/externalLink" Target="externalLinks/externalLink9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7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5623836126629423E-2"/>
          <c:y val="3.7787255759696707E-2"/>
          <c:w val="0.87650511077419668"/>
          <c:h val="0.9622127442403033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C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02A-49E4-8517-61C9A8232468}"/>
              </c:ext>
            </c:extLst>
          </c:dPt>
          <c:dPt>
            <c:idx val="1"/>
            <c:bubble3D val="0"/>
            <c:spPr>
              <a:solidFill>
                <a:srgbClr val="7B755E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02A-49E4-8517-61C9A8232468}"/>
              </c:ext>
            </c:extLst>
          </c:dPt>
          <c:dPt>
            <c:idx val="2"/>
            <c:bubble3D val="0"/>
            <c:spPr>
              <a:solidFill>
                <a:srgbClr val="C0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02A-49E4-8517-61C9A8232468}"/>
              </c:ext>
            </c:extLst>
          </c:dPt>
          <c:dLbls>
            <c:dLbl>
              <c:idx val="0"/>
              <c:layout>
                <c:manualLayout>
                  <c:x val="-4.0467191601049869E-2"/>
                  <c:y val="8.63502478856809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Others </a:t>
                    </a:r>
                  </a:p>
                  <a:p>
                    <a:r>
                      <a:rPr lang="en-US"/>
                      <a:t>6.0%</a:t>
                    </a: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802A-49E4-8517-61C9A8232468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0.23124278215223096"/>
                  <c:y val="3.35589822105570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Floating Shares 40.3%</a:t>
                    </a: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802A-49E4-8517-61C9A8232468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0.20380074365704287"/>
                  <c:y val="-6.663312919218430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Julio Patricio Supervielle</a:t>
                    </a:r>
                    <a:r>
                      <a:rPr lang="en-US" baseline="0"/>
                      <a:t> </a:t>
                    </a:r>
                    <a:r>
                      <a:rPr lang="en-US"/>
                      <a:t>53.7%</a:t>
                    </a: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802A-49E4-8517-61C9A8232468}"/>
                </c:ex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'Estructura Accionaria'!$A$16:$A$18</c:f>
              <c:strCache>
                <c:ptCount val="3"/>
                <c:pt idx="0">
                  <c:v>Others</c:v>
                </c:pt>
                <c:pt idx="1">
                  <c:v>Floating Shares</c:v>
                </c:pt>
                <c:pt idx="2">
                  <c:v>Julio Patricio Supervielle</c:v>
                </c:pt>
              </c:strCache>
            </c:strRef>
          </c:cat>
          <c:val>
            <c:numRef>
              <c:f>'Estructura Accionaria'!$C$16:$C$18</c:f>
              <c:numCache>
                <c:formatCode>0.0%</c:formatCode>
                <c:ptCount val="3"/>
                <c:pt idx="1">
                  <c:v>0.46297762714179103</c:v>
                </c:pt>
                <c:pt idx="2">
                  <c:v>0.53702237285820897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802A-49E4-8517-61C9A82324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5623836126629423E-2"/>
          <c:y val="3.7787255759696707E-2"/>
          <c:w val="0.87650511077419668"/>
          <c:h val="0.9622127442403033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C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0F8-461F-9D30-23774FD42FF5}"/>
              </c:ext>
            </c:extLst>
          </c:dPt>
          <c:dPt>
            <c:idx val="1"/>
            <c:bubble3D val="0"/>
            <c:spPr>
              <a:solidFill>
                <a:srgbClr val="7B755E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0F8-461F-9D30-23774FD42FF5}"/>
              </c:ext>
            </c:extLst>
          </c:dPt>
          <c:dPt>
            <c:idx val="2"/>
            <c:bubble3D val="0"/>
            <c:spPr>
              <a:solidFill>
                <a:srgbClr val="C0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0F8-461F-9D30-23774FD42FF5}"/>
              </c:ext>
            </c:extLst>
          </c:dPt>
          <c:dLbls>
            <c:dLbl>
              <c:idx val="0"/>
              <c:layout>
                <c:manualLayout>
                  <c:x val="-4.0467191601049869E-2"/>
                  <c:y val="8.63502478856809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Otros </a:t>
                    </a:r>
                  </a:p>
                  <a:p>
                    <a:r>
                      <a:rPr lang="en-US"/>
                      <a:t>6.0%</a:t>
                    </a: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80F8-461F-9D30-23774FD42FF5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0.23124278215223096"/>
                  <c:y val="3.35589822105570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Acciones en el mercado 40.3%</a:t>
                    </a: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80F8-461F-9D30-23774FD42FF5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0.20380074365704287"/>
                  <c:y val="-6.663312919218430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Julio Patricio Supervielle</a:t>
                    </a:r>
                    <a:r>
                      <a:rPr lang="en-US" baseline="0"/>
                      <a:t> </a:t>
                    </a:r>
                    <a:r>
                      <a:rPr lang="en-US"/>
                      <a:t>53.7%</a:t>
                    </a: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80F8-461F-9D30-23774FD42FF5}"/>
                </c:ex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'Estructura Accionaria'!$A$16:$A$18</c:f>
              <c:strCache>
                <c:ptCount val="3"/>
                <c:pt idx="0">
                  <c:v>Others</c:v>
                </c:pt>
                <c:pt idx="1">
                  <c:v>Floating Shares</c:v>
                </c:pt>
                <c:pt idx="2">
                  <c:v>Julio Patricio Supervielle</c:v>
                </c:pt>
              </c:strCache>
            </c:strRef>
          </c:cat>
          <c:val>
            <c:numRef>
              <c:f>'Estructura Accionaria'!$C$16:$C$18</c:f>
              <c:numCache>
                <c:formatCode>0.0%</c:formatCode>
                <c:ptCount val="3"/>
                <c:pt idx="1">
                  <c:v>0.46297762714179103</c:v>
                </c:pt>
                <c:pt idx="2">
                  <c:v>0.53702237285820897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80F8-461F-9D30-23774FD42F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s-AR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704850</xdr:colOff>
      <xdr:row>2</xdr:row>
      <xdr:rowOff>95250</xdr:rowOff>
    </xdr:from>
    <xdr:to>
      <xdr:col>11</xdr:col>
      <xdr:colOff>114300</xdr:colOff>
      <xdr:row>27</xdr:row>
      <xdr:rowOff>95250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5CE8975E-676D-4B44-BEE0-36CDC19B96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50" y="476250"/>
          <a:ext cx="8572500" cy="476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695326</xdr:colOff>
      <xdr:row>16</xdr:row>
      <xdr:rowOff>109537</xdr:rowOff>
    </xdr:from>
    <xdr:to>
      <xdr:col>11</xdr:col>
      <xdr:colOff>9526</xdr:colOff>
      <xdr:row>30</xdr:row>
      <xdr:rowOff>185737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xmlns="" id="{00000000-0008-0000-1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37</xdr:row>
      <xdr:rowOff>0</xdr:rowOff>
    </xdr:from>
    <xdr:to>
      <xdr:col>11</xdr:col>
      <xdr:colOff>76200</xdr:colOff>
      <xdr:row>51</xdr:row>
      <xdr:rowOff>76200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xmlns="" id="{00000000-0008-0000-1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archivos%20a%20pasar\Copia%20de%20La%20Palmita\31-03-02%20o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archivos%20a%20pasar\Lamarca\31-12-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cen-02\Datos04\Mis%20documentos\disco_D\CAPITALES%20TASA\2009\06%20Junio%2009\Flujos%20CP%20VD%20y%20TIT%20PUB%20Junio%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peles%20de%20Trabajo\Diciembre%202011\Informaci&#243;n%20Banco\Average%20balance%20sheet%20BANCO%20Diciembre%20201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cen-02\Datos04\Papeles%20de%20Trabajo\Informaci&#243;n%20Banco\VERSION%20CORREGIDA\Modelos%20BANCO%2031-12-2010%20V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PRESENTACION\a&#241;o%202003\junio%202003\BALANCE%2030.06.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cen-02\Datos04\Papeles%20de%20Trabajo\Informaci&#243;n%20Banco\Modelos%20BANCO%2031-12-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%20y%20Reporting/Consolidado/2018/Consolidado%202018%2003/Informes%20y%20presentaciones/PR%20-%20Key%20Indicators%2003-2018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%20y%20Reporting/Press%20Release/2017/9.%20Septiembre%202017/Press%20Release%20Consolidado%2009-2017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%20y%20Reporting/Press%20Release/2017/6.%20Junio%202017/Press%20Release%20Consolidado%2006-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Encabezamiento"/>
      <sheetName val="Balance General"/>
      <sheetName val="Estado de resultados(S_Exp.)"/>
      <sheetName val="Estado de Evolución"/>
      <sheetName val="Est.Evol axi"/>
      <sheetName val="Nota 2_Composición "/>
      <sheetName val="Nota 3 - Plazo Estimado"/>
      <sheetName val="Nota .4 "/>
      <sheetName val="Nota 6"/>
      <sheetName val="Anexo Bienes de Uso"/>
      <sheetName val="Anexo de Costo"/>
      <sheetName val="Anexo de Gastos"/>
      <sheetName val="Hoja1"/>
      <sheetName val="Hoja de Controles"/>
      <sheetName val="Módulo1"/>
    </sheetNames>
    <sheetDataSet>
      <sheetData sheetId="0" refreshError="1"/>
      <sheetData sheetId="1" refreshError="1">
        <row r="39">
          <cell r="C39" t="str">
            <v>Firmado para su identificación con el Informe del   de julio de 2002</v>
          </cell>
        </row>
        <row r="40">
          <cell r="C40" t="str">
            <v>MORGAN BENEDIT Y ASOCIADOS</v>
          </cell>
        </row>
        <row r="41">
          <cell r="C41" t="str">
            <v>C.P.C.E.C.A.B.A. T° 1 F° 42</v>
          </cell>
        </row>
        <row r="45">
          <cell r="C45" t="str">
            <v>LUIS O. ODDONE</v>
          </cell>
          <cell r="F45" t="str">
            <v>JUAN SANTAMARINA</v>
          </cell>
        </row>
        <row r="46">
          <cell r="C46" t="str">
            <v>Socio</v>
          </cell>
          <cell r="F46" t="str">
            <v>Presidente</v>
          </cell>
        </row>
        <row r="47">
          <cell r="C47" t="str">
            <v>Síndico</v>
          </cell>
        </row>
        <row r="48">
          <cell r="C48" t="str">
            <v>Contador Público (U.B.A.)</v>
          </cell>
        </row>
        <row r="49">
          <cell r="C49" t="str">
            <v>C.P.C.E.C.A.B.A. T° 34 F° 187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Encabezamiento"/>
      <sheetName val="Balance General"/>
      <sheetName val="Estado de resultados(S_Exp.)"/>
      <sheetName val="Estado de Evolución"/>
      <sheetName val="Nota 3_Composición "/>
      <sheetName val="Nota 4 - Plazo Estimado"/>
      <sheetName val="Nota .5 ."/>
      <sheetName val="Anexo Inversiones"/>
      <sheetName val="Anexo Bienes de Uso"/>
      <sheetName val="Anexo de Gastos"/>
      <sheetName val="Estado de Resultados(C_Exp.)"/>
      <sheetName val="Anexo Inv. Permanentes"/>
      <sheetName val="Anexo Act. Intangibles"/>
      <sheetName val="Anexo Previsiones"/>
      <sheetName val="Anexo de Costo"/>
      <sheetName val="Hoja1"/>
      <sheetName val="Hoja de Controles"/>
      <sheetName val="Módulo1"/>
    </sheetNames>
    <sheetDataSet>
      <sheetData sheetId="0" refreshError="1"/>
      <sheetData sheetId="1" refreshError="1">
        <row r="45">
          <cell r="B45" t="str">
            <v>LUIS O. ODDONE</v>
          </cell>
        </row>
        <row r="46">
          <cell r="B46" t="str">
            <v>Síndico</v>
          </cell>
        </row>
        <row r="47">
          <cell r="B47" t="str">
            <v>Contador Público (U.B.A.)</v>
          </cell>
        </row>
        <row r="48">
          <cell r="B48" t="str">
            <v>C.P.C.E.C.A.B.A. T° 34 F° 187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e Saldos"/>
      <sheetName val="Fórmula TIT PUB"/>
      <sheetName val="Fórmula CP_VD"/>
      <sheetName val="Resumen FLujos"/>
      <sheetName val="CP Banex 16"/>
      <sheetName val="CP Banex 17"/>
      <sheetName val="CP Banex 18"/>
      <sheetName val="CP Banex 19"/>
      <sheetName val="CP Banex 20"/>
      <sheetName val="CP Banex 21"/>
      <sheetName val="CP Banex 22"/>
      <sheetName val="CP Banex 23"/>
      <sheetName val="CP Banex 24"/>
      <sheetName val="CP Banex 25"/>
      <sheetName val="CP Banex 26"/>
      <sheetName val="CP Banex 27"/>
      <sheetName val="CP Banex 28"/>
      <sheetName val="CP Banex 29"/>
      <sheetName val="VD Hipotec I"/>
      <sheetName val="VD Cartasur 6 A"/>
      <sheetName val="VD Banex 25 A Fija"/>
      <sheetName val="VD Banex 25 B Fija"/>
      <sheetName val="VD Banex 26 B Fija"/>
      <sheetName val="VD Banex 27 B Fija"/>
      <sheetName val="VD Banex 28 A Fija"/>
      <sheetName val="VD Banex 28 B Fija"/>
      <sheetName val="VD Banex 29 B Fija"/>
      <sheetName val="VD Credipaz Fija"/>
      <sheetName val="VD Banex 19 Var"/>
      <sheetName val="VD Banex 24 Var"/>
      <sheetName val="VD Banex 26 Var"/>
      <sheetName val="VD Banex 27 Var"/>
      <sheetName val="VD Banex 28 Var"/>
      <sheetName val="VD Banex 29 Var"/>
      <sheetName val="Hoja7"/>
      <sheetName val="Hoja8"/>
      <sheetName val="Hoja9"/>
      <sheetName val="Hoja10"/>
      <sheetName val="Hoja11"/>
      <sheetName val="Hoja12"/>
      <sheetName val="Hoja3"/>
    </sheetNames>
    <sheetDataSet>
      <sheetData sheetId="0">
        <row r="7">
          <cell r="A7" t="str">
            <v>CUENTA</v>
          </cell>
          <cell r="B7" t="str">
            <v>NOMBRE</v>
          </cell>
          <cell r="C7" t="str">
            <v>MONEDA</v>
          </cell>
          <cell r="D7" t="str">
            <v>SALDO</v>
          </cell>
          <cell r="E7" t="str">
            <v>SALDO_ME</v>
          </cell>
          <cell r="F7" t="str">
            <v>COTIZ</v>
          </cell>
        </row>
        <row r="8">
          <cell r="A8" t="str">
            <v>111001013</v>
          </cell>
          <cell r="B8" t="str">
            <v>CAJA CARTERA EN PESOS</v>
          </cell>
          <cell r="C8">
            <v>0</v>
          </cell>
          <cell r="D8">
            <v>50896219.219999999</v>
          </cell>
          <cell r="E8">
            <v>0</v>
          </cell>
          <cell r="F8">
            <v>0</v>
          </cell>
        </row>
        <row r="9">
          <cell r="A9" t="str">
            <v>111001070</v>
          </cell>
          <cell r="B9" t="str">
            <v>EFECTIVO EN CAJERO AUTOMA</v>
          </cell>
          <cell r="C9">
            <v>0</v>
          </cell>
          <cell r="D9">
            <v>15650299</v>
          </cell>
          <cell r="E9">
            <v>0</v>
          </cell>
          <cell r="F9">
            <v>0</v>
          </cell>
        </row>
        <row r="10">
          <cell r="A10" t="str">
            <v>111001204</v>
          </cell>
          <cell r="B10" t="str">
            <v>FONDOS FIJOS {SERVICIOS G</v>
          </cell>
          <cell r="C10">
            <v>0</v>
          </cell>
          <cell r="D10">
            <v>56857.82</v>
          </cell>
          <cell r="E10">
            <v>0</v>
          </cell>
          <cell r="F10">
            <v>0</v>
          </cell>
        </row>
        <row r="11">
          <cell r="A11" t="str">
            <v>111007001</v>
          </cell>
          <cell r="B11" t="str">
            <v>EFECT.TRANSP DE CAUDALES</v>
          </cell>
          <cell r="C11">
            <v>0</v>
          </cell>
          <cell r="D11">
            <v>39930044.75</v>
          </cell>
          <cell r="E11">
            <v>0</v>
          </cell>
          <cell r="F11">
            <v>0</v>
          </cell>
        </row>
        <row r="12">
          <cell r="A12" t="str">
            <v>111007002</v>
          </cell>
          <cell r="B12" t="str">
            <v>EFECT. ATM - TRANSP DE CA</v>
          </cell>
          <cell r="C12">
            <v>0</v>
          </cell>
          <cell r="D12">
            <v>825370</v>
          </cell>
          <cell r="E12">
            <v>0</v>
          </cell>
          <cell r="F12">
            <v>0</v>
          </cell>
        </row>
        <row r="13">
          <cell r="A13" t="str">
            <v>111015001</v>
          </cell>
          <cell r="B13" t="str">
            <v>BCRA CTA CTE 297</v>
          </cell>
          <cell r="C13">
            <v>0</v>
          </cell>
          <cell r="D13">
            <v>2166653267.4899998</v>
          </cell>
          <cell r="E13">
            <v>0</v>
          </cell>
          <cell r="F13">
            <v>0</v>
          </cell>
        </row>
        <row r="14">
          <cell r="A14" t="str">
            <v>111021039</v>
          </cell>
          <cell r="B14" t="str">
            <v>BCO BOSTON</v>
          </cell>
          <cell r="C14">
            <v>0</v>
          </cell>
          <cell r="D14">
            <v>527.80999999999995</v>
          </cell>
          <cell r="E14">
            <v>0</v>
          </cell>
          <cell r="F14">
            <v>0</v>
          </cell>
        </row>
        <row r="15">
          <cell r="A15" t="str">
            <v>111025001</v>
          </cell>
          <cell r="B15" t="str">
            <v>BANCO CENTRAL CTAS. CTES.</v>
          </cell>
          <cell r="C15">
            <v>0</v>
          </cell>
          <cell r="D15">
            <v>9576697.5600000005</v>
          </cell>
          <cell r="E15">
            <v>0</v>
          </cell>
          <cell r="F15">
            <v>0</v>
          </cell>
        </row>
        <row r="16">
          <cell r="A16" t="str">
            <v>115001026</v>
          </cell>
          <cell r="B16" t="str">
            <v>DOLARES EN CARTERA</v>
          </cell>
          <cell r="C16">
            <v>2</v>
          </cell>
          <cell r="D16">
            <v>21506629.48</v>
          </cell>
          <cell r="E16">
            <v>5740459.1299999999</v>
          </cell>
          <cell r="F16">
            <v>3.7465000000000002</v>
          </cell>
        </row>
        <row r="17">
          <cell r="A17" t="str">
            <v>115001200</v>
          </cell>
          <cell r="B17" t="str">
            <v>LIBRAS-POSICION DE CAMBIO</v>
          </cell>
          <cell r="C17">
            <v>1</v>
          </cell>
          <cell r="D17">
            <v>680903.16</v>
          </cell>
          <cell r="E17">
            <v>112425.01</v>
          </cell>
          <cell r="F17">
            <v>6.0565100000000003</v>
          </cell>
        </row>
        <row r="18">
          <cell r="A18" t="str">
            <v>115001248</v>
          </cell>
          <cell r="B18" t="str">
            <v>FRANCOS SUIZOS-POSICION D</v>
          </cell>
          <cell r="C18">
            <v>5</v>
          </cell>
          <cell r="D18">
            <v>564631.18999999994</v>
          </cell>
          <cell r="E18">
            <v>160880</v>
          </cell>
          <cell r="F18">
            <v>3.5096419999999999</v>
          </cell>
        </row>
        <row r="19">
          <cell r="A19" t="str">
            <v>115001288</v>
          </cell>
          <cell r="B19" t="str">
            <v>YUAN-POSICION DE CAMBIOS</v>
          </cell>
          <cell r="C19">
            <v>88</v>
          </cell>
          <cell r="D19">
            <v>68741.94</v>
          </cell>
          <cell r="E19">
            <v>125195</v>
          </cell>
          <cell r="F19">
            <v>0.54907899999999998</v>
          </cell>
        </row>
        <row r="20">
          <cell r="A20" t="str">
            <v>115001293</v>
          </cell>
          <cell r="B20" t="str">
            <v>URUGUAYOS-POSICION DE CAM</v>
          </cell>
          <cell r="C20">
            <v>10</v>
          </cell>
          <cell r="D20">
            <v>412188.75</v>
          </cell>
          <cell r="E20">
            <v>2545255</v>
          </cell>
          <cell r="F20">
            <v>0.161944</v>
          </cell>
        </row>
        <row r="21">
          <cell r="A21" t="str">
            <v>115001309</v>
          </cell>
          <cell r="B21" t="str">
            <v>CHILENOS/POSICION DE CAMB</v>
          </cell>
          <cell r="C21">
            <v>11</v>
          </cell>
          <cell r="D21">
            <v>1399828.96</v>
          </cell>
          <cell r="E21">
            <v>209492520</v>
          </cell>
          <cell r="F21">
            <v>6.6819999999999996E-3</v>
          </cell>
        </row>
        <row r="22">
          <cell r="A22" t="str">
            <v>115001323</v>
          </cell>
          <cell r="B22" t="str">
            <v>DOLARES CANADIENSES-POS.D</v>
          </cell>
          <cell r="C22">
            <v>17</v>
          </cell>
          <cell r="D22">
            <v>391549.64</v>
          </cell>
          <cell r="E22">
            <v>113987</v>
          </cell>
          <cell r="F22">
            <v>3.435038</v>
          </cell>
        </row>
        <row r="23">
          <cell r="A23" t="str">
            <v>115001330</v>
          </cell>
          <cell r="B23" t="str">
            <v>YENS-POSICION DE CAMBIO-A</v>
          </cell>
          <cell r="C23">
            <v>19</v>
          </cell>
          <cell r="D23">
            <v>186625.91</v>
          </cell>
          <cell r="E23">
            <v>4752500</v>
          </cell>
          <cell r="F23">
            <v>3.9268999999999998E-2</v>
          </cell>
        </row>
        <row r="24">
          <cell r="A24" t="str">
            <v>115001347</v>
          </cell>
          <cell r="B24" t="str">
            <v>REALES - POSICION DE CAMB</v>
          </cell>
          <cell r="C24">
            <v>12</v>
          </cell>
          <cell r="D24">
            <v>2023758.89</v>
          </cell>
          <cell r="E24">
            <v>1062352.01</v>
          </cell>
          <cell r="F24">
            <v>1.9049799999999999</v>
          </cell>
        </row>
        <row r="25">
          <cell r="A25" t="str">
            <v>115001354</v>
          </cell>
          <cell r="B25" t="str">
            <v>GUARANIES-POSICION DE CAM</v>
          </cell>
          <cell r="C25">
            <v>69</v>
          </cell>
          <cell r="D25">
            <v>44101.33</v>
          </cell>
          <cell r="E25">
            <v>58959000</v>
          </cell>
          <cell r="F25">
            <v>7.4799999999999997E-4</v>
          </cell>
        </row>
        <row r="26">
          <cell r="A26" t="str">
            <v>115001460</v>
          </cell>
          <cell r="B26" t="str">
            <v>DOLARES AUSTRALIANOS -ANE</v>
          </cell>
          <cell r="C26">
            <v>21</v>
          </cell>
          <cell r="D26">
            <v>143646.67000000001</v>
          </cell>
          <cell r="E26">
            <v>47895</v>
          </cell>
          <cell r="F26">
            <v>2.9992000000000001</v>
          </cell>
        </row>
        <row r="27">
          <cell r="A27" t="str">
            <v>115001560</v>
          </cell>
          <cell r="B27" t="str">
            <v>CORONAS DANESAS-ANEXO</v>
          </cell>
          <cell r="C27">
            <v>15</v>
          </cell>
          <cell r="D27">
            <v>71.11</v>
          </cell>
          <cell r="E27">
            <v>100</v>
          </cell>
          <cell r="F27">
            <v>0.71112900000000001</v>
          </cell>
        </row>
        <row r="28">
          <cell r="A28" t="str">
            <v>115001580</v>
          </cell>
          <cell r="B28" t="str">
            <v>EURO POSICION DE CAMBIO</v>
          </cell>
          <cell r="C28">
            <v>98</v>
          </cell>
          <cell r="D28">
            <v>9120787.8000000007</v>
          </cell>
          <cell r="E28">
            <v>1722621.87</v>
          </cell>
          <cell r="F28">
            <v>5.2947129999999998</v>
          </cell>
        </row>
        <row r="29">
          <cell r="A29" t="str">
            <v>115005001</v>
          </cell>
          <cell r="B29" t="str">
            <v>EFECT.TRANSP.DE CAUDALES</v>
          </cell>
          <cell r="C29">
            <v>2</v>
          </cell>
          <cell r="D29">
            <v>14049374.99</v>
          </cell>
          <cell r="E29">
            <v>3750000</v>
          </cell>
          <cell r="F29">
            <v>3.7465000000000002</v>
          </cell>
        </row>
        <row r="30">
          <cell r="A30" t="str">
            <v>115005002</v>
          </cell>
          <cell r="B30" t="str">
            <v>EFECT.EURO TRANSP.CAUDALE</v>
          </cell>
          <cell r="C30">
            <v>98</v>
          </cell>
          <cell r="D30">
            <v>204905.34</v>
          </cell>
          <cell r="E30">
            <v>38700</v>
          </cell>
          <cell r="F30">
            <v>5.2947129999999998</v>
          </cell>
        </row>
        <row r="31">
          <cell r="A31" t="str">
            <v>115005012</v>
          </cell>
          <cell r="B31" t="str">
            <v>EFECT. TRANSP. CAUD. REAL</v>
          </cell>
          <cell r="C31">
            <v>12</v>
          </cell>
          <cell r="D31">
            <v>9524.89</v>
          </cell>
          <cell r="E31">
            <v>5000</v>
          </cell>
          <cell r="F31">
            <v>1.9049799999999999</v>
          </cell>
        </row>
        <row r="32">
          <cell r="A32" t="str">
            <v>115005101</v>
          </cell>
          <cell r="B32" t="str">
            <v>EFECT. TRANSP. CAUD. LIBR</v>
          </cell>
          <cell r="C32">
            <v>1</v>
          </cell>
          <cell r="D32">
            <v>30282.55</v>
          </cell>
          <cell r="E32">
            <v>5000</v>
          </cell>
          <cell r="F32">
            <v>6.0565100000000003</v>
          </cell>
        </row>
        <row r="33">
          <cell r="A33" t="str">
            <v>115005102</v>
          </cell>
          <cell r="B33" t="str">
            <v>LIBRA DE ORO EN TRANSP. C</v>
          </cell>
          <cell r="C33">
            <v>902</v>
          </cell>
          <cell r="D33">
            <v>860.76</v>
          </cell>
          <cell r="E33">
            <v>1</v>
          </cell>
          <cell r="F33">
            <v>860.76</v>
          </cell>
        </row>
        <row r="34">
          <cell r="A34" t="str">
            <v>115005112</v>
          </cell>
          <cell r="B34" t="str">
            <v>B-100 BARRA DE ORO</v>
          </cell>
          <cell r="C34">
            <v>912</v>
          </cell>
          <cell r="D34">
            <v>117590</v>
          </cell>
          <cell r="E34">
            <v>10</v>
          </cell>
          <cell r="F34">
            <v>11759</v>
          </cell>
        </row>
        <row r="35">
          <cell r="A35" t="str">
            <v>115005114</v>
          </cell>
          <cell r="B35" t="str">
            <v>B-20 BARRA DE ORO</v>
          </cell>
          <cell r="C35">
            <v>914</v>
          </cell>
          <cell r="D35">
            <v>4703.6000000000004</v>
          </cell>
          <cell r="E35">
            <v>2</v>
          </cell>
          <cell r="F35">
            <v>2351.8000000000002</v>
          </cell>
        </row>
        <row r="36">
          <cell r="A36" t="str">
            <v>115005116</v>
          </cell>
          <cell r="B36" t="str">
            <v>B-50 BARRA DE ORO</v>
          </cell>
          <cell r="C36">
            <v>916</v>
          </cell>
          <cell r="D36">
            <v>41156.5</v>
          </cell>
          <cell r="E36">
            <v>7</v>
          </cell>
          <cell r="F36">
            <v>5879.5</v>
          </cell>
        </row>
        <row r="37">
          <cell r="A37" t="str">
            <v>115005120</v>
          </cell>
          <cell r="B37" t="str">
            <v>B10 - BARRA DE ORO TRANSP</v>
          </cell>
          <cell r="C37">
            <v>920</v>
          </cell>
          <cell r="D37">
            <v>4703.6000000000004</v>
          </cell>
          <cell r="E37">
            <v>4</v>
          </cell>
          <cell r="F37">
            <v>1175.9000000000001</v>
          </cell>
        </row>
        <row r="38">
          <cell r="A38" t="str">
            <v>115005130</v>
          </cell>
          <cell r="B38" t="str">
            <v>BONZ - BARRA DE ORO</v>
          </cell>
          <cell r="C38">
            <v>930</v>
          </cell>
          <cell r="D38">
            <v>32917.14</v>
          </cell>
          <cell r="E38">
            <v>9</v>
          </cell>
          <cell r="F38">
            <v>3657.46</v>
          </cell>
        </row>
        <row r="39">
          <cell r="A39" t="str">
            <v>115010017</v>
          </cell>
          <cell r="B39" t="str">
            <v>LIBRAS DE ORO-ANEXO.</v>
          </cell>
          <cell r="C39">
            <v>902</v>
          </cell>
          <cell r="D39">
            <v>34430.400000000001</v>
          </cell>
          <cell r="E39">
            <v>40</v>
          </cell>
          <cell r="F39">
            <v>860.76</v>
          </cell>
        </row>
        <row r="40">
          <cell r="A40" t="str">
            <v>115010031</v>
          </cell>
          <cell r="B40" t="str">
            <v>CHILENOS/ORO-ANEXO</v>
          </cell>
          <cell r="C40">
            <v>903</v>
          </cell>
          <cell r="D40">
            <v>21519</v>
          </cell>
          <cell r="E40">
            <v>10</v>
          </cell>
          <cell r="F40">
            <v>2151.9</v>
          </cell>
        </row>
        <row r="41">
          <cell r="A41" t="str">
            <v>115010048</v>
          </cell>
          <cell r="B41" t="str">
            <v>MEXICANOS/ORO-ANEXO.</v>
          </cell>
          <cell r="C41">
            <v>901</v>
          </cell>
          <cell r="D41">
            <v>74963.710000000006</v>
          </cell>
          <cell r="E41">
            <v>17</v>
          </cell>
          <cell r="F41">
            <v>4409.63</v>
          </cell>
        </row>
        <row r="42">
          <cell r="A42" t="str">
            <v>115010062</v>
          </cell>
          <cell r="B42" t="str">
            <v>LINGOTES 50 GRAMOS-ANEXO.</v>
          </cell>
          <cell r="C42">
            <v>916</v>
          </cell>
          <cell r="D42">
            <v>4715359</v>
          </cell>
          <cell r="E42">
            <v>802</v>
          </cell>
          <cell r="F42">
            <v>5879.5</v>
          </cell>
        </row>
        <row r="43">
          <cell r="A43" t="str">
            <v>115010079</v>
          </cell>
          <cell r="B43" t="str">
            <v>AGUILA 20-ANEXO</v>
          </cell>
          <cell r="C43">
            <v>909</v>
          </cell>
          <cell r="D43">
            <v>17663.2</v>
          </cell>
          <cell r="E43">
            <v>5</v>
          </cell>
          <cell r="F43">
            <v>3532.64</v>
          </cell>
        </row>
        <row r="44">
          <cell r="A44" t="str">
            <v>115010081</v>
          </cell>
          <cell r="B44" t="str">
            <v>KRUGER 1/10</v>
          </cell>
          <cell r="C44">
            <v>925</v>
          </cell>
          <cell r="D44">
            <v>2925.6</v>
          </cell>
          <cell r="E44">
            <v>8</v>
          </cell>
          <cell r="F44">
            <v>365.7</v>
          </cell>
        </row>
        <row r="45">
          <cell r="A45" t="str">
            <v>115010082</v>
          </cell>
          <cell r="B45" t="str">
            <v>BARRA ORO 5 GRS</v>
          </cell>
          <cell r="C45">
            <v>919</v>
          </cell>
          <cell r="D45">
            <v>572075.35</v>
          </cell>
          <cell r="E45">
            <v>973</v>
          </cell>
          <cell r="F45">
            <v>587.95000000000005</v>
          </cell>
        </row>
        <row r="46">
          <cell r="A46" t="str">
            <v>115010093</v>
          </cell>
          <cell r="B46" t="str">
            <v>KRUGER-ANEXO.</v>
          </cell>
          <cell r="C46">
            <v>904</v>
          </cell>
          <cell r="D46">
            <v>2439525.8199999998</v>
          </cell>
          <cell r="E46">
            <v>667</v>
          </cell>
          <cell r="F46">
            <v>3657.46</v>
          </cell>
        </row>
        <row r="47">
          <cell r="A47" t="str">
            <v>115010109</v>
          </cell>
          <cell r="B47" t="str">
            <v>BARRA DE 100 GRAMOS-ANEXO</v>
          </cell>
          <cell r="C47">
            <v>912</v>
          </cell>
          <cell r="D47">
            <v>7537519</v>
          </cell>
          <cell r="E47">
            <v>641</v>
          </cell>
          <cell r="F47">
            <v>11759</v>
          </cell>
        </row>
        <row r="48">
          <cell r="A48" t="str">
            <v>115010123</v>
          </cell>
          <cell r="B48" t="str">
            <v>BARRA DE 20 GRAMOS-ANEXO.</v>
          </cell>
          <cell r="C48">
            <v>914</v>
          </cell>
          <cell r="D48">
            <v>1279379.2</v>
          </cell>
          <cell r="E48">
            <v>544</v>
          </cell>
          <cell r="F48">
            <v>2351.8000000000002</v>
          </cell>
        </row>
        <row r="49">
          <cell r="A49" t="str">
            <v>115010147</v>
          </cell>
          <cell r="B49" t="str">
            <v>MAPLE CANADA-ANEXO.</v>
          </cell>
          <cell r="C49">
            <v>907</v>
          </cell>
          <cell r="D49">
            <v>1612939.86</v>
          </cell>
          <cell r="E49">
            <v>441</v>
          </cell>
          <cell r="F49">
            <v>3657.46</v>
          </cell>
        </row>
        <row r="50">
          <cell r="A50" t="str">
            <v>115010161</v>
          </cell>
          <cell r="B50" t="str">
            <v>BARRA DE 10 GRAMOS-ANEXO.</v>
          </cell>
          <cell r="C50">
            <v>920</v>
          </cell>
          <cell r="D50">
            <v>907794.8</v>
          </cell>
          <cell r="E50">
            <v>772</v>
          </cell>
          <cell r="F50">
            <v>1175.9000000000001</v>
          </cell>
        </row>
        <row r="51">
          <cell r="A51" t="str">
            <v>115010178</v>
          </cell>
          <cell r="B51" t="str">
            <v>AGUILA 10-ANEXO.</v>
          </cell>
          <cell r="C51">
            <v>908</v>
          </cell>
          <cell r="D51">
            <v>1800.3</v>
          </cell>
          <cell r="E51">
            <v>1</v>
          </cell>
          <cell r="F51">
            <v>1800.3</v>
          </cell>
        </row>
        <row r="52">
          <cell r="A52" t="str">
            <v>115010190</v>
          </cell>
          <cell r="B52" t="str">
            <v>SOL PERUANO DE 50 GRAMOS</v>
          </cell>
          <cell r="C52">
            <v>918</v>
          </cell>
          <cell r="D52">
            <v>2476.4499999999998</v>
          </cell>
          <cell r="E52">
            <v>1</v>
          </cell>
          <cell r="F52">
            <v>2476.4499999999998</v>
          </cell>
        </row>
        <row r="53">
          <cell r="A53" t="str">
            <v>115010200</v>
          </cell>
          <cell r="B53" t="str">
            <v>ARGENTINOS ORO</v>
          </cell>
          <cell r="C53">
            <v>917</v>
          </cell>
          <cell r="D53">
            <v>10241.76</v>
          </cell>
          <cell r="E53">
            <v>12</v>
          </cell>
          <cell r="F53">
            <v>853.48</v>
          </cell>
        </row>
        <row r="54">
          <cell r="A54" t="str">
            <v>115010230</v>
          </cell>
          <cell r="B54" t="str">
            <v>ONZA- BARRA DE ORO</v>
          </cell>
          <cell r="C54">
            <v>930</v>
          </cell>
          <cell r="D54">
            <v>2092067.12</v>
          </cell>
          <cell r="E54">
            <v>572</v>
          </cell>
          <cell r="F54">
            <v>3657.46</v>
          </cell>
        </row>
        <row r="55">
          <cell r="A55" t="str">
            <v>115015001</v>
          </cell>
          <cell r="B55" t="str">
            <v>BCRA CTA 80297</v>
          </cell>
          <cell r="C55">
            <v>2</v>
          </cell>
          <cell r="D55">
            <v>176645240.56999999</v>
          </cell>
          <cell r="E55">
            <v>47149403.600000001</v>
          </cell>
          <cell r="F55">
            <v>3.7465000000000002</v>
          </cell>
        </row>
        <row r="56">
          <cell r="A56" t="str">
            <v>115015002</v>
          </cell>
          <cell r="B56" t="str">
            <v>BCRA CTA 80297 TRASPASO</v>
          </cell>
          <cell r="C56">
            <v>2</v>
          </cell>
          <cell r="D56">
            <v>24230829.300000001</v>
          </cell>
          <cell r="E56">
            <v>6467590.9000000004</v>
          </cell>
          <cell r="F56">
            <v>3.7465000000000002</v>
          </cell>
        </row>
        <row r="57">
          <cell r="A57" t="str">
            <v>115015050</v>
          </cell>
          <cell r="B57" t="str">
            <v>BCRA CTA. CTE. 11297 EURO</v>
          </cell>
          <cell r="C57">
            <v>98</v>
          </cell>
          <cell r="D57">
            <v>-297581.13</v>
          </cell>
          <cell r="E57">
            <v>-56203.45</v>
          </cell>
          <cell r="F57">
            <v>5.2947129999999998</v>
          </cell>
        </row>
        <row r="58">
          <cell r="A58" t="str">
            <v>115015051</v>
          </cell>
          <cell r="B58" t="str">
            <v>BCRA CC. 11297 EURO TRASP</v>
          </cell>
          <cell r="C58">
            <v>98</v>
          </cell>
          <cell r="D58">
            <v>563723.06000000006</v>
          </cell>
          <cell r="E58">
            <v>106469.05</v>
          </cell>
          <cell r="F58">
            <v>5.2947129999999998</v>
          </cell>
        </row>
        <row r="59">
          <cell r="A59" t="str">
            <v>116019021</v>
          </cell>
          <cell r="B59" t="str">
            <v>COMMERZBANK FRANKFURT EUR</v>
          </cell>
          <cell r="C59">
            <v>98</v>
          </cell>
          <cell r="D59">
            <v>6755119.6299999999</v>
          </cell>
          <cell r="E59">
            <v>1275823.57</v>
          </cell>
          <cell r="F59">
            <v>5.2947129999999998</v>
          </cell>
        </row>
        <row r="60">
          <cell r="A60" t="str">
            <v>116019023</v>
          </cell>
          <cell r="B60" t="str">
            <v>BANK OF N.Y.8033009063</v>
          </cell>
          <cell r="C60">
            <v>2</v>
          </cell>
          <cell r="D60">
            <v>-14242645.210000001</v>
          </cell>
          <cell r="E60">
            <v>-3801586.87</v>
          </cell>
          <cell r="F60">
            <v>3.7465000000000002</v>
          </cell>
        </row>
        <row r="61">
          <cell r="A61" t="str">
            <v>116019024</v>
          </cell>
          <cell r="B61" t="str">
            <v>SOCIETE GENERALE N.Y.1504</v>
          </cell>
          <cell r="C61">
            <v>2</v>
          </cell>
          <cell r="D61">
            <v>29059265.940000001</v>
          </cell>
          <cell r="E61">
            <v>7756376.8700000001</v>
          </cell>
          <cell r="F61">
            <v>3.7465000000000002</v>
          </cell>
        </row>
        <row r="62">
          <cell r="A62" t="str">
            <v>116019025</v>
          </cell>
          <cell r="B62" t="str">
            <v>WACHOVIA BANK NY 20001922</v>
          </cell>
          <cell r="C62">
            <v>2</v>
          </cell>
          <cell r="D62">
            <v>29071604.359999999</v>
          </cell>
          <cell r="E62">
            <v>7759670.1900000004</v>
          </cell>
          <cell r="F62">
            <v>3.7465000000000002</v>
          </cell>
        </row>
        <row r="63">
          <cell r="A63" t="str">
            <v>116019026</v>
          </cell>
          <cell r="B63" t="str">
            <v>SOCIETE GENERALE PARIS 30</v>
          </cell>
          <cell r="C63">
            <v>98</v>
          </cell>
          <cell r="D63">
            <v>18786036.879999999</v>
          </cell>
          <cell r="E63">
            <v>3548074.63</v>
          </cell>
          <cell r="F63">
            <v>5.2947129999999998</v>
          </cell>
        </row>
        <row r="64">
          <cell r="A64" t="str">
            <v>116019027</v>
          </cell>
          <cell r="B64" t="str">
            <v>CREDIT AGRICOLE PARIS 991</v>
          </cell>
          <cell r="C64">
            <v>98</v>
          </cell>
          <cell r="D64">
            <v>645691.93999999994</v>
          </cell>
          <cell r="E64">
            <v>121950.32</v>
          </cell>
          <cell r="F64">
            <v>5.2947129999999998</v>
          </cell>
        </row>
        <row r="65">
          <cell r="A65" t="str">
            <v>116019028</v>
          </cell>
          <cell r="B65" t="str">
            <v>HSBC BANK LONDRES 3988369</v>
          </cell>
          <cell r="C65">
            <v>1</v>
          </cell>
          <cell r="D65">
            <v>48729.53</v>
          </cell>
          <cell r="E65">
            <v>8045.81</v>
          </cell>
          <cell r="F65">
            <v>6.0565100000000003</v>
          </cell>
        </row>
        <row r="66">
          <cell r="A66" t="str">
            <v>116019029</v>
          </cell>
          <cell r="B66" t="str">
            <v>UBS ZURICH 23000000701560</v>
          </cell>
          <cell r="C66">
            <v>5</v>
          </cell>
          <cell r="D66">
            <v>346890.31</v>
          </cell>
          <cell r="E66">
            <v>98839.23</v>
          </cell>
          <cell r="F66">
            <v>3.5096419999999999</v>
          </cell>
        </row>
        <row r="67">
          <cell r="A67" t="str">
            <v>116019030</v>
          </cell>
          <cell r="B67" t="str">
            <v>SOCIETE GENERALE TOKIO</v>
          </cell>
          <cell r="C67">
            <v>19</v>
          </cell>
          <cell r="D67">
            <v>436724.47999999998</v>
          </cell>
          <cell r="E67">
            <v>11121355</v>
          </cell>
          <cell r="F67">
            <v>3.9268999999999998E-2</v>
          </cell>
        </row>
        <row r="68">
          <cell r="A68" t="str">
            <v>116019031</v>
          </cell>
          <cell r="B68" t="str">
            <v>HSBC BANK NEW YORK</v>
          </cell>
          <cell r="C68">
            <v>2</v>
          </cell>
          <cell r="D68">
            <v>-2823462.43</v>
          </cell>
          <cell r="E68">
            <v>-753626.7</v>
          </cell>
          <cell r="F68">
            <v>3.7465000000000002</v>
          </cell>
        </row>
        <row r="69">
          <cell r="A69" t="str">
            <v>116019120</v>
          </cell>
          <cell r="B69" t="str">
            <v>EUROCLEAR BANK</v>
          </cell>
          <cell r="C69">
            <v>2</v>
          </cell>
          <cell r="D69">
            <v>-674291153.36000001</v>
          </cell>
          <cell r="E69">
            <v>-179978954.59</v>
          </cell>
          <cell r="F69">
            <v>3.7465000000000002</v>
          </cell>
        </row>
        <row r="70">
          <cell r="A70" t="str">
            <v>116019174</v>
          </cell>
          <cell r="B70" t="str">
            <v>EUROCLEAR BANK (CUSTODIA)</v>
          </cell>
          <cell r="C70">
            <v>2</v>
          </cell>
          <cell r="D70">
            <v>174097501.69999999</v>
          </cell>
          <cell r="E70">
            <v>46469371.869999997</v>
          </cell>
          <cell r="F70">
            <v>3.7465000000000002</v>
          </cell>
        </row>
        <row r="71">
          <cell r="A71" t="str">
            <v>116019204</v>
          </cell>
          <cell r="B71" t="str">
            <v>CITYBANK N.Y. (ANEXO)</v>
          </cell>
          <cell r="C71">
            <v>2</v>
          </cell>
          <cell r="D71">
            <v>8702672.4700000007</v>
          </cell>
          <cell r="E71">
            <v>2322880.69</v>
          </cell>
          <cell r="F71">
            <v>3.7465000000000002</v>
          </cell>
        </row>
        <row r="72">
          <cell r="A72" t="str">
            <v>116019230</v>
          </cell>
          <cell r="B72" t="str">
            <v>BANK OF AMERICA N.Y. (ANE</v>
          </cell>
          <cell r="C72">
            <v>2</v>
          </cell>
          <cell r="D72">
            <v>-90341378.180000007</v>
          </cell>
          <cell r="E72">
            <v>-24113540.18</v>
          </cell>
          <cell r="F72">
            <v>3.7465000000000002</v>
          </cell>
        </row>
        <row r="73">
          <cell r="A73" t="str">
            <v>116019330</v>
          </cell>
          <cell r="B73" t="str">
            <v>WACHOVIA BANK NY</v>
          </cell>
          <cell r="C73">
            <v>2</v>
          </cell>
          <cell r="D73">
            <v>-32558448.699999999</v>
          </cell>
          <cell r="E73">
            <v>-8690363.9600000009</v>
          </cell>
          <cell r="F73">
            <v>3.7465000000000002</v>
          </cell>
        </row>
        <row r="74">
          <cell r="A74" t="str">
            <v>116019340</v>
          </cell>
          <cell r="B74" t="str">
            <v>BANK OF AMERICA EUROS (LO</v>
          </cell>
          <cell r="C74">
            <v>98</v>
          </cell>
          <cell r="D74">
            <v>4744814.87</v>
          </cell>
          <cell r="E74">
            <v>896141.97</v>
          </cell>
          <cell r="F74">
            <v>5.2947129999999998</v>
          </cell>
        </row>
        <row r="75">
          <cell r="A75" t="str">
            <v>116019341</v>
          </cell>
          <cell r="B75" t="str">
            <v>EUROCLAER BANK (EUROS)</v>
          </cell>
          <cell r="C75">
            <v>98</v>
          </cell>
          <cell r="D75">
            <v>-15430703.539999999</v>
          </cell>
          <cell r="E75">
            <v>-2914360.71</v>
          </cell>
          <cell r="F75">
            <v>5.2947129999999998</v>
          </cell>
        </row>
        <row r="76">
          <cell r="A76" t="str">
            <v>116019342</v>
          </cell>
          <cell r="B76" t="str">
            <v>EUROCLEAR BANK EUROS (CUS</v>
          </cell>
          <cell r="C76">
            <v>98</v>
          </cell>
          <cell r="D76">
            <v>15573387.630000001</v>
          </cell>
          <cell r="E76">
            <v>2941309.12</v>
          </cell>
          <cell r="F76">
            <v>5.2947129999999998</v>
          </cell>
        </row>
        <row r="77">
          <cell r="A77" t="str">
            <v>121003001BP8</v>
          </cell>
          <cell r="B77" t="str">
            <v>TITULOS PUBLICOS</v>
          </cell>
          <cell r="C77">
            <v>751</v>
          </cell>
          <cell r="D77">
            <v>31448.82</v>
          </cell>
          <cell r="E77">
            <v>91156</v>
          </cell>
          <cell r="F77">
            <v>0.34499999999999997</v>
          </cell>
        </row>
        <row r="78">
          <cell r="A78" t="str">
            <v>121003001B14</v>
          </cell>
          <cell r="B78" t="str">
            <v>TITULOS PUBLICOS</v>
          </cell>
          <cell r="C78">
            <v>854</v>
          </cell>
          <cell r="D78">
            <v>2384.4299999999998</v>
          </cell>
          <cell r="E78">
            <v>5000</v>
          </cell>
          <cell r="F78">
            <v>0.47688599999999998</v>
          </cell>
        </row>
        <row r="79">
          <cell r="A79" t="str">
            <v>121003001PE9</v>
          </cell>
          <cell r="B79" t="str">
            <v>TITULOS PUBLICOS</v>
          </cell>
          <cell r="C79">
            <v>847</v>
          </cell>
          <cell r="D79">
            <v>10292.950000000001</v>
          </cell>
          <cell r="E79">
            <v>15525</v>
          </cell>
          <cell r="F79">
            <v>0.66299200000000003</v>
          </cell>
        </row>
        <row r="80">
          <cell r="A80" t="str">
            <v>121003001P12</v>
          </cell>
          <cell r="B80" t="str">
            <v>TITULOS PUBLICOS</v>
          </cell>
          <cell r="C80">
            <v>663</v>
          </cell>
          <cell r="D80">
            <v>668982.26</v>
          </cell>
          <cell r="E80">
            <v>1041237</v>
          </cell>
          <cell r="F80">
            <v>0.64248799999999995</v>
          </cell>
        </row>
        <row r="81">
          <cell r="A81" t="str">
            <v>121016001AE4</v>
          </cell>
          <cell r="B81" t="str">
            <v>TITULOS PUBLICOS</v>
          </cell>
          <cell r="C81">
            <v>998</v>
          </cell>
          <cell r="D81">
            <v>-0.01</v>
          </cell>
          <cell r="E81">
            <v>0</v>
          </cell>
          <cell r="F81">
            <v>0.60250000000000004</v>
          </cell>
        </row>
        <row r="82">
          <cell r="A82" t="str">
            <v>121016001BHP</v>
          </cell>
          <cell r="B82" t="str">
            <v>TITULOS PUBLICOS</v>
          </cell>
          <cell r="C82">
            <v>153</v>
          </cell>
          <cell r="D82">
            <v>850.67</v>
          </cell>
          <cell r="E82">
            <v>85067</v>
          </cell>
          <cell r="F82">
            <v>0.01</v>
          </cell>
        </row>
        <row r="83">
          <cell r="A83" t="str">
            <v>121016001BM2</v>
          </cell>
          <cell r="B83" t="str">
            <v>TITULOS PUBLICOS</v>
          </cell>
          <cell r="C83">
            <v>431</v>
          </cell>
          <cell r="D83">
            <v>7700</v>
          </cell>
          <cell r="E83">
            <v>11000</v>
          </cell>
          <cell r="F83">
            <v>0.7</v>
          </cell>
        </row>
        <row r="84">
          <cell r="A84" t="str">
            <v>121016001E14</v>
          </cell>
          <cell r="B84" t="str">
            <v>TITULOS PUBLICOS</v>
          </cell>
          <cell r="C84">
            <v>998</v>
          </cell>
          <cell r="D84">
            <v>892513.48</v>
          </cell>
          <cell r="E84">
            <v>1148666</v>
          </cell>
          <cell r="F84">
            <v>0.77700000000000002</v>
          </cell>
        </row>
        <row r="85">
          <cell r="A85" t="str">
            <v>121016001F92</v>
          </cell>
          <cell r="B85" t="str">
            <v>TITULOS PUBLICOS</v>
          </cell>
          <cell r="C85">
            <v>828</v>
          </cell>
          <cell r="D85">
            <v>6</v>
          </cell>
          <cell r="E85">
            <v>600</v>
          </cell>
          <cell r="F85">
            <v>0.01</v>
          </cell>
        </row>
        <row r="86">
          <cell r="A86" t="str">
            <v>121016001GM1</v>
          </cell>
          <cell r="B86" t="str">
            <v>TITULOS PUBLICOS</v>
          </cell>
          <cell r="C86">
            <v>764</v>
          </cell>
          <cell r="D86">
            <v>10</v>
          </cell>
          <cell r="E86">
            <v>1000</v>
          </cell>
          <cell r="F86">
            <v>0.01</v>
          </cell>
        </row>
        <row r="87">
          <cell r="A87" t="str">
            <v>121016001PB4</v>
          </cell>
          <cell r="B87" t="str">
            <v>TITULOS PUBLICOS</v>
          </cell>
          <cell r="C87">
            <v>133</v>
          </cell>
          <cell r="D87">
            <v>6552.57</v>
          </cell>
          <cell r="E87">
            <v>18484</v>
          </cell>
          <cell r="F87">
            <v>0.35449999999999998</v>
          </cell>
        </row>
        <row r="88">
          <cell r="A88" t="str">
            <v>121016001PR6</v>
          </cell>
          <cell r="B88" t="str">
            <v>TITULOS PUBLICOS</v>
          </cell>
          <cell r="C88">
            <v>516</v>
          </cell>
          <cell r="D88">
            <v>1461.6</v>
          </cell>
          <cell r="E88">
            <v>3480</v>
          </cell>
          <cell r="F88">
            <v>0.42</v>
          </cell>
        </row>
        <row r="89">
          <cell r="A89" t="str">
            <v>121016001PR7</v>
          </cell>
          <cell r="B89" t="str">
            <v>TITULOS PUBLICOS</v>
          </cell>
          <cell r="C89">
            <v>691</v>
          </cell>
          <cell r="D89">
            <v>78246</v>
          </cell>
          <cell r="E89">
            <v>276000</v>
          </cell>
          <cell r="F89">
            <v>0.28349999999999997</v>
          </cell>
        </row>
        <row r="90">
          <cell r="A90" t="str">
            <v>121016001P10</v>
          </cell>
          <cell r="B90" t="str">
            <v>TITULOS PUBLICOS</v>
          </cell>
          <cell r="C90">
            <v>579</v>
          </cell>
          <cell r="D90">
            <v>37.04</v>
          </cell>
          <cell r="E90">
            <v>3704</v>
          </cell>
          <cell r="F90">
            <v>0.01</v>
          </cell>
        </row>
        <row r="91">
          <cell r="A91" t="str">
            <v>121016001P11</v>
          </cell>
          <cell r="B91" t="str">
            <v>TITULOS PUBLICOS</v>
          </cell>
          <cell r="C91">
            <v>744</v>
          </cell>
          <cell r="D91">
            <v>2314.21</v>
          </cell>
          <cell r="E91">
            <v>7187</v>
          </cell>
          <cell r="F91">
            <v>0.32200000000000001</v>
          </cell>
        </row>
        <row r="92">
          <cell r="A92" t="str">
            <v>121016001ZCO</v>
          </cell>
          <cell r="B92" t="str">
            <v>TITULOS PUBLICOS</v>
          </cell>
          <cell r="C92">
            <v>552</v>
          </cell>
          <cell r="D92">
            <v>261.20999999999998</v>
          </cell>
          <cell r="E92">
            <v>26121.7</v>
          </cell>
          <cell r="F92">
            <v>0.01</v>
          </cell>
        </row>
        <row r="93">
          <cell r="A93" t="str">
            <v>121018001IEB</v>
          </cell>
          <cell r="B93" t="str">
            <v>OTRAS SOCIED.NO CONTROLAD</v>
          </cell>
          <cell r="C93">
            <v>878</v>
          </cell>
          <cell r="D93">
            <v>1965</v>
          </cell>
          <cell r="E93">
            <v>1965</v>
          </cell>
          <cell r="F93">
            <v>1</v>
          </cell>
        </row>
        <row r="94">
          <cell r="A94" t="str">
            <v>121018001PCH</v>
          </cell>
          <cell r="B94" t="str">
            <v>OTRAS SOCIED.NO CONTROLAD</v>
          </cell>
          <cell r="C94">
            <v>519</v>
          </cell>
          <cell r="D94">
            <v>129376</v>
          </cell>
          <cell r="E94">
            <v>62200</v>
          </cell>
          <cell r="F94">
            <v>2.08</v>
          </cell>
        </row>
        <row r="95">
          <cell r="A95" t="str">
            <v>1210250013S9</v>
          </cell>
          <cell r="B95" t="str">
            <v>LETRAS DEL BCRA OP PASE</v>
          </cell>
          <cell r="C95">
            <v>998</v>
          </cell>
          <cell r="D95">
            <v>246000000</v>
          </cell>
          <cell r="E95">
            <v>300000000</v>
          </cell>
          <cell r="F95">
            <v>0.82</v>
          </cell>
        </row>
        <row r="96">
          <cell r="A96" t="str">
            <v>121026001LI4</v>
          </cell>
          <cell r="B96" t="str">
            <v>LETRAS DEL BCRA SIN COTIZ</v>
          </cell>
          <cell r="C96">
            <v>998</v>
          </cell>
          <cell r="D96">
            <v>111141500</v>
          </cell>
          <cell r="E96">
            <v>111700000</v>
          </cell>
          <cell r="F96">
            <v>0.995</v>
          </cell>
        </row>
        <row r="97">
          <cell r="A97" t="str">
            <v>1210260011L9</v>
          </cell>
          <cell r="B97" t="str">
            <v>LETRAS DEL BCRA SIN COTIZ</v>
          </cell>
          <cell r="C97">
            <v>998</v>
          </cell>
          <cell r="D97">
            <v>29649000</v>
          </cell>
          <cell r="E97">
            <v>30000000</v>
          </cell>
          <cell r="F97">
            <v>0.98829999999999996</v>
          </cell>
        </row>
        <row r="98">
          <cell r="A98" t="str">
            <v>1210260014J9</v>
          </cell>
          <cell r="B98" t="str">
            <v>LETRAS DEL BCRA SIN COTIZ</v>
          </cell>
          <cell r="C98">
            <v>998</v>
          </cell>
          <cell r="D98">
            <v>6034534.7999999998</v>
          </cell>
          <cell r="E98">
            <v>6100000</v>
          </cell>
          <cell r="F98">
            <v>0.98926800000000004</v>
          </cell>
        </row>
        <row r="99">
          <cell r="A99" t="str">
            <v>1210260016G9</v>
          </cell>
          <cell r="B99" t="str">
            <v>LETRAS DEL BCRA SIN COTIZ</v>
          </cell>
          <cell r="C99">
            <v>998</v>
          </cell>
          <cell r="D99">
            <v>4829500</v>
          </cell>
          <cell r="E99">
            <v>5000000</v>
          </cell>
          <cell r="F99">
            <v>0.96589999999999998</v>
          </cell>
        </row>
        <row r="100">
          <cell r="A100" t="str">
            <v>1210260019L9</v>
          </cell>
          <cell r="B100" t="str">
            <v>LETRAS DEL BCRA SIN COTIZ</v>
          </cell>
          <cell r="C100">
            <v>998</v>
          </cell>
          <cell r="D100">
            <v>9763000</v>
          </cell>
          <cell r="E100">
            <v>10000000</v>
          </cell>
          <cell r="F100">
            <v>0.97629999999999995</v>
          </cell>
        </row>
        <row r="101">
          <cell r="A101" t="str">
            <v>121027001BE1</v>
          </cell>
          <cell r="B101" t="str">
            <v>NOTAS DEL BCRA CON COTIZ</v>
          </cell>
          <cell r="C101">
            <v>281</v>
          </cell>
          <cell r="D101">
            <v>12897837.83</v>
          </cell>
          <cell r="E101">
            <v>12510027</v>
          </cell>
          <cell r="F101">
            <v>1.0309999999999999</v>
          </cell>
        </row>
        <row r="102">
          <cell r="A102" t="str">
            <v>121029001BP0</v>
          </cell>
          <cell r="B102" t="str">
            <v>NOTAS  BCRA SIN COTIZACIO</v>
          </cell>
          <cell r="C102">
            <v>998</v>
          </cell>
          <cell r="D102">
            <v>5149500</v>
          </cell>
          <cell r="E102">
            <v>5000000</v>
          </cell>
          <cell r="F102">
            <v>1.0299</v>
          </cell>
        </row>
        <row r="103">
          <cell r="A103" t="str">
            <v>121029001B00</v>
          </cell>
          <cell r="B103" t="str">
            <v>NOTAS  BCRA SIN COTIZACIO</v>
          </cell>
          <cell r="C103">
            <v>998</v>
          </cell>
          <cell r="D103">
            <v>12438000</v>
          </cell>
          <cell r="E103">
            <v>12000000</v>
          </cell>
          <cell r="F103">
            <v>1.0365</v>
          </cell>
        </row>
        <row r="104">
          <cell r="A104" t="str">
            <v>121029001B11</v>
          </cell>
          <cell r="B104" t="str">
            <v>NOTAS DEL BCRA SIN COTIZ</v>
          </cell>
          <cell r="C104">
            <v>563</v>
          </cell>
          <cell r="D104">
            <v>41650162.299999997</v>
          </cell>
          <cell r="E104">
            <v>41637671</v>
          </cell>
          <cell r="F104">
            <v>1.0003</v>
          </cell>
        </row>
        <row r="105">
          <cell r="A105" t="str">
            <v>121029001LI7</v>
          </cell>
          <cell r="B105" t="str">
            <v>NOTAS  BCRA SIN COTIZACIO</v>
          </cell>
          <cell r="C105">
            <v>998</v>
          </cell>
          <cell r="D105">
            <v>20394000</v>
          </cell>
          <cell r="E105">
            <v>20000000</v>
          </cell>
          <cell r="F105">
            <v>1.0197000000000001</v>
          </cell>
        </row>
        <row r="106">
          <cell r="A106" t="str">
            <v>121029001LI9</v>
          </cell>
          <cell r="B106" t="str">
            <v>NOTAS  BCRA SIN COTIZACIO</v>
          </cell>
          <cell r="C106">
            <v>998</v>
          </cell>
          <cell r="D106">
            <v>15322500</v>
          </cell>
          <cell r="E106">
            <v>15000000</v>
          </cell>
          <cell r="F106">
            <v>1.0215000000000001</v>
          </cell>
        </row>
        <row r="107">
          <cell r="A107" t="str">
            <v>121029001Q9L</v>
          </cell>
          <cell r="B107" t="str">
            <v>NOTAS  BCRA SIN COTIZACIO</v>
          </cell>
          <cell r="C107">
            <v>998</v>
          </cell>
          <cell r="D107">
            <v>30525000</v>
          </cell>
          <cell r="E107">
            <v>30000000</v>
          </cell>
          <cell r="F107">
            <v>1.0175000000000001</v>
          </cell>
        </row>
        <row r="108">
          <cell r="A108" t="str">
            <v>1210290011N9</v>
          </cell>
          <cell r="B108" t="str">
            <v>NOTAS DEL BCRA SIN COTIZA</v>
          </cell>
          <cell r="C108">
            <v>998</v>
          </cell>
          <cell r="D108">
            <v>36471600</v>
          </cell>
          <cell r="E108">
            <v>36000000</v>
          </cell>
          <cell r="F108">
            <v>1.0130999999999999</v>
          </cell>
        </row>
        <row r="109">
          <cell r="A109" t="str">
            <v>1210290018N9</v>
          </cell>
          <cell r="B109" t="str">
            <v>NOTAS  BCRA SIN COTIZACIO</v>
          </cell>
          <cell r="C109">
            <v>998</v>
          </cell>
          <cell r="D109">
            <v>3549000</v>
          </cell>
          <cell r="E109">
            <v>3500000</v>
          </cell>
          <cell r="F109">
            <v>1.014</v>
          </cell>
        </row>
        <row r="110">
          <cell r="A110" t="str">
            <v>121607001</v>
          </cell>
          <cell r="B110" t="str">
            <v>REG TIT PUB COM. "A" 4898</v>
          </cell>
          <cell r="C110">
            <v>0</v>
          </cell>
          <cell r="D110">
            <v>-24362</v>
          </cell>
          <cell r="E110">
            <v>0</v>
          </cell>
          <cell r="F110">
            <v>0</v>
          </cell>
        </row>
        <row r="111">
          <cell r="A111" t="str">
            <v>125003001B12</v>
          </cell>
          <cell r="B111" t="str">
            <v>TITULOS PUBLICOS</v>
          </cell>
          <cell r="C111">
            <v>593</v>
          </cell>
          <cell r="D111">
            <v>16934626.940000001</v>
          </cell>
          <cell r="E111">
            <v>13521200</v>
          </cell>
          <cell r="F111">
            <v>1.2524500000000001</v>
          </cell>
        </row>
        <row r="112">
          <cell r="A112" t="str">
            <v>125003001B13</v>
          </cell>
          <cell r="B112" t="str">
            <v>TITULOS PUBLICOS</v>
          </cell>
          <cell r="C112">
            <v>662</v>
          </cell>
          <cell r="D112">
            <v>13229264.27</v>
          </cell>
          <cell r="E112">
            <v>13034400</v>
          </cell>
          <cell r="F112">
            <v>1.01495</v>
          </cell>
        </row>
        <row r="113">
          <cell r="A113" t="str">
            <v>125003001B15</v>
          </cell>
          <cell r="B113" t="str">
            <v>TITULOS PUBLICOS</v>
          </cell>
          <cell r="C113">
            <v>258</v>
          </cell>
          <cell r="D113">
            <v>184.7</v>
          </cell>
          <cell r="E113">
            <v>130</v>
          </cell>
          <cell r="F113">
            <v>1.4207909999999999</v>
          </cell>
        </row>
        <row r="114">
          <cell r="A114" t="str">
            <v>125003002B12</v>
          </cell>
          <cell r="B114" t="str">
            <v>TIT PUB INT EFEC MIN   ES</v>
          </cell>
          <cell r="C114">
            <v>593</v>
          </cell>
          <cell r="D114">
            <v>150294</v>
          </cell>
          <cell r="E114">
            <v>120000</v>
          </cell>
          <cell r="F114">
            <v>1.2524500000000001</v>
          </cell>
        </row>
        <row r="115">
          <cell r="A115" t="str">
            <v>125003002B13</v>
          </cell>
          <cell r="B115" t="str">
            <v>TIT PUB INT.EFEC.MIM.  ES</v>
          </cell>
          <cell r="C115">
            <v>662</v>
          </cell>
          <cell r="D115">
            <v>15224.25</v>
          </cell>
          <cell r="E115">
            <v>15000</v>
          </cell>
          <cell r="F115">
            <v>1.01495</v>
          </cell>
        </row>
        <row r="116">
          <cell r="A116" t="str">
            <v>125018001EWZ</v>
          </cell>
          <cell r="B116" t="str">
            <v>PARTICIPACION EN ENTIDADE</v>
          </cell>
          <cell r="C116">
            <v>481</v>
          </cell>
          <cell r="D116">
            <v>8642.83</v>
          </cell>
          <cell r="E116">
            <v>71</v>
          </cell>
          <cell r="F116">
            <v>121.73</v>
          </cell>
        </row>
        <row r="117">
          <cell r="A117" t="str">
            <v>131109010</v>
          </cell>
          <cell r="B117" t="str">
            <v>ADELANTOS EN CTA CTE-CON</v>
          </cell>
          <cell r="C117">
            <v>0</v>
          </cell>
          <cell r="D117">
            <v>1361.06</v>
          </cell>
          <cell r="E117">
            <v>0</v>
          </cell>
          <cell r="F117">
            <v>0</v>
          </cell>
        </row>
        <row r="118">
          <cell r="A118" t="str">
            <v>131204010</v>
          </cell>
          <cell r="B118" t="str">
            <v>INT.DEV.A COB.-AD.C/C.CON</v>
          </cell>
          <cell r="C118">
            <v>0</v>
          </cell>
          <cell r="D118">
            <v>18.91</v>
          </cell>
          <cell r="E118">
            <v>0</v>
          </cell>
          <cell r="F118">
            <v>0</v>
          </cell>
        </row>
        <row r="119">
          <cell r="A119" t="str">
            <v>131442001</v>
          </cell>
          <cell r="B119" t="str">
            <v>CALL OTORGADOS EN PESOS</v>
          </cell>
          <cell r="C119">
            <v>0</v>
          </cell>
          <cell r="D119">
            <v>1000000</v>
          </cell>
          <cell r="E119">
            <v>0</v>
          </cell>
          <cell r="F119">
            <v>0</v>
          </cell>
        </row>
        <row r="120">
          <cell r="A120" t="str">
            <v>131506001</v>
          </cell>
          <cell r="B120" t="str">
            <v>INT.COMP.DEV.A COBRAR CAL</v>
          </cell>
          <cell r="C120">
            <v>0</v>
          </cell>
          <cell r="D120">
            <v>986.3</v>
          </cell>
          <cell r="E120">
            <v>0</v>
          </cell>
          <cell r="F120">
            <v>0</v>
          </cell>
        </row>
        <row r="121">
          <cell r="A121" t="str">
            <v>131506002</v>
          </cell>
          <cell r="B121" t="str">
            <v>INT.COMP.DEV.A COBRAR CAL</v>
          </cell>
          <cell r="C121">
            <v>0</v>
          </cell>
          <cell r="D121">
            <v>4813.03</v>
          </cell>
          <cell r="E121">
            <v>0</v>
          </cell>
          <cell r="F121">
            <v>0</v>
          </cell>
        </row>
        <row r="122">
          <cell r="A122" t="str">
            <v>131601140</v>
          </cell>
          <cell r="B122" t="str">
            <v>PREV. ADEL. CTA. CTE. O.S</v>
          </cell>
          <cell r="C122">
            <v>0</v>
          </cell>
          <cell r="D122">
            <v>-0.38</v>
          </cell>
          <cell r="E122">
            <v>0</v>
          </cell>
          <cell r="F122">
            <v>0</v>
          </cell>
        </row>
        <row r="123">
          <cell r="A123" t="str">
            <v>131709012</v>
          </cell>
          <cell r="B123" t="str">
            <v>ADELANTOS EN CTA.CTE.- CO</v>
          </cell>
          <cell r="C123">
            <v>0</v>
          </cell>
          <cell r="D123">
            <v>3017720.34</v>
          </cell>
          <cell r="E123">
            <v>0</v>
          </cell>
          <cell r="F123">
            <v>0</v>
          </cell>
        </row>
        <row r="124">
          <cell r="A124" t="str">
            <v>131709013</v>
          </cell>
          <cell r="B124" t="str">
            <v>ADELANTOS CTA CTE SET 191</v>
          </cell>
          <cell r="C124">
            <v>0</v>
          </cell>
          <cell r="D124">
            <v>258150.94</v>
          </cell>
          <cell r="E124">
            <v>0</v>
          </cell>
          <cell r="F124">
            <v>0</v>
          </cell>
        </row>
        <row r="125">
          <cell r="A125" t="str">
            <v>131709020</v>
          </cell>
          <cell r="B125" t="str">
            <v>ADELANTOS EN C/C SIN CHEQ</v>
          </cell>
          <cell r="C125">
            <v>0</v>
          </cell>
          <cell r="D125">
            <v>23683.599999999999</v>
          </cell>
          <cell r="E125">
            <v>0</v>
          </cell>
          <cell r="F125">
            <v>0</v>
          </cell>
        </row>
        <row r="126">
          <cell r="A126" t="str">
            <v>131709036</v>
          </cell>
          <cell r="B126" t="str">
            <v>ADELANTOS EN C.C. EN GEST</v>
          </cell>
          <cell r="C126">
            <v>0</v>
          </cell>
          <cell r="D126">
            <v>869826.28</v>
          </cell>
          <cell r="E126">
            <v>0</v>
          </cell>
          <cell r="F126">
            <v>0</v>
          </cell>
        </row>
        <row r="127">
          <cell r="A127" t="str">
            <v>131712008</v>
          </cell>
          <cell r="B127" t="str">
            <v>OTROS ADEL.HABERES SAN LU</v>
          </cell>
          <cell r="C127">
            <v>0</v>
          </cell>
          <cell r="D127">
            <v>13122.78</v>
          </cell>
          <cell r="E127">
            <v>0</v>
          </cell>
          <cell r="F127">
            <v>0</v>
          </cell>
        </row>
        <row r="128">
          <cell r="A128" t="str">
            <v>131712040</v>
          </cell>
          <cell r="B128" t="str">
            <v>OTROS ADELANTOS -SIAP-</v>
          </cell>
          <cell r="C128">
            <v>0</v>
          </cell>
          <cell r="D128">
            <v>3605945.63</v>
          </cell>
          <cell r="E128">
            <v>0</v>
          </cell>
          <cell r="F128">
            <v>0</v>
          </cell>
        </row>
        <row r="129">
          <cell r="A129" t="str">
            <v>131712070</v>
          </cell>
          <cell r="B129" t="str">
            <v>OTROS ADELANTOS CORDIAL C</v>
          </cell>
          <cell r="C129">
            <v>0</v>
          </cell>
          <cell r="D129">
            <v>3872.6</v>
          </cell>
          <cell r="E129">
            <v>0</v>
          </cell>
          <cell r="F129">
            <v>0</v>
          </cell>
        </row>
        <row r="130">
          <cell r="A130" t="str">
            <v>131712091</v>
          </cell>
          <cell r="B130" t="str">
            <v>ANTICIPO HABERES JUB.Y PE</v>
          </cell>
          <cell r="C130">
            <v>0</v>
          </cell>
          <cell r="D130">
            <v>67635061.609999999</v>
          </cell>
          <cell r="E130">
            <v>0</v>
          </cell>
          <cell r="F130">
            <v>0</v>
          </cell>
        </row>
        <row r="131">
          <cell r="A131" t="str">
            <v>131715601</v>
          </cell>
          <cell r="B131" t="str">
            <v>PRESTAMOS SOLA FIRMA CN</v>
          </cell>
          <cell r="C131">
            <v>0</v>
          </cell>
          <cell r="D131">
            <v>3829682.47</v>
          </cell>
          <cell r="E131">
            <v>0</v>
          </cell>
          <cell r="F131">
            <v>0</v>
          </cell>
        </row>
        <row r="132">
          <cell r="A132" t="str">
            <v>131715602</v>
          </cell>
          <cell r="B132" t="str">
            <v>COMERCIAL TV. BADLAR</v>
          </cell>
          <cell r="C132">
            <v>0</v>
          </cell>
          <cell r="D132">
            <v>2321634.04</v>
          </cell>
          <cell r="E132">
            <v>0</v>
          </cell>
          <cell r="F132">
            <v>0</v>
          </cell>
        </row>
        <row r="133">
          <cell r="A133" t="str">
            <v>131715610</v>
          </cell>
          <cell r="B133" t="str">
            <v>PRESTAMOS DTO. 4126 SL.</v>
          </cell>
          <cell r="C133">
            <v>0</v>
          </cell>
          <cell r="D133">
            <v>621982.23</v>
          </cell>
          <cell r="E133">
            <v>0</v>
          </cell>
          <cell r="F133">
            <v>0</v>
          </cell>
        </row>
        <row r="134">
          <cell r="A134" t="str">
            <v>131718040</v>
          </cell>
          <cell r="B134" t="str">
            <v>DESCUENTO DE CHEQUES</v>
          </cell>
          <cell r="C134">
            <v>0</v>
          </cell>
          <cell r="D134">
            <v>3031619.97</v>
          </cell>
          <cell r="E134">
            <v>0</v>
          </cell>
          <cell r="F134">
            <v>0</v>
          </cell>
        </row>
        <row r="135">
          <cell r="A135" t="str">
            <v>131721040</v>
          </cell>
          <cell r="B135" t="str">
            <v>DOCUMENTOS COMPRADOS "CRE</v>
          </cell>
          <cell r="C135">
            <v>0</v>
          </cell>
          <cell r="D135">
            <v>88948.6</v>
          </cell>
          <cell r="E135">
            <v>0</v>
          </cell>
          <cell r="F135">
            <v>0</v>
          </cell>
        </row>
        <row r="136">
          <cell r="A136" t="str">
            <v>131731011</v>
          </cell>
          <cell r="B136" t="str">
            <v>PRESTAMOS PERSONALES</v>
          </cell>
          <cell r="C136">
            <v>0</v>
          </cell>
          <cell r="D136">
            <v>14680.2</v>
          </cell>
          <cell r="E136">
            <v>0</v>
          </cell>
          <cell r="F136">
            <v>0</v>
          </cell>
        </row>
        <row r="137">
          <cell r="A137" t="str">
            <v>131731601</v>
          </cell>
          <cell r="B137" t="str">
            <v>PRESTAMOS AL PERSONAL</v>
          </cell>
          <cell r="C137">
            <v>0</v>
          </cell>
          <cell r="D137">
            <v>6137190.1699999999</v>
          </cell>
          <cell r="E137">
            <v>0</v>
          </cell>
          <cell r="F137">
            <v>0</v>
          </cell>
        </row>
        <row r="138">
          <cell r="A138" t="str">
            <v>131731615</v>
          </cell>
          <cell r="B138" t="str">
            <v>PRESTAMOS CORDIAL JUBILAD</v>
          </cell>
          <cell r="C138">
            <v>0</v>
          </cell>
          <cell r="D138">
            <v>170453710.56</v>
          </cell>
          <cell r="E138">
            <v>0</v>
          </cell>
          <cell r="F138">
            <v>0</v>
          </cell>
        </row>
        <row r="139">
          <cell r="A139" t="str">
            <v>131731616</v>
          </cell>
          <cell r="B139" t="str">
            <v>PREST.PRONTO CORDIAL SIAP</v>
          </cell>
          <cell r="C139">
            <v>0</v>
          </cell>
          <cell r="D139">
            <v>5041946.74</v>
          </cell>
          <cell r="E139">
            <v>0</v>
          </cell>
          <cell r="F139">
            <v>0</v>
          </cell>
        </row>
        <row r="140">
          <cell r="A140" t="str">
            <v>131731617</v>
          </cell>
          <cell r="B140" t="str">
            <v>PRESTAMOS CORDIAL PAR</v>
          </cell>
          <cell r="C140">
            <v>0</v>
          </cell>
          <cell r="D140">
            <v>16675304.74</v>
          </cell>
          <cell r="E140">
            <v>0</v>
          </cell>
          <cell r="F140">
            <v>0</v>
          </cell>
        </row>
        <row r="141">
          <cell r="A141" t="str">
            <v>131731618</v>
          </cell>
          <cell r="B141" t="str">
            <v>PRESTAMOS SITREDOS JUBILA</v>
          </cell>
          <cell r="C141">
            <v>0</v>
          </cell>
          <cell r="D141">
            <v>3208502.82</v>
          </cell>
          <cell r="E141">
            <v>0</v>
          </cell>
          <cell r="F141">
            <v>0</v>
          </cell>
        </row>
        <row r="142">
          <cell r="A142" t="str">
            <v>131731619</v>
          </cell>
          <cell r="B142" t="str">
            <v>PRESTAMOS SITREDOS SIAP</v>
          </cell>
          <cell r="C142">
            <v>0</v>
          </cell>
          <cell r="D142">
            <v>138533.06</v>
          </cell>
          <cell r="E142">
            <v>0</v>
          </cell>
          <cell r="F142">
            <v>0</v>
          </cell>
        </row>
        <row r="143">
          <cell r="A143" t="str">
            <v>131731623</v>
          </cell>
          <cell r="B143" t="str">
            <v>PTMOS. PERS. PRONTO CORDI</v>
          </cell>
          <cell r="C143">
            <v>0</v>
          </cell>
          <cell r="D143">
            <v>6790580.3300000001</v>
          </cell>
          <cell r="E143">
            <v>0</v>
          </cell>
          <cell r="F143">
            <v>0</v>
          </cell>
        </row>
        <row r="144">
          <cell r="A144" t="str">
            <v>131731626</v>
          </cell>
          <cell r="B144" t="str">
            <v>PTMOS. FINANC. CORDIAL M.</v>
          </cell>
          <cell r="C144">
            <v>0</v>
          </cell>
          <cell r="D144">
            <v>837.54</v>
          </cell>
          <cell r="E144">
            <v>0</v>
          </cell>
          <cell r="F144">
            <v>0</v>
          </cell>
        </row>
        <row r="145">
          <cell r="A145" t="str">
            <v>131731628</v>
          </cell>
          <cell r="B145" t="str">
            <v>PRESTAMOS PARA COMPUTADOR</v>
          </cell>
          <cell r="C145">
            <v>0</v>
          </cell>
          <cell r="D145">
            <v>1869.95</v>
          </cell>
          <cell r="E145">
            <v>0</v>
          </cell>
          <cell r="F145">
            <v>0</v>
          </cell>
        </row>
        <row r="146">
          <cell r="A146" t="str">
            <v>131731690</v>
          </cell>
          <cell r="B146" t="str">
            <v>RECOMPRA DE CARTERA</v>
          </cell>
          <cell r="C146">
            <v>0</v>
          </cell>
          <cell r="D146">
            <v>1366602.71</v>
          </cell>
          <cell r="E146">
            <v>0</v>
          </cell>
          <cell r="F146">
            <v>0</v>
          </cell>
        </row>
        <row r="147">
          <cell r="A147" t="str">
            <v>131731700</v>
          </cell>
          <cell r="B147" t="str">
            <v>PRESTAMOS PERSONALES REFI</v>
          </cell>
          <cell r="C147">
            <v>0</v>
          </cell>
          <cell r="D147">
            <v>5113.6899999999996</v>
          </cell>
          <cell r="E147">
            <v>0</v>
          </cell>
          <cell r="F147">
            <v>0</v>
          </cell>
        </row>
        <row r="148">
          <cell r="A148" t="str">
            <v>131731710</v>
          </cell>
          <cell r="B148" t="str">
            <v>PREST.PERS.REFINANC.TARJE</v>
          </cell>
          <cell r="C148">
            <v>0</v>
          </cell>
          <cell r="D148">
            <v>174084.96</v>
          </cell>
          <cell r="E148">
            <v>0</v>
          </cell>
          <cell r="F148">
            <v>0</v>
          </cell>
        </row>
        <row r="149">
          <cell r="A149" t="str">
            <v>131731720</v>
          </cell>
          <cell r="B149" t="str">
            <v>PREST.PERS.REFINANC.CTA.C</v>
          </cell>
          <cell r="C149">
            <v>0</v>
          </cell>
          <cell r="D149">
            <v>1936.73</v>
          </cell>
          <cell r="E149">
            <v>0</v>
          </cell>
          <cell r="F149">
            <v>0</v>
          </cell>
        </row>
        <row r="150">
          <cell r="A150" t="str">
            <v>131731730</v>
          </cell>
          <cell r="B150" t="str">
            <v>PRESTAMOS PERS.REFINANCIA</v>
          </cell>
          <cell r="C150">
            <v>0</v>
          </cell>
          <cell r="D150">
            <v>3327636.01</v>
          </cell>
          <cell r="E150">
            <v>0</v>
          </cell>
          <cell r="F150">
            <v>0</v>
          </cell>
        </row>
        <row r="151">
          <cell r="A151" t="str">
            <v>131731740</v>
          </cell>
          <cell r="B151" t="str">
            <v>CARTERA A CEDER A FIDEICO</v>
          </cell>
          <cell r="C151">
            <v>0</v>
          </cell>
          <cell r="D151">
            <v>47918731.82</v>
          </cell>
          <cell r="E151">
            <v>0</v>
          </cell>
          <cell r="F151">
            <v>0</v>
          </cell>
        </row>
        <row r="152">
          <cell r="A152" t="str">
            <v>131731760</v>
          </cell>
          <cell r="B152" t="str">
            <v>PREST. SAN LUIS TURISMO</v>
          </cell>
          <cell r="C152">
            <v>0</v>
          </cell>
          <cell r="D152">
            <v>813853.92</v>
          </cell>
          <cell r="E152">
            <v>0</v>
          </cell>
          <cell r="F152">
            <v>0</v>
          </cell>
        </row>
        <row r="153">
          <cell r="A153" t="str">
            <v>131731790</v>
          </cell>
          <cell r="B153" t="str">
            <v>RETROCESION FIDEICOMISO</v>
          </cell>
          <cell r="C153">
            <v>0</v>
          </cell>
          <cell r="D153">
            <v>1529185.49</v>
          </cell>
          <cell r="E153">
            <v>0</v>
          </cell>
          <cell r="F153">
            <v>0</v>
          </cell>
        </row>
        <row r="154">
          <cell r="A154" t="str">
            <v>1317360011N9</v>
          </cell>
          <cell r="B154" t="str">
            <v>OTROS PREST TITULOS</v>
          </cell>
          <cell r="C154">
            <v>998</v>
          </cell>
          <cell r="D154">
            <v>5065500</v>
          </cell>
          <cell r="E154">
            <v>5000000</v>
          </cell>
          <cell r="F154">
            <v>1.0130999999999999</v>
          </cell>
        </row>
        <row r="155">
          <cell r="A155" t="str">
            <v>1317360018N9</v>
          </cell>
          <cell r="B155" t="str">
            <v>OTROS PREST TITULOS</v>
          </cell>
          <cell r="C155">
            <v>998</v>
          </cell>
          <cell r="D155">
            <v>1521000</v>
          </cell>
          <cell r="E155">
            <v>1500000</v>
          </cell>
          <cell r="F155">
            <v>1.014</v>
          </cell>
        </row>
        <row r="156">
          <cell r="A156" t="str">
            <v>131741031</v>
          </cell>
          <cell r="B156" t="str">
            <v>ACUERDOS CONCURS. C/SUSP.</v>
          </cell>
          <cell r="C156">
            <v>0</v>
          </cell>
          <cell r="D156">
            <v>494782.75</v>
          </cell>
          <cell r="E156">
            <v>0</v>
          </cell>
          <cell r="F156">
            <v>0</v>
          </cell>
        </row>
        <row r="157">
          <cell r="A157" t="str">
            <v>131742002</v>
          </cell>
          <cell r="B157" t="str">
            <v>PREST.TARJ.VISA GESTION.Y</v>
          </cell>
          <cell r="C157">
            <v>0</v>
          </cell>
          <cell r="D157">
            <v>113849.8</v>
          </cell>
          <cell r="E157">
            <v>0</v>
          </cell>
          <cell r="F157">
            <v>0</v>
          </cell>
        </row>
        <row r="158">
          <cell r="A158" t="str">
            <v>131742004</v>
          </cell>
          <cell r="B158" t="str">
            <v>PREST.TARJ.MASTERC.GESTIO</v>
          </cell>
          <cell r="C158">
            <v>0</v>
          </cell>
          <cell r="D158">
            <v>7870.06</v>
          </cell>
          <cell r="E158">
            <v>0</v>
          </cell>
          <cell r="F158">
            <v>0</v>
          </cell>
        </row>
        <row r="159">
          <cell r="A159" t="str">
            <v>131742051</v>
          </cell>
          <cell r="B159" t="str">
            <v>CUOTAS ANT.A COM.G11 Y G1</v>
          </cell>
          <cell r="C159">
            <v>0</v>
          </cell>
          <cell r="D159">
            <v>240534.59</v>
          </cell>
          <cell r="E159">
            <v>0</v>
          </cell>
          <cell r="F159">
            <v>0</v>
          </cell>
        </row>
        <row r="160">
          <cell r="A160" t="str">
            <v>131742052</v>
          </cell>
          <cell r="B160" t="str">
            <v>CUOTAS ANT.A COM. G12 Y G</v>
          </cell>
          <cell r="C160">
            <v>0</v>
          </cell>
          <cell r="D160">
            <v>272597.15999999997</v>
          </cell>
          <cell r="E160">
            <v>0</v>
          </cell>
          <cell r="F160">
            <v>0</v>
          </cell>
        </row>
        <row r="161">
          <cell r="A161" t="str">
            <v>131742053</v>
          </cell>
          <cell r="B161" t="str">
            <v>CUOTAS ANT.A COM. G13 Y G</v>
          </cell>
          <cell r="C161">
            <v>0</v>
          </cell>
          <cell r="D161">
            <v>29209.06</v>
          </cell>
          <cell r="E161">
            <v>0</v>
          </cell>
          <cell r="F161">
            <v>0</v>
          </cell>
        </row>
        <row r="162">
          <cell r="A162" t="str">
            <v>131742054</v>
          </cell>
          <cell r="B162" t="str">
            <v>CUOTA ANT.A COM.G14 Y G18</v>
          </cell>
          <cell r="C162">
            <v>0</v>
          </cell>
          <cell r="D162">
            <v>835206.17</v>
          </cell>
          <cell r="E162">
            <v>0</v>
          </cell>
          <cell r="F162">
            <v>0</v>
          </cell>
        </row>
        <row r="163">
          <cell r="A163" t="str">
            <v>131742101</v>
          </cell>
          <cell r="B163" t="str">
            <v>PREST.PERS.VISA CART.01</v>
          </cell>
          <cell r="C163">
            <v>0</v>
          </cell>
          <cell r="D163">
            <v>6781649.2699999996</v>
          </cell>
          <cell r="E163">
            <v>0</v>
          </cell>
          <cell r="F163">
            <v>0</v>
          </cell>
        </row>
        <row r="164">
          <cell r="A164" t="str">
            <v>131742102</v>
          </cell>
          <cell r="B164" t="str">
            <v>PREST.PERS.VISA CART.02</v>
          </cell>
          <cell r="C164">
            <v>0</v>
          </cell>
          <cell r="D164">
            <v>7822014.0099999998</v>
          </cell>
          <cell r="E164">
            <v>0</v>
          </cell>
          <cell r="F164">
            <v>0</v>
          </cell>
        </row>
        <row r="165">
          <cell r="A165" t="str">
            <v>131742103</v>
          </cell>
          <cell r="B165" t="str">
            <v>PREST.PERS.VISA CART.03</v>
          </cell>
          <cell r="C165">
            <v>0</v>
          </cell>
          <cell r="D165">
            <v>12364424.9</v>
          </cell>
          <cell r="E165">
            <v>0</v>
          </cell>
          <cell r="F165">
            <v>0</v>
          </cell>
        </row>
        <row r="166">
          <cell r="A166" t="str">
            <v>131742104</v>
          </cell>
          <cell r="B166" t="str">
            <v>PREST.PERS.VISA CART.04</v>
          </cell>
          <cell r="C166">
            <v>0</v>
          </cell>
          <cell r="D166">
            <v>5429641.1100000003</v>
          </cell>
          <cell r="E166">
            <v>0</v>
          </cell>
          <cell r="F166">
            <v>0</v>
          </cell>
        </row>
        <row r="167">
          <cell r="A167" t="str">
            <v>131742111</v>
          </cell>
          <cell r="B167" t="str">
            <v>CONSUMOS VISA CART.01</v>
          </cell>
          <cell r="C167">
            <v>0</v>
          </cell>
          <cell r="D167">
            <v>77443.14</v>
          </cell>
          <cell r="E167">
            <v>0</v>
          </cell>
          <cell r="F167">
            <v>0</v>
          </cell>
        </row>
        <row r="168">
          <cell r="A168" t="str">
            <v>131742112</v>
          </cell>
          <cell r="B168" t="str">
            <v>CONSUMOS VISA CART.02</v>
          </cell>
          <cell r="C168">
            <v>0</v>
          </cell>
          <cell r="D168">
            <v>321414.62</v>
          </cell>
          <cell r="E168">
            <v>0</v>
          </cell>
          <cell r="F168">
            <v>0</v>
          </cell>
        </row>
        <row r="169">
          <cell r="A169" t="str">
            <v>131742113</v>
          </cell>
          <cell r="B169" t="str">
            <v>CONSUMOS VISA CART.03</v>
          </cell>
          <cell r="C169">
            <v>0</v>
          </cell>
          <cell r="D169">
            <v>644818.89</v>
          </cell>
          <cell r="E169">
            <v>0</v>
          </cell>
          <cell r="F169">
            <v>0</v>
          </cell>
        </row>
        <row r="170">
          <cell r="A170" t="str">
            <v>131742114</v>
          </cell>
          <cell r="B170" t="str">
            <v>CONSUMOS VISA CART.04</v>
          </cell>
          <cell r="C170">
            <v>0</v>
          </cell>
          <cell r="D170">
            <v>450930.5</v>
          </cell>
          <cell r="E170">
            <v>0</v>
          </cell>
          <cell r="F170">
            <v>0</v>
          </cell>
        </row>
        <row r="171">
          <cell r="A171" t="str">
            <v>131742121</v>
          </cell>
          <cell r="B171" t="str">
            <v>AJUSTES VISA CART.01</v>
          </cell>
          <cell r="C171">
            <v>0</v>
          </cell>
          <cell r="D171">
            <v>-242.3</v>
          </cell>
          <cell r="E171">
            <v>0</v>
          </cell>
          <cell r="F171">
            <v>0</v>
          </cell>
        </row>
        <row r="172">
          <cell r="A172" t="str">
            <v>131742122</v>
          </cell>
          <cell r="B172" t="str">
            <v>AJUSTES VISA CART.02</v>
          </cell>
          <cell r="C172">
            <v>0</v>
          </cell>
          <cell r="D172">
            <v>-1578.76</v>
          </cell>
          <cell r="E172">
            <v>0</v>
          </cell>
          <cell r="F172">
            <v>0</v>
          </cell>
        </row>
        <row r="173">
          <cell r="A173" t="str">
            <v>131742123</v>
          </cell>
          <cell r="B173" t="str">
            <v>AJUSTES VISA CART.03</v>
          </cell>
          <cell r="C173">
            <v>0</v>
          </cell>
          <cell r="D173">
            <v>-724.92</v>
          </cell>
          <cell r="E173">
            <v>0</v>
          </cell>
          <cell r="F173">
            <v>0</v>
          </cell>
        </row>
        <row r="174">
          <cell r="A174" t="str">
            <v>131742124</v>
          </cell>
          <cell r="B174" t="str">
            <v>AJUSTES VISA CART.04</v>
          </cell>
          <cell r="C174">
            <v>0</v>
          </cell>
          <cell r="D174">
            <v>-1954.03</v>
          </cell>
          <cell r="E174">
            <v>0</v>
          </cell>
          <cell r="F174">
            <v>0</v>
          </cell>
        </row>
        <row r="175">
          <cell r="A175" t="str">
            <v>131742131</v>
          </cell>
          <cell r="B175" t="str">
            <v>COBRANZAS VISA CART.01</v>
          </cell>
          <cell r="C175">
            <v>0</v>
          </cell>
          <cell r="D175">
            <v>-53705.41</v>
          </cell>
          <cell r="E175">
            <v>0</v>
          </cell>
          <cell r="F175">
            <v>0</v>
          </cell>
        </row>
        <row r="176">
          <cell r="A176" t="str">
            <v>131742132</v>
          </cell>
          <cell r="B176" t="str">
            <v>COBRANZAS VISA CART.02</v>
          </cell>
          <cell r="C176">
            <v>0</v>
          </cell>
          <cell r="D176">
            <v>-461247.27</v>
          </cell>
          <cell r="E176">
            <v>0</v>
          </cell>
          <cell r="F176">
            <v>0</v>
          </cell>
        </row>
        <row r="177">
          <cell r="A177" t="str">
            <v>131742133</v>
          </cell>
          <cell r="B177" t="str">
            <v>COBRANZAS VISA CART.03</v>
          </cell>
          <cell r="C177">
            <v>0</v>
          </cell>
          <cell r="D177">
            <v>-4502575.43</v>
          </cell>
          <cell r="E177">
            <v>0</v>
          </cell>
          <cell r="F177">
            <v>0</v>
          </cell>
        </row>
        <row r="178">
          <cell r="A178" t="str">
            <v>131742134</v>
          </cell>
          <cell r="B178" t="str">
            <v>COBRANZASVISA CART.04</v>
          </cell>
          <cell r="C178">
            <v>0</v>
          </cell>
          <cell r="D178">
            <v>-2927661.31</v>
          </cell>
          <cell r="E178">
            <v>0</v>
          </cell>
          <cell r="F178">
            <v>0</v>
          </cell>
        </row>
        <row r="179">
          <cell r="A179" t="str">
            <v>131742141</v>
          </cell>
          <cell r="B179" t="str">
            <v>CUOTAS ANT.VISA CART.01</v>
          </cell>
          <cell r="C179">
            <v>0</v>
          </cell>
          <cell r="D179">
            <v>2029548.34</v>
          </cell>
          <cell r="E179">
            <v>0</v>
          </cell>
          <cell r="F179">
            <v>0</v>
          </cell>
        </row>
        <row r="180">
          <cell r="A180" t="str">
            <v>131742142</v>
          </cell>
          <cell r="B180" t="str">
            <v>CUOTAS ANT.VISA CART.02</v>
          </cell>
          <cell r="C180">
            <v>0</v>
          </cell>
          <cell r="D180">
            <v>2816927.03</v>
          </cell>
          <cell r="E180">
            <v>0</v>
          </cell>
          <cell r="F180">
            <v>0</v>
          </cell>
        </row>
        <row r="181">
          <cell r="A181" t="str">
            <v>131742143</v>
          </cell>
          <cell r="B181" t="str">
            <v>CUOTAS ANT.CART.03</v>
          </cell>
          <cell r="C181">
            <v>0</v>
          </cell>
          <cell r="D181">
            <v>5514355.6500000004</v>
          </cell>
          <cell r="E181">
            <v>0</v>
          </cell>
          <cell r="F181">
            <v>0</v>
          </cell>
        </row>
        <row r="182">
          <cell r="A182" t="str">
            <v>131742144</v>
          </cell>
          <cell r="B182" t="str">
            <v>CUOTAS ANT.VISA CART.04</v>
          </cell>
          <cell r="C182">
            <v>0</v>
          </cell>
          <cell r="D182">
            <v>2300832.7200000002</v>
          </cell>
          <cell r="E182">
            <v>0</v>
          </cell>
          <cell r="F182">
            <v>0</v>
          </cell>
        </row>
        <row r="183">
          <cell r="A183" t="str">
            <v>131742151</v>
          </cell>
          <cell r="B183" t="str">
            <v>ADELANTOS VISA CART.01</v>
          </cell>
          <cell r="C183">
            <v>0</v>
          </cell>
          <cell r="D183">
            <v>8640</v>
          </cell>
          <cell r="E183">
            <v>0</v>
          </cell>
          <cell r="F183">
            <v>0</v>
          </cell>
        </row>
        <row r="184">
          <cell r="A184" t="str">
            <v>131742152</v>
          </cell>
          <cell r="B184" t="str">
            <v>ADELANTOS VISA CART.02</v>
          </cell>
          <cell r="C184">
            <v>0</v>
          </cell>
          <cell r="D184">
            <v>28593</v>
          </cell>
          <cell r="E184">
            <v>0</v>
          </cell>
          <cell r="F184">
            <v>0</v>
          </cell>
        </row>
        <row r="185">
          <cell r="A185" t="str">
            <v>131742153</v>
          </cell>
          <cell r="B185" t="str">
            <v>ADELANTOS VISA CART.03</v>
          </cell>
          <cell r="C185">
            <v>0</v>
          </cell>
          <cell r="D185">
            <v>68155</v>
          </cell>
          <cell r="E185">
            <v>0</v>
          </cell>
          <cell r="F185">
            <v>0</v>
          </cell>
        </row>
        <row r="186">
          <cell r="A186" t="str">
            <v>131742154</v>
          </cell>
          <cell r="B186" t="str">
            <v>ADELANTOS VISA CART.04</v>
          </cell>
          <cell r="C186">
            <v>0</v>
          </cell>
          <cell r="D186">
            <v>41060.19</v>
          </cell>
          <cell r="E186">
            <v>0</v>
          </cell>
          <cell r="F186">
            <v>0</v>
          </cell>
        </row>
        <row r="187">
          <cell r="A187" t="str">
            <v>131742161</v>
          </cell>
          <cell r="B187" t="str">
            <v>ADEL.EFVO.CUOTAS VISA CAR</v>
          </cell>
          <cell r="C187">
            <v>0</v>
          </cell>
          <cell r="D187">
            <v>3635020.61</v>
          </cell>
          <cell r="E187">
            <v>0</v>
          </cell>
          <cell r="F187">
            <v>0</v>
          </cell>
        </row>
        <row r="188">
          <cell r="A188" t="str">
            <v>131742162</v>
          </cell>
          <cell r="B188" t="str">
            <v>ADEL.EFVO.CUOTAS VISA CAR</v>
          </cell>
          <cell r="C188">
            <v>0</v>
          </cell>
          <cell r="D188">
            <v>4438167.6399999997</v>
          </cell>
          <cell r="E188">
            <v>0</v>
          </cell>
          <cell r="F188">
            <v>0</v>
          </cell>
        </row>
        <row r="189">
          <cell r="A189" t="str">
            <v>131742163</v>
          </cell>
          <cell r="B189" t="str">
            <v>ADEL.EFVO.CUOTAS VISA CAR</v>
          </cell>
          <cell r="C189">
            <v>0</v>
          </cell>
          <cell r="D189">
            <v>5834252.75</v>
          </cell>
          <cell r="E189">
            <v>0</v>
          </cell>
          <cell r="F189">
            <v>0</v>
          </cell>
        </row>
        <row r="190">
          <cell r="A190" t="str">
            <v>131742164</v>
          </cell>
          <cell r="B190" t="str">
            <v>ADEL.EFVO.CUOTAS. VISA CA</v>
          </cell>
          <cell r="C190">
            <v>0</v>
          </cell>
          <cell r="D190">
            <v>3961013.27</v>
          </cell>
          <cell r="E190">
            <v>0</v>
          </cell>
          <cell r="F190">
            <v>0</v>
          </cell>
        </row>
        <row r="191">
          <cell r="A191" t="str">
            <v>131742190</v>
          </cell>
          <cell r="B191" t="str">
            <v>SALDOS ACREEDORES TARJ. P</v>
          </cell>
          <cell r="C191">
            <v>0</v>
          </cell>
          <cell r="D191">
            <v>404926.21</v>
          </cell>
          <cell r="E191">
            <v>0</v>
          </cell>
          <cell r="F191">
            <v>0</v>
          </cell>
        </row>
        <row r="192">
          <cell r="A192" t="str">
            <v>131742200</v>
          </cell>
          <cell r="B192" t="str">
            <v>CONSUMOS MASTER G11</v>
          </cell>
          <cell r="C192">
            <v>0</v>
          </cell>
          <cell r="D192">
            <v>66.06</v>
          </cell>
          <cell r="E192">
            <v>0</v>
          </cell>
          <cell r="F192">
            <v>0</v>
          </cell>
        </row>
        <row r="193">
          <cell r="A193" t="str">
            <v>131742202</v>
          </cell>
          <cell r="B193" t="str">
            <v>CONSUMOS MASTER G13</v>
          </cell>
          <cell r="C193">
            <v>0</v>
          </cell>
          <cell r="D193">
            <v>711.78</v>
          </cell>
          <cell r="E193">
            <v>0</v>
          </cell>
          <cell r="F193">
            <v>0</v>
          </cell>
        </row>
        <row r="194">
          <cell r="A194" t="str">
            <v>131742203</v>
          </cell>
          <cell r="B194" t="str">
            <v>CONSUMOS MASTER G14</v>
          </cell>
          <cell r="C194">
            <v>0</v>
          </cell>
          <cell r="D194">
            <v>1898.05</v>
          </cell>
          <cell r="E194">
            <v>0</v>
          </cell>
          <cell r="F194">
            <v>0</v>
          </cell>
        </row>
        <row r="195">
          <cell r="A195" t="str">
            <v>131742204</v>
          </cell>
          <cell r="B195" t="str">
            <v>PRESTAMOS MASTERCARD G11</v>
          </cell>
          <cell r="C195">
            <v>0</v>
          </cell>
          <cell r="D195">
            <v>389539.04</v>
          </cell>
          <cell r="E195">
            <v>0</v>
          </cell>
          <cell r="F195">
            <v>0</v>
          </cell>
        </row>
        <row r="196">
          <cell r="A196" t="str">
            <v>131742205</v>
          </cell>
          <cell r="B196" t="str">
            <v>PRESTAMOS MASTERCARD G12</v>
          </cell>
          <cell r="C196">
            <v>0</v>
          </cell>
          <cell r="D196">
            <v>582629.41</v>
          </cell>
          <cell r="E196">
            <v>0</v>
          </cell>
          <cell r="F196">
            <v>0</v>
          </cell>
        </row>
        <row r="197">
          <cell r="A197" t="str">
            <v>131742206</v>
          </cell>
          <cell r="B197" t="str">
            <v>PRESTAMOS MASTERCARD G13</v>
          </cell>
          <cell r="C197">
            <v>0</v>
          </cell>
          <cell r="D197">
            <v>63871.51</v>
          </cell>
          <cell r="E197">
            <v>0</v>
          </cell>
          <cell r="F197">
            <v>0</v>
          </cell>
        </row>
        <row r="198">
          <cell r="A198" t="str">
            <v>131742207</v>
          </cell>
          <cell r="B198" t="str">
            <v>PRESTAMOS MASTERCARD G14</v>
          </cell>
          <cell r="C198">
            <v>0</v>
          </cell>
          <cell r="D198">
            <v>1442177.31</v>
          </cell>
          <cell r="E198">
            <v>0</v>
          </cell>
          <cell r="F198">
            <v>0</v>
          </cell>
        </row>
        <row r="199">
          <cell r="A199" t="str">
            <v>131742208</v>
          </cell>
          <cell r="B199" t="str">
            <v>AJUSTES MASTER G11</v>
          </cell>
          <cell r="C199">
            <v>0</v>
          </cell>
          <cell r="D199">
            <v>-35.130000000000003</v>
          </cell>
          <cell r="E199">
            <v>0</v>
          </cell>
          <cell r="F199">
            <v>0</v>
          </cell>
        </row>
        <row r="200">
          <cell r="A200" t="str">
            <v>131742209</v>
          </cell>
          <cell r="B200" t="str">
            <v>AJUSTES MASTERCARD G12</v>
          </cell>
          <cell r="C200">
            <v>0</v>
          </cell>
          <cell r="D200">
            <v>-525.30999999999995</v>
          </cell>
          <cell r="E200">
            <v>0</v>
          </cell>
          <cell r="F200">
            <v>0</v>
          </cell>
        </row>
        <row r="201">
          <cell r="A201" t="str">
            <v>131742210</v>
          </cell>
          <cell r="B201" t="str">
            <v>AJUSTES MASTERCARD G13</v>
          </cell>
          <cell r="C201">
            <v>0</v>
          </cell>
          <cell r="D201">
            <v>47</v>
          </cell>
          <cell r="E201">
            <v>0</v>
          </cell>
          <cell r="F201">
            <v>0</v>
          </cell>
        </row>
        <row r="202">
          <cell r="A202" t="str">
            <v>131742211</v>
          </cell>
          <cell r="B202" t="str">
            <v>AJUSTES MASTERCARD G14</v>
          </cell>
          <cell r="C202">
            <v>0</v>
          </cell>
          <cell r="D202">
            <v>-918.53</v>
          </cell>
          <cell r="E202">
            <v>0</v>
          </cell>
          <cell r="F202">
            <v>0</v>
          </cell>
        </row>
        <row r="203">
          <cell r="A203" t="str">
            <v>131742212</v>
          </cell>
          <cell r="B203" t="str">
            <v>COBRANZAS MASTERCAR G11</v>
          </cell>
          <cell r="C203">
            <v>0</v>
          </cell>
          <cell r="D203">
            <v>-33056.61</v>
          </cell>
          <cell r="E203">
            <v>0</v>
          </cell>
          <cell r="F203">
            <v>0</v>
          </cell>
        </row>
        <row r="204">
          <cell r="A204" t="str">
            <v>131742213</v>
          </cell>
          <cell r="B204" t="str">
            <v>COBRANZAS MASTERCARD G12</v>
          </cell>
          <cell r="C204">
            <v>0</v>
          </cell>
          <cell r="D204">
            <v>-5885.25</v>
          </cell>
          <cell r="E204">
            <v>0</v>
          </cell>
          <cell r="F204">
            <v>0</v>
          </cell>
        </row>
        <row r="205">
          <cell r="A205" t="str">
            <v>131742214</v>
          </cell>
          <cell r="B205" t="str">
            <v>COBRANZAS MASTERCARD G13</v>
          </cell>
          <cell r="C205">
            <v>0</v>
          </cell>
          <cell r="D205">
            <v>-27352.28</v>
          </cell>
          <cell r="E205">
            <v>0</v>
          </cell>
          <cell r="F205">
            <v>0</v>
          </cell>
        </row>
        <row r="206">
          <cell r="A206" t="str">
            <v>131742215</v>
          </cell>
          <cell r="B206" t="str">
            <v>COBRANZA MASTERCARD G14</v>
          </cell>
          <cell r="C206">
            <v>0</v>
          </cell>
          <cell r="D206">
            <v>-497889.89</v>
          </cell>
          <cell r="E206">
            <v>0</v>
          </cell>
          <cell r="F206">
            <v>0</v>
          </cell>
        </row>
        <row r="207">
          <cell r="A207" t="str">
            <v>131742216</v>
          </cell>
          <cell r="B207" t="str">
            <v>VISA - PAGOS ENVIADOS</v>
          </cell>
          <cell r="C207">
            <v>0</v>
          </cell>
          <cell r="D207">
            <v>-22894.880000000001</v>
          </cell>
          <cell r="E207">
            <v>0</v>
          </cell>
          <cell r="F207">
            <v>0</v>
          </cell>
        </row>
        <row r="208">
          <cell r="A208" t="str">
            <v>131742217</v>
          </cell>
          <cell r="B208" t="str">
            <v>VISA - AJUSTES ENVIADOS</v>
          </cell>
          <cell r="C208">
            <v>0</v>
          </cell>
          <cell r="D208">
            <v>-1046.5</v>
          </cell>
          <cell r="E208">
            <v>0</v>
          </cell>
          <cell r="F208">
            <v>0</v>
          </cell>
        </row>
        <row r="209">
          <cell r="A209" t="str">
            <v>131742218</v>
          </cell>
          <cell r="B209" t="str">
            <v>VISA - ADELANTOS ENVIADOS</v>
          </cell>
          <cell r="C209">
            <v>0</v>
          </cell>
          <cell r="D209">
            <v>-4630</v>
          </cell>
          <cell r="E209">
            <v>0</v>
          </cell>
          <cell r="F209">
            <v>0</v>
          </cell>
        </row>
        <row r="210">
          <cell r="A210" t="str">
            <v>131742219</v>
          </cell>
          <cell r="B210" t="str">
            <v>MASTER - PAGOS ENVIADOS</v>
          </cell>
          <cell r="C210">
            <v>0</v>
          </cell>
          <cell r="D210">
            <v>58006</v>
          </cell>
          <cell r="E210">
            <v>0</v>
          </cell>
          <cell r="F210">
            <v>0</v>
          </cell>
        </row>
        <row r="211">
          <cell r="A211" t="str">
            <v>131742220</v>
          </cell>
          <cell r="B211" t="str">
            <v>MASTER - AJUSTES ENVIADOS</v>
          </cell>
          <cell r="C211">
            <v>0</v>
          </cell>
          <cell r="D211">
            <v>24293.8</v>
          </cell>
          <cell r="E211">
            <v>0</v>
          </cell>
          <cell r="F211">
            <v>0</v>
          </cell>
        </row>
        <row r="212">
          <cell r="A212" t="str">
            <v>131791040</v>
          </cell>
          <cell r="B212" t="str">
            <v>INT.A REAL.DESC.CHEQUES</v>
          </cell>
          <cell r="C212">
            <v>0</v>
          </cell>
          <cell r="D212">
            <v>-128667.02</v>
          </cell>
          <cell r="E212">
            <v>0</v>
          </cell>
          <cell r="F212">
            <v>0</v>
          </cell>
        </row>
        <row r="213">
          <cell r="A213" t="str">
            <v>131801404</v>
          </cell>
          <cell r="B213" t="str">
            <v>INT DEV A COBR PMOS TIT P</v>
          </cell>
          <cell r="C213">
            <v>0</v>
          </cell>
          <cell r="D213">
            <v>9492.61</v>
          </cell>
          <cell r="E213">
            <v>0</v>
          </cell>
          <cell r="F213">
            <v>0</v>
          </cell>
        </row>
        <row r="214">
          <cell r="A214" t="str">
            <v>131802601</v>
          </cell>
          <cell r="B214" t="str">
            <v>INTERESES PUNITORIOS SOLA</v>
          </cell>
          <cell r="C214">
            <v>0</v>
          </cell>
          <cell r="D214">
            <v>4028.52</v>
          </cell>
          <cell r="E214">
            <v>0</v>
          </cell>
          <cell r="F214">
            <v>0</v>
          </cell>
        </row>
        <row r="215">
          <cell r="A215" t="str">
            <v>131802614</v>
          </cell>
          <cell r="B215" t="str">
            <v>INT. PUNIT. PTMOS AL PERS</v>
          </cell>
          <cell r="C215">
            <v>0</v>
          </cell>
          <cell r="D215">
            <v>170.55</v>
          </cell>
          <cell r="E215">
            <v>0</v>
          </cell>
          <cell r="F215">
            <v>0</v>
          </cell>
        </row>
        <row r="216">
          <cell r="A216" t="str">
            <v>131802617</v>
          </cell>
          <cell r="B216" t="str">
            <v>INT. PUNIT. DESC. CHEQUES</v>
          </cell>
          <cell r="C216">
            <v>0</v>
          </cell>
          <cell r="D216">
            <v>402.75</v>
          </cell>
          <cell r="E216">
            <v>0</v>
          </cell>
          <cell r="F216">
            <v>0</v>
          </cell>
        </row>
        <row r="217">
          <cell r="A217" t="str">
            <v>131802628</v>
          </cell>
          <cell r="B217" t="str">
            <v>INT. PUNIT. PTMO.CORDIAL</v>
          </cell>
          <cell r="C217">
            <v>0</v>
          </cell>
          <cell r="D217">
            <v>4780.43</v>
          </cell>
          <cell r="E217">
            <v>0</v>
          </cell>
          <cell r="F217">
            <v>0</v>
          </cell>
        </row>
        <row r="218">
          <cell r="A218" t="str">
            <v>131802629</v>
          </cell>
          <cell r="B218" t="str">
            <v>INT.PUN.PR.PRONTO CORDIAL</v>
          </cell>
          <cell r="C218">
            <v>0</v>
          </cell>
          <cell r="D218">
            <v>379.79</v>
          </cell>
          <cell r="E218">
            <v>0</v>
          </cell>
          <cell r="F218">
            <v>0</v>
          </cell>
        </row>
        <row r="219">
          <cell r="A219" t="str">
            <v>131802630</v>
          </cell>
          <cell r="B219" t="str">
            <v>INT. PUN. PTMOS CORDIAL P</v>
          </cell>
          <cell r="C219">
            <v>0</v>
          </cell>
          <cell r="D219">
            <v>4966.1099999999997</v>
          </cell>
          <cell r="E219">
            <v>0</v>
          </cell>
          <cell r="F219">
            <v>0</v>
          </cell>
        </row>
        <row r="220">
          <cell r="A220" t="str">
            <v>131802631</v>
          </cell>
          <cell r="B220" t="str">
            <v>INT.PUNIT.SITREDOS JUBILA</v>
          </cell>
          <cell r="C220">
            <v>0</v>
          </cell>
          <cell r="D220">
            <v>131.19999999999999</v>
          </cell>
          <cell r="E220">
            <v>0</v>
          </cell>
          <cell r="F220">
            <v>0</v>
          </cell>
        </row>
        <row r="221">
          <cell r="A221" t="str">
            <v>131802632</v>
          </cell>
          <cell r="B221" t="str">
            <v>INT.PUNIT.SITREDOS SIAP</v>
          </cell>
          <cell r="C221">
            <v>0</v>
          </cell>
          <cell r="D221">
            <v>54.67</v>
          </cell>
          <cell r="E221">
            <v>0</v>
          </cell>
          <cell r="F221">
            <v>0</v>
          </cell>
        </row>
        <row r="222">
          <cell r="A222" t="str">
            <v>131802634</v>
          </cell>
          <cell r="B222" t="str">
            <v>INT. PUNIT. PRES. PERS. P</v>
          </cell>
          <cell r="C222">
            <v>0</v>
          </cell>
          <cell r="D222">
            <v>13900.94</v>
          </cell>
          <cell r="E222">
            <v>0</v>
          </cell>
          <cell r="F222">
            <v>0</v>
          </cell>
        </row>
        <row r="223">
          <cell r="A223" t="str">
            <v>131802662</v>
          </cell>
          <cell r="B223" t="str">
            <v>COMERCIAL TV BADLAR</v>
          </cell>
          <cell r="C223">
            <v>0</v>
          </cell>
          <cell r="D223">
            <v>310.57</v>
          </cell>
          <cell r="E223">
            <v>0</v>
          </cell>
          <cell r="F223">
            <v>0</v>
          </cell>
        </row>
        <row r="224">
          <cell r="A224" t="str">
            <v>131802690</v>
          </cell>
          <cell r="B224" t="str">
            <v>INT.PUN.RECOMPRA CARTERA</v>
          </cell>
          <cell r="C224">
            <v>0</v>
          </cell>
          <cell r="D224">
            <v>5502.98</v>
          </cell>
          <cell r="E224">
            <v>0</v>
          </cell>
          <cell r="F224">
            <v>0</v>
          </cell>
        </row>
        <row r="225">
          <cell r="A225" t="str">
            <v>131802710</v>
          </cell>
          <cell r="B225" t="str">
            <v>INT.PUNIT.REFINANC.TARJET</v>
          </cell>
          <cell r="C225">
            <v>0</v>
          </cell>
          <cell r="D225">
            <v>58.03</v>
          </cell>
          <cell r="E225">
            <v>0</v>
          </cell>
          <cell r="F225">
            <v>0</v>
          </cell>
        </row>
        <row r="226">
          <cell r="A226" t="str">
            <v>131802720</v>
          </cell>
          <cell r="B226" t="str">
            <v>INT.PUNIT.REFINANC.CTA.CT</v>
          </cell>
          <cell r="C226">
            <v>0</v>
          </cell>
          <cell r="D226">
            <v>0.17</v>
          </cell>
          <cell r="E226">
            <v>0</v>
          </cell>
          <cell r="F226">
            <v>0</v>
          </cell>
        </row>
        <row r="227">
          <cell r="A227" t="str">
            <v>131802730</v>
          </cell>
          <cell r="B227" t="str">
            <v>INT. PUNIT. PTMOS REFINAN</v>
          </cell>
          <cell r="C227">
            <v>0</v>
          </cell>
          <cell r="D227">
            <v>1620.53</v>
          </cell>
          <cell r="E227">
            <v>0</v>
          </cell>
          <cell r="F227">
            <v>0</v>
          </cell>
        </row>
        <row r="228">
          <cell r="A228" t="str">
            <v>131802760</v>
          </cell>
          <cell r="B228" t="str">
            <v>INT.PUNIT. PTMOS. DTO. 41</v>
          </cell>
          <cell r="C228">
            <v>0</v>
          </cell>
          <cell r="D228">
            <v>1.02</v>
          </cell>
          <cell r="E228">
            <v>0</v>
          </cell>
          <cell r="F228">
            <v>0</v>
          </cell>
        </row>
        <row r="229">
          <cell r="A229" t="str">
            <v>131802780</v>
          </cell>
          <cell r="B229" t="str">
            <v>INT.PUNIT. SAN LUIS TURIS</v>
          </cell>
          <cell r="C229">
            <v>0</v>
          </cell>
          <cell r="D229">
            <v>350.21</v>
          </cell>
          <cell r="E229">
            <v>0</v>
          </cell>
          <cell r="F229">
            <v>0</v>
          </cell>
        </row>
        <row r="230">
          <cell r="A230" t="str">
            <v>131802790</v>
          </cell>
          <cell r="B230" t="str">
            <v>INT.PUN.RETROCESION FIDEI</v>
          </cell>
          <cell r="C230">
            <v>0</v>
          </cell>
          <cell r="D230">
            <v>1817.41</v>
          </cell>
          <cell r="E230">
            <v>0</v>
          </cell>
          <cell r="F230">
            <v>0</v>
          </cell>
        </row>
        <row r="231">
          <cell r="A231" t="str">
            <v>131804008</v>
          </cell>
          <cell r="B231" t="str">
            <v>INT.DEV.A COBRAR ANT.HABE</v>
          </cell>
          <cell r="C231">
            <v>0</v>
          </cell>
          <cell r="D231">
            <v>74.319999999999993</v>
          </cell>
          <cell r="E231">
            <v>0</v>
          </cell>
          <cell r="F231">
            <v>0</v>
          </cell>
        </row>
        <row r="232">
          <cell r="A232" t="str">
            <v>131804020</v>
          </cell>
          <cell r="B232" t="str">
            <v>INT.DEV.A COB.AD.C/C.CON</v>
          </cell>
          <cell r="C232">
            <v>0</v>
          </cell>
          <cell r="D232">
            <v>54887</v>
          </cell>
          <cell r="E232">
            <v>0</v>
          </cell>
          <cell r="F232">
            <v>0</v>
          </cell>
        </row>
        <row r="233">
          <cell r="A233" t="str">
            <v>131804050</v>
          </cell>
          <cell r="B233" t="str">
            <v>INTERESES DEV. A COBRAR -</v>
          </cell>
          <cell r="C233">
            <v>0</v>
          </cell>
          <cell r="D233">
            <v>30636.74</v>
          </cell>
          <cell r="E233">
            <v>0</v>
          </cell>
          <cell r="F233">
            <v>0</v>
          </cell>
        </row>
        <row r="234">
          <cell r="A234" t="str">
            <v>131804060</v>
          </cell>
          <cell r="B234" t="str">
            <v>INT. DEV. A COB. AD. CORD</v>
          </cell>
          <cell r="C234">
            <v>0</v>
          </cell>
          <cell r="D234">
            <v>61.67</v>
          </cell>
          <cell r="E234">
            <v>0</v>
          </cell>
          <cell r="F234">
            <v>0</v>
          </cell>
        </row>
        <row r="235">
          <cell r="A235" t="str">
            <v>131804100</v>
          </cell>
          <cell r="B235" t="str">
            <v>INT.DEV.A COBRAR C/C SIN</v>
          </cell>
          <cell r="C235">
            <v>0</v>
          </cell>
          <cell r="D235">
            <v>415.33</v>
          </cell>
          <cell r="E235">
            <v>0</v>
          </cell>
          <cell r="F235">
            <v>0</v>
          </cell>
        </row>
        <row r="236">
          <cell r="A236" t="str">
            <v>131805601</v>
          </cell>
          <cell r="B236" t="str">
            <v>INT.DEV. A COB. SOLA FIRM</v>
          </cell>
          <cell r="C236">
            <v>0</v>
          </cell>
          <cell r="D236">
            <v>61312.29</v>
          </cell>
          <cell r="E236">
            <v>0</v>
          </cell>
          <cell r="F236">
            <v>0</v>
          </cell>
        </row>
        <row r="237">
          <cell r="A237" t="str">
            <v>131805610</v>
          </cell>
          <cell r="B237" t="str">
            <v>INT.DEV. PTMOS. DTO. 4126</v>
          </cell>
          <cell r="C237">
            <v>0</v>
          </cell>
          <cell r="D237">
            <v>2274.08</v>
          </cell>
          <cell r="E237">
            <v>0</v>
          </cell>
          <cell r="F237">
            <v>0</v>
          </cell>
        </row>
        <row r="238">
          <cell r="A238" t="str">
            <v>131805650</v>
          </cell>
          <cell r="B238" t="str">
            <v>INT.COMPENSATORIOS SOLA F</v>
          </cell>
          <cell r="C238">
            <v>0</v>
          </cell>
          <cell r="D238">
            <v>8056.99</v>
          </cell>
          <cell r="E238">
            <v>0</v>
          </cell>
          <cell r="F238">
            <v>0</v>
          </cell>
        </row>
        <row r="239">
          <cell r="A239" t="str">
            <v>131805662</v>
          </cell>
          <cell r="B239" t="str">
            <v>INT.DEV.A COB. TV BADLAR</v>
          </cell>
          <cell r="C239">
            <v>0</v>
          </cell>
          <cell r="D239">
            <v>27917</v>
          </cell>
          <cell r="E239">
            <v>0</v>
          </cell>
          <cell r="F239">
            <v>0</v>
          </cell>
        </row>
        <row r="240">
          <cell r="A240" t="str">
            <v>131805920</v>
          </cell>
          <cell r="B240" t="str">
            <v>INT. DEV. A COBRAR DESC.</v>
          </cell>
          <cell r="C240">
            <v>0</v>
          </cell>
          <cell r="D240">
            <v>61232.3</v>
          </cell>
          <cell r="E240">
            <v>0</v>
          </cell>
          <cell r="F240">
            <v>0</v>
          </cell>
        </row>
        <row r="241">
          <cell r="A241" t="str">
            <v>131805940</v>
          </cell>
          <cell r="B241" t="str">
            <v>INT. DEV. A COB. DESC. C.</v>
          </cell>
          <cell r="C241">
            <v>0</v>
          </cell>
          <cell r="D241">
            <v>1640.11</v>
          </cell>
          <cell r="E241">
            <v>0</v>
          </cell>
          <cell r="F241">
            <v>0</v>
          </cell>
        </row>
        <row r="242">
          <cell r="A242" t="str">
            <v>131808011</v>
          </cell>
          <cell r="B242" t="str">
            <v>Int. Prest. Personales</v>
          </cell>
          <cell r="C242">
            <v>0</v>
          </cell>
          <cell r="D242">
            <v>211.8</v>
          </cell>
          <cell r="E242">
            <v>0</v>
          </cell>
          <cell r="F242">
            <v>0</v>
          </cell>
        </row>
        <row r="243">
          <cell r="A243" t="str">
            <v>131808200</v>
          </cell>
          <cell r="B243" t="str">
            <v>INT.DEV.A COB FIDEICOM PE</v>
          </cell>
          <cell r="C243">
            <v>0</v>
          </cell>
          <cell r="D243">
            <v>660853.15</v>
          </cell>
          <cell r="E243">
            <v>0</v>
          </cell>
          <cell r="F243">
            <v>0</v>
          </cell>
        </row>
        <row r="244">
          <cell r="A244" t="str">
            <v>131808601</v>
          </cell>
          <cell r="B244" t="str">
            <v>INT.DEV.A COB.PTMOS PERSO</v>
          </cell>
          <cell r="C244">
            <v>0</v>
          </cell>
          <cell r="D244">
            <v>30897</v>
          </cell>
          <cell r="E244">
            <v>0</v>
          </cell>
          <cell r="F244">
            <v>0</v>
          </cell>
        </row>
        <row r="245">
          <cell r="A245" t="str">
            <v>131808615</v>
          </cell>
          <cell r="B245" t="str">
            <v>INT. PTMOS.CORDIAL JUBILA</v>
          </cell>
          <cell r="C245">
            <v>0</v>
          </cell>
          <cell r="D245">
            <v>2773945.17</v>
          </cell>
          <cell r="E245">
            <v>0</v>
          </cell>
          <cell r="F245">
            <v>0</v>
          </cell>
        </row>
        <row r="246">
          <cell r="A246" t="str">
            <v>131808616</v>
          </cell>
          <cell r="B246" t="str">
            <v>INT.PR.PRONTO CORDIAL SIA</v>
          </cell>
          <cell r="C246">
            <v>0</v>
          </cell>
          <cell r="D246">
            <v>69355.45</v>
          </cell>
          <cell r="E246">
            <v>0</v>
          </cell>
          <cell r="F246">
            <v>0</v>
          </cell>
        </row>
        <row r="247">
          <cell r="A247" t="str">
            <v>131808617</v>
          </cell>
          <cell r="B247" t="str">
            <v>INT. PTMOS CORDIAL PAR</v>
          </cell>
          <cell r="C247">
            <v>0</v>
          </cell>
          <cell r="D247">
            <v>377912.61</v>
          </cell>
          <cell r="E247">
            <v>0</v>
          </cell>
          <cell r="F247">
            <v>0</v>
          </cell>
        </row>
        <row r="248">
          <cell r="A248" t="str">
            <v>131808618</v>
          </cell>
          <cell r="B248" t="str">
            <v>INT.PREST.SITREDOS JUBILA</v>
          </cell>
          <cell r="C248">
            <v>0</v>
          </cell>
          <cell r="D248">
            <v>54984.54</v>
          </cell>
          <cell r="E248">
            <v>0</v>
          </cell>
          <cell r="F248">
            <v>0</v>
          </cell>
        </row>
        <row r="249">
          <cell r="A249" t="str">
            <v>131808619</v>
          </cell>
          <cell r="B249" t="str">
            <v>INT.PREST.SITREDOS SIAP</v>
          </cell>
          <cell r="C249">
            <v>0</v>
          </cell>
          <cell r="D249">
            <v>3634.42</v>
          </cell>
          <cell r="E249">
            <v>0</v>
          </cell>
          <cell r="F249">
            <v>0</v>
          </cell>
        </row>
        <row r="250">
          <cell r="A250" t="str">
            <v>131808623</v>
          </cell>
          <cell r="B250" t="str">
            <v>INT. PTMOS. PERS. PTO. CO</v>
          </cell>
          <cell r="C250">
            <v>0</v>
          </cell>
          <cell r="D250">
            <v>338848.2</v>
          </cell>
          <cell r="E250">
            <v>0</v>
          </cell>
          <cell r="F250">
            <v>0</v>
          </cell>
        </row>
        <row r="251">
          <cell r="A251" t="str">
            <v>131808626</v>
          </cell>
          <cell r="B251" t="str">
            <v>INT. PTMOS FINANC. CORDIA</v>
          </cell>
          <cell r="C251">
            <v>0</v>
          </cell>
          <cell r="D251">
            <v>3.75</v>
          </cell>
          <cell r="E251">
            <v>0</v>
          </cell>
          <cell r="F251">
            <v>0</v>
          </cell>
        </row>
        <row r="252">
          <cell r="A252" t="str">
            <v>131808628</v>
          </cell>
          <cell r="B252" t="str">
            <v>INT. DEV. PTMOS. PARA COM</v>
          </cell>
          <cell r="C252">
            <v>0</v>
          </cell>
          <cell r="D252">
            <v>13.47</v>
          </cell>
          <cell r="E252">
            <v>0</v>
          </cell>
          <cell r="F252">
            <v>0</v>
          </cell>
        </row>
        <row r="253">
          <cell r="A253" t="str">
            <v>131808650</v>
          </cell>
          <cell r="B253" t="str">
            <v>INT.COMPENSATORIOS P/PERS</v>
          </cell>
          <cell r="C253">
            <v>0</v>
          </cell>
          <cell r="D253">
            <v>341.09</v>
          </cell>
          <cell r="E253">
            <v>0</v>
          </cell>
          <cell r="F253">
            <v>0</v>
          </cell>
        </row>
        <row r="254">
          <cell r="A254" t="str">
            <v>131808665</v>
          </cell>
          <cell r="B254" t="str">
            <v>INT. COMP. PTMOS.CORDIAL</v>
          </cell>
          <cell r="C254">
            <v>0</v>
          </cell>
          <cell r="D254">
            <v>9565.7800000000007</v>
          </cell>
          <cell r="E254">
            <v>0</v>
          </cell>
          <cell r="F254">
            <v>0</v>
          </cell>
        </row>
        <row r="255">
          <cell r="A255" t="str">
            <v>131808666</v>
          </cell>
          <cell r="B255" t="str">
            <v>INT.COMP.PR.PRONTO CORDIA</v>
          </cell>
          <cell r="C255">
            <v>0</v>
          </cell>
          <cell r="D255">
            <v>759.54</v>
          </cell>
          <cell r="E255">
            <v>0</v>
          </cell>
          <cell r="F255">
            <v>0</v>
          </cell>
        </row>
        <row r="256">
          <cell r="A256" t="str">
            <v>131808667</v>
          </cell>
          <cell r="B256" t="str">
            <v>INT. COMP. PTMO CORDIAL P</v>
          </cell>
          <cell r="C256">
            <v>0</v>
          </cell>
          <cell r="D256">
            <v>10004.51</v>
          </cell>
          <cell r="E256">
            <v>0</v>
          </cell>
          <cell r="F256">
            <v>0</v>
          </cell>
        </row>
        <row r="257">
          <cell r="A257" t="str">
            <v>131808690</v>
          </cell>
          <cell r="B257" t="str">
            <v>INT.RECOMPRA CARTERA</v>
          </cell>
          <cell r="C257">
            <v>0</v>
          </cell>
          <cell r="D257">
            <v>98422.94</v>
          </cell>
          <cell r="E257">
            <v>0</v>
          </cell>
          <cell r="F257">
            <v>0</v>
          </cell>
        </row>
        <row r="258">
          <cell r="A258" t="str">
            <v>131808691</v>
          </cell>
          <cell r="B258" t="str">
            <v>INT.COMP.RECOMPRA CARTERA</v>
          </cell>
          <cell r="C258">
            <v>0</v>
          </cell>
          <cell r="D258">
            <v>11147.13</v>
          </cell>
          <cell r="E258">
            <v>0</v>
          </cell>
          <cell r="F258">
            <v>0</v>
          </cell>
        </row>
        <row r="259">
          <cell r="A259" t="str">
            <v>131808700</v>
          </cell>
          <cell r="B259" t="str">
            <v>INT.DEV.PTMOS.REFINANCIAD</v>
          </cell>
          <cell r="C259">
            <v>0</v>
          </cell>
          <cell r="D259">
            <v>417.73</v>
          </cell>
          <cell r="E259">
            <v>0</v>
          </cell>
          <cell r="F259">
            <v>0</v>
          </cell>
        </row>
        <row r="260">
          <cell r="A260" t="str">
            <v>131808710</v>
          </cell>
          <cell r="B260" t="str">
            <v>INT.DEV.A COBRAR REFINANC</v>
          </cell>
          <cell r="C260">
            <v>0</v>
          </cell>
          <cell r="D260">
            <v>2505.8000000000002</v>
          </cell>
          <cell r="E260">
            <v>0</v>
          </cell>
          <cell r="F260">
            <v>0</v>
          </cell>
        </row>
        <row r="261">
          <cell r="A261" t="str">
            <v>131808720</v>
          </cell>
          <cell r="B261" t="str">
            <v>INT.DEV.A COBRAR REFINANC</v>
          </cell>
          <cell r="C261">
            <v>0</v>
          </cell>
          <cell r="D261">
            <v>34.67</v>
          </cell>
          <cell r="E261">
            <v>0</v>
          </cell>
          <cell r="F261">
            <v>0</v>
          </cell>
        </row>
        <row r="262">
          <cell r="A262" t="str">
            <v>131808730</v>
          </cell>
          <cell r="B262" t="str">
            <v>Int. Ptmos. Pers. Refinan</v>
          </cell>
          <cell r="C262">
            <v>0</v>
          </cell>
          <cell r="D262">
            <v>61842.51</v>
          </cell>
          <cell r="E262">
            <v>0</v>
          </cell>
          <cell r="F262">
            <v>0</v>
          </cell>
        </row>
        <row r="263">
          <cell r="A263" t="str">
            <v>131808760</v>
          </cell>
          <cell r="B263" t="str">
            <v>INT.COMP. PTMOS. SAN LUIS</v>
          </cell>
          <cell r="C263">
            <v>0</v>
          </cell>
          <cell r="D263">
            <v>28687.67</v>
          </cell>
          <cell r="E263">
            <v>0</v>
          </cell>
          <cell r="F263">
            <v>0</v>
          </cell>
        </row>
        <row r="264">
          <cell r="A264" t="str">
            <v>131808780</v>
          </cell>
          <cell r="B264" t="str">
            <v>Int. Comp. Ptmos. Refinan</v>
          </cell>
          <cell r="C264">
            <v>0</v>
          </cell>
          <cell r="D264">
            <v>3325.86</v>
          </cell>
          <cell r="E264">
            <v>0</v>
          </cell>
          <cell r="F264">
            <v>0</v>
          </cell>
        </row>
        <row r="265">
          <cell r="A265" t="str">
            <v>131808790</v>
          </cell>
          <cell r="B265" t="str">
            <v>INT.RETROCESION FIDEICOMI</v>
          </cell>
          <cell r="C265">
            <v>0</v>
          </cell>
          <cell r="D265">
            <v>37105.11</v>
          </cell>
          <cell r="E265">
            <v>0</v>
          </cell>
          <cell r="F265">
            <v>0</v>
          </cell>
        </row>
        <row r="266">
          <cell r="A266" t="str">
            <v>131808791</v>
          </cell>
          <cell r="B266" t="str">
            <v>INT.COMP.RETROCESION FIDE</v>
          </cell>
          <cell r="C266">
            <v>0</v>
          </cell>
          <cell r="D266">
            <v>3812.16</v>
          </cell>
          <cell r="E266">
            <v>0</v>
          </cell>
          <cell r="F266">
            <v>0</v>
          </cell>
        </row>
        <row r="267">
          <cell r="A267" t="str">
            <v>131808810</v>
          </cell>
          <cell r="B267" t="str">
            <v>INT.COMP.DEV.A COB.REF.TA</v>
          </cell>
          <cell r="C267">
            <v>0</v>
          </cell>
          <cell r="D267">
            <v>133.24</v>
          </cell>
          <cell r="E267">
            <v>0</v>
          </cell>
          <cell r="F267">
            <v>0</v>
          </cell>
        </row>
        <row r="268">
          <cell r="A268" t="str">
            <v>131808820</v>
          </cell>
          <cell r="B268" t="str">
            <v>INT.COMP.DEV.A COB.REF.CT</v>
          </cell>
          <cell r="C268">
            <v>0</v>
          </cell>
          <cell r="D268">
            <v>0.33</v>
          </cell>
          <cell r="E268">
            <v>0</v>
          </cell>
          <cell r="F268">
            <v>0</v>
          </cell>
        </row>
        <row r="269">
          <cell r="A269" t="str">
            <v>131901002</v>
          </cell>
          <cell r="B269" t="str">
            <v>PREV. O.SIT. ANT. HAB. JU</v>
          </cell>
          <cell r="C269">
            <v>0</v>
          </cell>
          <cell r="D269">
            <v>-511033.26</v>
          </cell>
          <cell r="E269">
            <v>0</v>
          </cell>
          <cell r="F269">
            <v>0</v>
          </cell>
        </row>
        <row r="270">
          <cell r="A270" t="str">
            <v>131901004</v>
          </cell>
          <cell r="B270" t="str">
            <v>PREV. O.SIT. ANT. HAB. MU</v>
          </cell>
          <cell r="C270">
            <v>0</v>
          </cell>
          <cell r="D270">
            <v>-247.27</v>
          </cell>
          <cell r="E270">
            <v>0</v>
          </cell>
          <cell r="F270">
            <v>0</v>
          </cell>
        </row>
        <row r="271">
          <cell r="A271" t="str">
            <v>131901091</v>
          </cell>
          <cell r="B271" t="str">
            <v>PREV. RECOMPRA CARTERA OT</v>
          </cell>
          <cell r="C271">
            <v>0</v>
          </cell>
          <cell r="D271">
            <v>-245403.67</v>
          </cell>
          <cell r="E271">
            <v>0</v>
          </cell>
          <cell r="F271">
            <v>0</v>
          </cell>
        </row>
        <row r="272">
          <cell r="A272" t="str">
            <v>131901120</v>
          </cell>
          <cell r="B272" t="str">
            <v>Prev. Desc. Cheques O. Si</v>
          </cell>
          <cell r="C272">
            <v>0</v>
          </cell>
          <cell r="D272">
            <v>-2313.6799999999998</v>
          </cell>
          <cell r="E272">
            <v>0</v>
          </cell>
          <cell r="F272">
            <v>0</v>
          </cell>
        </row>
        <row r="273">
          <cell r="A273" t="str">
            <v>131901140</v>
          </cell>
          <cell r="B273" t="str">
            <v>Prev. Adel. Cta. Cte. O.</v>
          </cell>
          <cell r="C273">
            <v>0</v>
          </cell>
          <cell r="D273">
            <v>-1015540.03</v>
          </cell>
          <cell r="E273">
            <v>0</v>
          </cell>
          <cell r="F273">
            <v>0</v>
          </cell>
        </row>
        <row r="274">
          <cell r="A274" t="str">
            <v>131901160</v>
          </cell>
          <cell r="B274" t="str">
            <v>Prev. Doc. Sola Firma O.</v>
          </cell>
          <cell r="C274">
            <v>0</v>
          </cell>
          <cell r="D274">
            <v>-210030.73</v>
          </cell>
          <cell r="E274">
            <v>0</v>
          </cell>
          <cell r="F274">
            <v>0</v>
          </cell>
        </row>
        <row r="275">
          <cell r="A275" t="str">
            <v>131901260</v>
          </cell>
          <cell r="B275" t="str">
            <v>Prev. Ptmo. Pers. O. Situ</v>
          </cell>
          <cell r="C275">
            <v>0</v>
          </cell>
          <cell r="D275">
            <v>-1060341.48</v>
          </cell>
          <cell r="E275">
            <v>0</v>
          </cell>
          <cell r="F275">
            <v>0</v>
          </cell>
        </row>
        <row r="276">
          <cell r="A276" t="str">
            <v>131901340</v>
          </cell>
          <cell r="B276" t="str">
            <v>Prev. Ptmo. al Pers. O. s</v>
          </cell>
          <cell r="C276">
            <v>0</v>
          </cell>
          <cell r="D276">
            <v>-76427.13</v>
          </cell>
          <cell r="E276">
            <v>0</v>
          </cell>
          <cell r="F276">
            <v>0</v>
          </cell>
        </row>
        <row r="277">
          <cell r="A277" t="str">
            <v>131901560</v>
          </cell>
          <cell r="B277" t="str">
            <v>Prev. Ref. Tarj. O. Situa</v>
          </cell>
          <cell r="C277">
            <v>0</v>
          </cell>
          <cell r="D277">
            <v>-35779.370000000003</v>
          </cell>
          <cell r="E277">
            <v>0</v>
          </cell>
          <cell r="F277">
            <v>0</v>
          </cell>
        </row>
        <row r="278">
          <cell r="A278" t="str">
            <v>131901580</v>
          </cell>
          <cell r="B278" t="str">
            <v>Prev. Ref. CC O. Situacio</v>
          </cell>
          <cell r="C278">
            <v>0</v>
          </cell>
          <cell r="D278">
            <v>-624.62</v>
          </cell>
          <cell r="E278">
            <v>0</v>
          </cell>
          <cell r="F278">
            <v>0</v>
          </cell>
        </row>
        <row r="279">
          <cell r="A279" t="str">
            <v>131901600</v>
          </cell>
          <cell r="B279" t="str">
            <v>Prev. Ref. Ptmos O. Situa</v>
          </cell>
          <cell r="C279">
            <v>0</v>
          </cell>
          <cell r="D279">
            <v>-836702.77</v>
          </cell>
          <cell r="E279">
            <v>0</v>
          </cell>
          <cell r="F279">
            <v>0</v>
          </cell>
        </row>
        <row r="280">
          <cell r="A280" t="str">
            <v>131901640</v>
          </cell>
          <cell r="B280" t="str">
            <v>Prev. Visa O. Situacion</v>
          </cell>
          <cell r="C280">
            <v>0</v>
          </cell>
          <cell r="D280">
            <v>-1704001.81</v>
          </cell>
          <cell r="E280">
            <v>0</v>
          </cell>
          <cell r="F280">
            <v>0</v>
          </cell>
        </row>
        <row r="281">
          <cell r="A281" t="str">
            <v>131901660</v>
          </cell>
          <cell r="B281" t="str">
            <v>Prev. Master O. Situac.</v>
          </cell>
          <cell r="C281">
            <v>0</v>
          </cell>
          <cell r="D281">
            <v>-144592.91</v>
          </cell>
          <cell r="E281">
            <v>0</v>
          </cell>
          <cell r="F281">
            <v>0</v>
          </cell>
        </row>
        <row r="282">
          <cell r="A282" t="str">
            <v>131901770</v>
          </cell>
          <cell r="B282" t="str">
            <v>PREV. PTMOS. JUB. CORDIAL</v>
          </cell>
          <cell r="C282">
            <v>0</v>
          </cell>
          <cell r="D282">
            <v>-896563.55</v>
          </cell>
          <cell r="E282">
            <v>0</v>
          </cell>
          <cell r="F282">
            <v>0</v>
          </cell>
        </row>
        <row r="283">
          <cell r="A283" t="str">
            <v>131901790</v>
          </cell>
          <cell r="B283" t="str">
            <v>PREV. PTMOS. CORDIAL SIAP</v>
          </cell>
          <cell r="C283">
            <v>0</v>
          </cell>
          <cell r="D283">
            <v>-77592.45</v>
          </cell>
          <cell r="E283">
            <v>0</v>
          </cell>
          <cell r="F283">
            <v>0</v>
          </cell>
        </row>
        <row r="284">
          <cell r="A284" t="str">
            <v>131901791</v>
          </cell>
          <cell r="B284" t="str">
            <v>PREV.RETROCESION FIDEICOM</v>
          </cell>
          <cell r="C284">
            <v>0</v>
          </cell>
          <cell r="D284">
            <v>-206189.7</v>
          </cell>
          <cell r="E284">
            <v>0</v>
          </cell>
          <cell r="F284">
            <v>0</v>
          </cell>
        </row>
        <row r="285">
          <cell r="A285" t="str">
            <v>131901810</v>
          </cell>
          <cell r="B285" t="str">
            <v>PREV. PTMOS. CORDIAL PAR</v>
          </cell>
          <cell r="C285">
            <v>0</v>
          </cell>
          <cell r="D285">
            <v>-607307.56999999995</v>
          </cell>
          <cell r="E285">
            <v>0</v>
          </cell>
          <cell r="F285">
            <v>0</v>
          </cell>
        </row>
        <row r="286">
          <cell r="A286" t="str">
            <v>131901830</v>
          </cell>
          <cell r="B286" t="str">
            <v>PREV. O. SIT. SITREDOS/SI</v>
          </cell>
          <cell r="C286">
            <v>0</v>
          </cell>
          <cell r="D286">
            <v>-55150.29</v>
          </cell>
          <cell r="E286">
            <v>0</v>
          </cell>
          <cell r="F286">
            <v>0</v>
          </cell>
        </row>
        <row r="287">
          <cell r="A287" t="str">
            <v>131901850</v>
          </cell>
          <cell r="B287" t="str">
            <v>PREV. O. SITU. SITREDOS/S</v>
          </cell>
          <cell r="C287">
            <v>0</v>
          </cell>
          <cell r="D287">
            <v>-11769.45</v>
          </cell>
          <cell r="E287">
            <v>0</v>
          </cell>
          <cell r="F287">
            <v>0</v>
          </cell>
        </row>
        <row r="288">
          <cell r="A288" t="str">
            <v>131901890</v>
          </cell>
          <cell r="B288" t="str">
            <v>PREV. O. SIT. CANJE SIAP</v>
          </cell>
          <cell r="C288">
            <v>0</v>
          </cell>
          <cell r="D288">
            <v>-44.22</v>
          </cell>
          <cell r="E288">
            <v>0</v>
          </cell>
          <cell r="F288">
            <v>0</v>
          </cell>
        </row>
        <row r="289">
          <cell r="A289" t="str">
            <v>131901906</v>
          </cell>
          <cell r="B289" t="str">
            <v>PREV. CARTERA VIEJA O. SI</v>
          </cell>
          <cell r="C289">
            <v>0</v>
          </cell>
          <cell r="D289">
            <v>-5531.42</v>
          </cell>
          <cell r="E289">
            <v>0</v>
          </cell>
          <cell r="F289">
            <v>0</v>
          </cell>
        </row>
        <row r="290">
          <cell r="A290" t="str">
            <v>131901910</v>
          </cell>
          <cell r="B290" t="str">
            <v>PREV. ACUERDOS CONCURSALE</v>
          </cell>
          <cell r="C290">
            <v>0</v>
          </cell>
          <cell r="D290">
            <v>-54692.49</v>
          </cell>
          <cell r="E290">
            <v>0</v>
          </cell>
          <cell r="F290">
            <v>0</v>
          </cell>
        </row>
        <row r="291">
          <cell r="A291" t="str">
            <v>131906091</v>
          </cell>
          <cell r="B291" t="str">
            <v>DIF.POR ADQUISIC.CARTERA</v>
          </cell>
          <cell r="C291">
            <v>0</v>
          </cell>
          <cell r="D291">
            <v>-799122.4</v>
          </cell>
          <cell r="E291">
            <v>0</v>
          </cell>
          <cell r="F291">
            <v>0</v>
          </cell>
        </row>
        <row r="292">
          <cell r="A292" t="str">
            <v>135721800</v>
          </cell>
          <cell r="B292" t="str">
            <v>CHQ.Y TT NEG.DOLAR</v>
          </cell>
          <cell r="C292">
            <v>2</v>
          </cell>
          <cell r="D292">
            <v>1592859.83</v>
          </cell>
          <cell r="E292">
            <v>425159.47</v>
          </cell>
          <cell r="F292">
            <v>3.7465000000000002</v>
          </cell>
        </row>
        <row r="293">
          <cell r="A293" t="str">
            <v>135721801</v>
          </cell>
          <cell r="B293" t="str">
            <v>CHQ.NEG.DOLAR CANADIENSE</v>
          </cell>
          <cell r="C293">
            <v>17</v>
          </cell>
          <cell r="D293">
            <v>11099.56</v>
          </cell>
          <cell r="E293">
            <v>3231.28</v>
          </cell>
          <cell r="F293">
            <v>3.435038</v>
          </cell>
        </row>
        <row r="294">
          <cell r="A294" t="str">
            <v>135721802</v>
          </cell>
          <cell r="B294" t="str">
            <v>CHQ.NEG.LIBRAS ESTERLINAS</v>
          </cell>
          <cell r="C294">
            <v>1</v>
          </cell>
          <cell r="D294">
            <v>16655.400000000001</v>
          </cell>
          <cell r="E294">
            <v>2750</v>
          </cell>
          <cell r="F294">
            <v>6.0565100000000003</v>
          </cell>
        </row>
        <row r="295">
          <cell r="A295" t="str">
            <v>135721805</v>
          </cell>
          <cell r="B295" t="str">
            <v>CHQ.NEG.FRANCO SUIZO</v>
          </cell>
          <cell r="C295">
            <v>5</v>
          </cell>
          <cell r="D295">
            <v>15793.38</v>
          </cell>
          <cell r="E295">
            <v>4500</v>
          </cell>
          <cell r="F295">
            <v>3.5096419999999999</v>
          </cell>
        </row>
        <row r="296">
          <cell r="A296" t="str">
            <v>135721821</v>
          </cell>
          <cell r="B296" t="str">
            <v>CHQ.NEG.EURO</v>
          </cell>
          <cell r="C296">
            <v>98</v>
          </cell>
          <cell r="D296">
            <v>432013.45</v>
          </cell>
          <cell r="E296">
            <v>81593.37</v>
          </cell>
          <cell r="F296">
            <v>5.2947129999999998</v>
          </cell>
        </row>
        <row r="297">
          <cell r="A297" t="str">
            <v>135721850</v>
          </cell>
          <cell r="B297" t="str">
            <v>CHQ.RECH.DOLAR</v>
          </cell>
          <cell r="C297">
            <v>2</v>
          </cell>
          <cell r="D297">
            <v>69934.31</v>
          </cell>
          <cell r="E297">
            <v>18666.580000000002</v>
          </cell>
          <cell r="F297">
            <v>3.7465000000000002</v>
          </cell>
        </row>
        <row r="298">
          <cell r="A298" t="str">
            <v>135721871</v>
          </cell>
          <cell r="B298" t="str">
            <v>CHQ.RECH.EURO</v>
          </cell>
          <cell r="C298">
            <v>98</v>
          </cell>
          <cell r="D298">
            <v>8299.8799999999992</v>
          </cell>
          <cell r="E298">
            <v>1567.58</v>
          </cell>
          <cell r="F298">
            <v>5.2947129999999998</v>
          </cell>
        </row>
        <row r="299">
          <cell r="A299" t="str">
            <v>135742002</v>
          </cell>
          <cell r="B299" t="str">
            <v>PREST.TARJ.VISA GESTION Y</v>
          </cell>
          <cell r="C299">
            <v>2</v>
          </cell>
          <cell r="D299">
            <v>3194.44</v>
          </cell>
          <cell r="E299">
            <v>852.65</v>
          </cell>
          <cell r="F299">
            <v>3.7465000000000002</v>
          </cell>
        </row>
        <row r="300">
          <cell r="A300" t="str">
            <v>135742052</v>
          </cell>
          <cell r="B300" t="str">
            <v>CUOTAS ANT.A COM.MAST.G12</v>
          </cell>
          <cell r="C300">
            <v>2</v>
          </cell>
          <cell r="D300">
            <v>0.01</v>
          </cell>
          <cell r="E300">
            <v>0</v>
          </cell>
          <cell r="F300">
            <v>3.7465000000000002</v>
          </cell>
        </row>
        <row r="301">
          <cell r="A301" t="str">
            <v>135742101</v>
          </cell>
          <cell r="B301" t="str">
            <v>PREST.PERS.VISA CART.01</v>
          </cell>
          <cell r="C301">
            <v>2</v>
          </cell>
          <cell r="D301">
            <v>103439.05</v>
          </cell>
          <cell r="E301">
            <v>27609.51</v>
          </cell>
          <cell r="F301">
            <v>3.7465000000000002</v>
          </cell>
        </row>
        <row r="302">
          <cell r="A302" t="str">
            <v>135742102</v>
          </cell>
          <cell r="B302" t="str">
            <v>PREST.PERS.VISA CART.02</v>
          </cell>
          <cell r="C302">
            <v>2</v>
          </cell>
          <cell r="D302">
            <v>45441.29</v>
          </cell>
          <cell r="E302">
            <v>12129</v>
          </cell>
          <cell r="F302">
            <v>3.7465000000000002</v>
          </cell>
        </row>
        <row r="303">
          <cell r="A303" t="str">
            <v>135742103</v>
          </cell>
          <cell r="B303" t="str">
            <v>PREST.PERS.VISA CART.03</v>
          </cell>
          <cell r="C303">
            <v>2</v>
          </cell>
          <cell r="D303">
            <v>27632.98</v>
          </cell>
          <cell r="E303">
            <v>7375.68</v>
          </cell>
          <cell r="F303">
            <v>3.7465000000000002</v>
          </cell>
        </row>
        <row r="304">
          <cell r="A304" t="str">
            <v>135742104</v>
          </cell>
          <cell r="B304" t="str">
            <v>PREST.PERS.VISA CART.04</v>
          </cell>
          <cell r="C304">
            <v>2</v>
          </cell>
          <cell r="D304">
            <v>8636.99</v>
          </cell>
          <cell r="E304">
            <v>2305.35</v>
          </cell>
          <cell r="F304">
            <v>3.7465000000000002</v>
          </cell>
        </row>
        <row r="305">
          <cell r="A305" t="str">
            <v>135742111</v>
          </cell>
          <cell r="B305" t="str">
            <v>CONSUMOS VISA CART.01</v>
          </cell>
          <cell r="C305">
            <v>2</v>
          </cell>
          <cell r="D305">
            <v>1524.31</v>
          </cell>
          <cell r="E305">
            <v>406.86</v>
          </cell>
          <cell r="F305">
            <v>3.7465000000000002</v>
          </cell>
        </row>
        <row r="306">
          <cell r="A306" t="str">
            <v>135742112</v>
          </cell>
          <cell r="B306" t="str">
            <v>CONSUMOS VISA CART.02</v>
          </cell>
          <cell r="C306">
            <v>2</v>
          </cell>
          <cell r="D306">
            <v>3723.61</v>
          </cell>
          <cell r="E306">
            <v>993.89</v>
          </cell>
          <cell r="F306">
            <v>3.7465000000000002</v>
          </cell>
        </row>
        <row r="307">
          <cell r="A307" t="str">
            <v>135742113</v>
          </cell>
          <cell r="B307" t="str">
            <v>CONSUMOS VISA CART.03</v>
          </cell>
          <cell r="C307">
            <v>2</v>
          </cell>
          <cell r="D307">
            <v>10807.63</v>
          </cell>
          <cell r="E307">
            <v>2884.73</v>
          </cell>
          <cell r="F307">
            <v>3.7465000000000002</v>
          </cell>
        </row>
        <row r="308">
          <cell r="A308" t="str">
            <v>135742114</v>
          </cell>
          <cell r="B308" t="str">
            <v>CONSUMOS VISA CART.04</v>
          </cell>
          <cell r="C308">
            <v>2</v>
          </cell>
          <cell r="D308">
            <v>12114.45</v>
          </cell>
          <cell r="E308">
            <v>3233.54</v>
          </cell>
          <cell r="F308">
            <v>3.7465000000000002</v>
          </cell>
        </row>
        <row r="309">
          <cell r="A309" t="str">
            <v>135742121</v>
          </cell>
          <cell r="B309" t="str">
            <v>AJUSTES VISA CART.01</v>
          </cell>
          <cell r="C309">
            <v>2</v>
          </cell>
          <cell r="D309">
            <v>-761.02</v>
          </cell>
          <cell r="E309">
            <v>-203.13</v>
          </cell>
          <cell r="F309">
            <v>3.7465000000000002</v>
          </cell>
        </row>
        <row r="310">
          <cell r="A310" t="str">
            <v>135742123</v>
          </cell>
          <cell r="B310" t="str">
            <v>AJUSTES VISA CART.03</v>
          </cell>
          <cell r="C310">
            <v>2</v>
          </cell>
          <cell r="D310">
            <v>-146.25</v>
          </cell>
          <cell r="E310">
            <v>-39.04</v>
          </cell>
          <cell r="F310">
            <v>3.7465000000000002</v>
          </cell>
        </row>
        <row r="311">
          <cell r="A311" t="str">
            <v>135742131</v>
          </cell>
          <cell r="B311" t="str">
            <v>COBRANZAS VISA CART.01</v>
          </cell>
          <cell r="C311">
            <v>2</v>
          </cell>
          <cell r="D311">
            <v>-374.63</v>
          </cell>
          <cell r="E311">
            <v>-100</v>
          </cell>
          <cell r="F311">
            <v>3.7465000000000002</v>
          </cell>
        </row>
        <row r="312">
          <cell r="A312" t="str">
            <v>135742132</v>
          </cell>
          <cell r="B312" t="str">
            <v>COBRANZAS VISA CART.02</v>
          </cell>
          <cell r="C312">
            <v>2</v>
          </cell>
          <cell r="D312">
            <v>-770.72</v>
          </cell>
          <cell r="E312">
            <v>-205.72</v>
          </cell>
          <cell r="F312">
            <v>3.7465000000000002</v>
          </cell>
        </row>
        <row r="313">
          <cell r="A313" t="str">
            <v>135742133</v>
          </cell>
          <cell r="B313" t="str">
            <v>COBRANZAS VISA CART.03</v>
          </cell>
          <cell r="C313">
            <v>2</v>
          </cell>
          <cell r="D313">
            <v>-6794.36</v>
          </cell>
          <cell r="E313">
            <v>-1813.52</v>
          </cell>
          <cell r="F313">
            <v>3.7465000000000002</v>
          </cell>
        </row>
        <row r="314">
          <cell r="A314" t="str">
            <v>135742134</v>
          </cell>
          <cell r="B314" t="str">
            <v>COBRANZAS VISA CART.04</v>
          </cell>
          <cell r="C314">
            <v>2</v>
          </cell>
          <cell r="D314">
            <v>-2239.0500000000002</v>
          </cell>
          <cell r="E314">
            <v>-597.64</v>
          </cell>
          <cell r="F314">
            <v>3.7465000000000002</v>
          </cell>
        </row>
        <row r="315">
          <cell r="A315" t="str">
            <v>135742153</v>
          </cell>
          <cell r="B315" t="str">
            <v>ADELANTOS VISA CART.03</v>
          </cell>
          <cell r="C315">
            <v>2</v>
          </cell>
          <cell r="D315">
            <v>241.38</v>
          </cell>
          <cell r="E315">
            <v>64.430000000000007</v>
          </cell>
          <cell r="F315">
            <v>3.7465000000000002</v>
          </cell>
        </row>
        <row r="316">
          <cell r="A316" t="str">
            <v>135742200</v>
          </cell>
          <cell r="B316" t="str">
            <v>CONSUMOS MASTER G11</v>
          </cell>
          <cell r="C316">
            <v>2</v>
          </cell>
          <cell r="D316">
            <v>-464.86</v>
          </cell>
          <cell r="E316">
            <v>-124.08</v>
          </cell>
          <cell r="F316">
            <v>3.7465000000000002</v>
          </cell>
        </row>
        <row r="317">
          <cell r="A317" t="str">
            <v>135742201</v>
          </cell>
          <cell r="B317" t="str">
            <v>CONSUMOS MASTER G12</v>
          </cell>
          <cell r="C317">
            <v>2</v>
          </cell>
          <cell r="D317">
            <v>-3197.09</v>
          </cell>
          <cell r="E317">
            <v>-853.35</v>
          </cell>
          <cell r="F317">
            <v>3.7465000000000002</v>
          </cell>
        </row>
        <row r="318">
          <cell r="A318" t="str">
            <v>135742202</v>
          </cell>
          <cell r="B318" t="str">
            <v>CONSUMOS MASTER G13</v>
          </cell>
          <cell r="C318">
            <v>2</v>
          </cell>
          <cell r="D318">
            <v>-305.70999999999998</v>
          </cell>
          <cell r="E318">
            <v>-81.599999999999994</v>
          </cell>
          <cell r="F318">
            <v>3.7465000000000002</v>
          </cell>
        </row>
        <row r="319">
          <cell r="A319" t="str">
            <v>135742203</v>
          </cell>
          <cell r="B319" t="str">
            <v>CONSUMOS MASTER G14</v>
          </cell>
          <cell r="C319">
            <v>2</v>
          </cell>
          <cell r="D319">
            <v>-749.6</v>
          </cell>
          <cell r="E319">
            <v>-200.08</v>
          </cell>
          <cell r="F319">
            <v>3.7465000000000002</v>
          </cell>
        </row>
        <row r="320">
          <cell r="A320" t="str">
            <v>135742204</v>
          </cell>
          <cell r="B320" t="str">
            <v>PRESTAMOS MASTERCARD G11</v>
          </cell>
          <cell r="C320">
            <v>2</v>
          </cell>
          <cell r="D320">
            <v>2161.31</v>
          </cell>
          <cell r="E320">
            <v>576.89</v>
          </cell>
          <cell r="F320">
            <v>3.7465000000000002</v>
          </cell>
        </row>
        <row r="321">
          <cell r="A321" t="str">
            <v>135742205</v>
          </cell>
          <cell r="B321" t="str">
            <v>PRESTAMOS MASTERCARD G12</v>
          </cell>
          <cell r="C321">
            <v>2</v>
          </cell>
          <cell r="D321">
            <v>11429.59</v>
          </cell>
          <cell r="E321">
            <v>3050.74</v>
          </cell>
          <cell r="F321">
            <v>3.7465000000000002</v>
          </cell>
        </row>
        <row r="322">
          <cell r="A322" t="str">
            <v>135742206</v>
          </cell>
          <cell r="B322" t="str">
            <v>PRESTAMOS MASTERCARD G13</v>
          </cell>
          <cell r="C322">
            <v>2</v>
          </cell>
          <cell r="D322">
            <v>1254.4000000000001</v>
          </cell>
          <cell r="E322">
            <v>334.82</v>
          </cell>
          <cell r="F322">
            <v>3.7465000000000002</v>
          </cell>
        </row>
        <row r="323">
          <cell r="A323" t="str">
            <v>135742207</v>
          </cell>
          <cell r="B323" t="str">
            <v>PRESTAMOS MASTERCARD G14</v>
          </cell>
          <cell r="C323">
            <v>2</v>
          </cell>
          <cell r="D323">
            <v>9818.11</v>
          </cell>
          <cell r="E323">
            <v>2620.61</v>
          </cell>
          <cell r="F323">
            <v>3.7465000000000002</v>
          </cell>
        </row>
        <row r="324">
          <cell r="A324" t="str">
            <v>135742208</v>
          </cell>
          <cell r="B324" t="str">
            <v>AJUSTE MASTERCARD G11</v>
          </cell>
          <cell r="C324">
            <v>2</v>
          </cell>
          <cell r="D324">
            <v>-1.1599999999999999</v>
          </cell>
          <cell r="E324">
            <v>-0.31</v>
          </cell>
          <cell r="F324">
            <v>3.7465000000000002</v>
          </cell>
        </row>
        <row r="325">
          <cell r="A325" t="str">
            <v>135742212</v>
          </cell>
          <cell r="B325" t="str">
            <v>COBRANZAS MASTERCARD G11</v>
          </cell>
          <cell r="C325">
            <v>2</v>
          </cell>
          <cell r="D325">
            <v>-149.85</v>
          </cell>
          <cell r="E325">
            <v>-40</v>
          </cell>
          <cell r="F325">
            <v>3.7465000000000002</v>
          </cell>
        </row>
        <row r="326">
          <cell r="A326" t="str">
            <v>135742213</v>
          </cell>
          <cell r="B326" t="str">
            <v>COBRANZAS MASTERCARD G12</v>
          </cell>
          <cell r="C326">
            <v>2</v>
          </cell>
          <cell r="D326">
            <v>0.01</v>
          </cell>
          <cell r="E326">
            <v>0</v>
          </cell>
          <cell r="F326">
            <v>3.7465000000000002</v>
          </cell>
        </row>
        <row r="327">
          <cell r="A327" t="str">
            <v>135742215</v>
          </cell>
          <cell r="B327" t="str">
            <v>COBRANZAS MASTERCARD G14</v>
          </cell>
          <cell r="C327">
            <v>2</v>
          </cell>
          <cell r="D327">
            <v>-3.75</v>
          </cell>
          <cell r="E327">
            <v>-1</v>
          </cell>
          <cell r="F327">
            <v>3.7465000000000002</v>
          </cell>
        </row>
        <row r="328">
          <cell r="A328" t="str">
            <v>135742216</v>
          </cell>
          <cell r="B328" t="str">
            <v>VISA - PAGOS ENVIADOS</v>
          </cell>
          <cell r="C328">
            <v>2</v>
          </cell>
          <cell r="D328">
            <v>-0.54</v>
          </cell>
          <cell r="E328">
            <v>-0.15</v>
          </cell>
          <cell r="F328">
            <v>3.7465000000000002</v>
          </cell>
        </row>
        <row r="329">
          <cell r="A329" t="str">
            <v>135742217</v>
          </cell>
          <cell r="B329" t="str">
            <v>VISA - AJUSTES ENVIADOS</v>
          </cell>
          <cell r="C329">
            <v>2</v>
          </cell>
          <cell r="D329">
            <v>662.41</v>
          </cell>
          <cell r="E329">
            <v>176.81</v>
          </cell>
          <cell r="F329">
            <v>3.7465000000000002</v>
          </cell>
        </row>
        <row r="330">
          <cell r="A330" t="str">
            <v>135742218</v>
          </cell>
          <cell r="B330" t="str">
            <v>VISA - ADELANTOS ENVIADOS</v>
          </cell>
          <cell r="C330">
            <v>2</v>
          </cell>
          <cell r="D330">
            <v>-101.11</v>
          </cell>
          <cell r="E330">
            <v>-26.99</v>
          </cell>
          <cell r="F330">
            <v>3.7465000000000002</v>
          </cell>
        </row>
        <row r="331">
          <cell r="A331" t="str">
            <v>135742219</v>
          </cell>
          <cell r="B331" t="str">
            <v>MASTER - PAGOS ENVIADOS</v>
          </cell>
          <cell r="C331">
            <v>2</v>
          </cell>
          <cell r="D331">
            <v>-0.37</v>
          </cell>
          <cell r="E331">
            <v>-0.1</v>
          </cell>
          <cell r="F331">
            <v>3.7465000000000002</v>
          </cell>
        </row>
        <row r="332">
          <cell r="A332" t="str">
            <v>135901640</v>
          </cell>
          <cell r="B332" t="str">
            <v>Prev. Visa O. Situac.</v>
          </cell>
          <cell r="C332">
            <v>0</v>
          </cell>
          <cell r="D332">
            <v>-3194.46</v>
          </cell>
          <cell r="E332">
            <v>0</v>
          </cell>
          <cell r="F332">
            <v>0</v>
          </cell>
        </row>
        <row r="333">
          <cell r="A333" t="str">
            <v>135901830</v>
          </cell>
          <cell r="B333" t="str">
            <v>PREV. O.SIT. CPRA. MON. E</v>
          </cell>
          <cell r="C333">
            <v>0</v>
          </cell>
          <cell r="D333">
            <v>-7871</v>
          </cell>
          <cell r="E333">
            <v>0</v>
          </cell>
          <cell r="F333">
            <v>0</v>
          </cell>
        </row>
        <row r="334">
          <cell r="A334" t="str">
            <v>135901870</v>
          </cell>
          <cell r="B334" t="str">
            <v>COMP.M. EXT. Y TRANF. O.</v>
          </cell>
          <cell r="C334">
            <v>0</v>
          </cell>
          <cell r="D334">
            <v>-319.18</v>
          </cell>
          <cell r="E334">
            <v>0</v>
          </cell>
          <cell r="F334">
            <v>0</v>
          </cell>
        </row>
        <row r="335">
          <cell r="A335" t="str">
            <v>136121001</v>
          </cell>
          <cell r="B335" t="str">
            <v>COMPRA DE TRANSFERENCIAS</v>
          </cell>
          <cell r="C335">
            <v>2</v>
          </cell>
          <cell r="D335">
            <v>1123.95</v>
          </cell>
          <cell r="E335">
            <v>300</v>
          </cell>
          <cell r="F335">
            <v>3.7465000000000002</v>
          </cell>
        </row>
        <row r="336">
          <cell r="A336" t="str">
            <v>136301030</v>
          </cell>
          <cell r="B336" t="str">
            <v>PREVISION COMP Y TRANSF M</v>
          </cell>
          <cell r="C336">
            <v>0</v>
          </cell>
          <cell r="D336">
            <v>-1123.96</v>
          </cell>
          <cell r="E336">
            <v>0</v>
          </cell>
          <cell r="F336">
            <v>0</v>
          </cell>
        </row>
        <row r="337">
          <cell r="A337" t="str">
            <v>141122001AE4</v>
          </cell>
          <cell r="B337" t="str">
            <v>COMPRA TITULOS PUBL.AL CD</v>
          </cell>
          <cell r="C337">
            <v>998</v>
          </cell>
          <cell r="D337">
            <v>1205000</v>
          </cell>
          <cell r="E337">
            <v>2000000</v>
          </cell>
          <cell r="F337">
            <v>0.60250000000000004</v>
          </cell>
        </row>
        <row r="338">
          <cell r="A338" t="str">
            <v>141122001BD$</v>
          </cell>
          <cell r="B338" t="str">
            <v>COMPRA TITULOS PUBL.AL CD</v>
          </cell>
          <cell r="C338">
            <v>142</v>
          </cell>
          <cell r="D338">
            <v>19750.349999999999</v>
          </cell>
          <cell r="E338">
            <v>33166</v>
          </cell>
          <cell r="F338">
            <v>0.59550000000000003</v>
          </cell>
        </row>
        <row r="339">
          <cell r="A339" t="str">
            <v>141122001R13</v>
          </cell>
          <cell r="B339" t="str">
            <v>COMPRA TITULOS PUBL.AL CD</v>
          </cell>
          <cell r="C339">
            <v>838</v>
          </cell>
          <cell r="D339">
            <v>10240</v>
          </cell>
          <cell r="E339">
            <v>32000</v>
          </cell>
          <cell r="F339">
            <v>0.32</v>
          </cell>
        </row>
        <row r="340">
          <cell r="A340" t="str">
            <v>141126010</v>
          </cell>
          <cell r="B340" t="str">
            <v>DEUDORES P/VENTAS DE T.P.</v>
          </cell>
          <cell r="C340">
            <v>0</v>
          </cell>
          <cell r="D340">
            <v>1651450</v>
          </cell>
          <cell r="E340">
            <v>0</v>
          </cell>
          <cell r="F340">
            <v>0</v>
          </cell>
        </row>
        <row r="341">
          <cell r="A341" t="str">
            <v>141130001ALU</v>
          </cell>
          <cell r="B341" t="str">
            <v>COMPRAS ACCIONES AL CDO.A</v>
          </cell>
          <cell r="C341">
            <v>395</v>
          </cell>
          <cell r="D341">
            <v>1512</v>
          </cell>
          <cell r="E341">
            <v>700</v>
          </cell>
          <cell r="F341">
            <v>2.16</v>
          </cell>
        </row>
        <row r="342">
          <cell r="A342" t="str">
            <v>141130001CA</v>
          </cell>
          <cell r="B342" t="str">
            <v>COMPRAS ACCIONES AL CDO.A</v>
          </cell>
          <cell r="C342">
            <v>324</v>
          </cell>
          <cell r="D342">
            <v>204.26</v>
          </cell>
          <cell r="E342">
            <v>75.650000000000006</v>
          </cell>
          <cell r="F342">
            <v>2.7</v>
          </cell>
        </row>
        <row r="343">
          <cell r="A343" t="str">
            <v>141130001GFG</v>
          </cell>
          <cell r="B343" t="str">
            <v>COMPRAS ACC. CONT. A LIQU</v>
          </cell>
          <cell r="C343">
            <v>533</v>
          </cell>
          <cell r="D343">
            <v>1040</v>
          </cell>
          <cell r="E343">
            <v>1000</v>
          </cell>
          <cell r="F343">
            <v>1.04</v>
          </cell>
        </row>
        <row r="344">
          <cell r="A344" t="str">
            <v>141130001MO</v>
          </cell>
          <cell r="B344" t="str">
            <v>COMPRAS ACCIONES AL CDO.A</v>
          </cell>
          <cell r="C344">
            <v>334</v>
          </cell>
          <cell r="D344">
            <v>8217.44</v>
          </cell>
          <cell r="E344">
            <v>1012</v>
          </cell>
          <cell r="F344">
            <v>8.1199999999999992</v>
          </cell>
        </row>
        <row r="345">
          <cell r="A345" t="str">
            <v>141130001PCH</v>
          </cell>
          <cell r="B345" t="str">
            <v>COMPRAS ACC. CONT. A LIQU</v>
          </cell>
          <cell r="C345">
            <v>519</v>
          </cell>
          <cell r="D345">
            <v>166400</v>
          </cell>
          <cell r="E345">
            <v>80000</v>
          </cell>
          <cell r="F345">
            <v>2.08</v>
          </cell>
        </row>
        <row r="346">
          <cell r="A346" t="str">
            <v>141130001STH</v>
          </cell>
          <cell r="B346" t="str">
            <v>COMPRAS ACCIONES AL CDO.A</v>
          </cell>
          <cell r="C346">
            <v>596</v>
          </cell>
          <cell r="D346">
            <v>10675.2</v>
          </cell>
          <cell r="E346">
            <v>2224</v>
          </cell>
          <cell r="F346">
            <v>4.8</v>
          </cell>
        </row>
        <row r="347">
          <cell r="A347" t="str">
            <v>141130001SUD</v>
          </cell>
          <cell r="B347" t="str">
            <v>COMPRAS ACCIONES AL CDO.A</v>
          </cell>
          <cell r="C347">
            <v>364</v>
          </cell>
          <cell r="D347">
            <v>26000</v>
          </cell>
          <cell r="E347">
            <v>5000</v>
          </cell>
          <cell r="F347">
            <v>5.2</v>
          </cell>
        </row>
        <row r="348">
          <cell r="A348" t="str">
            <v>141130001TEN</v>
          </cell>
          <cell r="B348" t="str">
            <v>COMPRAS ACC. CONT. A LIQU</v>
          </cell>
          <cell r="C348">
            <v>652</v>
          </cell>
          <cell r="D348">
            <v>1206308.25</v>
          </cell>
          <cell r="E348">
            <v>20055</v>
          </cell>
          <cell r="F348">
            <v>60.15</v>
          </cell>
        </row>
        <row r="349">
          <cell r="A349" t="str">
            <v>141130001TRA</v>
          </cell>
          <cell r="B349" t="str">
            <v>COMPRAS ACC. CONT. A LIQU</v>
          </cell>
          <cell r="C349">
            <v>125</v>
          </cell>
          <cell r="D349">
            <v>21924</v>
          </cell>
          <cell r="E349">
            <v>36000</v>
          </cell>
          <cell r="F349">
            <v>0.60899999999999999</v>
          </cell>
        </row>
        <row r="350">
          <cell r="A350" t="str">
            <v>141134010</v>
          </cell>
          <cell r="B350" t="str">
            <v>DS FIN PASES ACT DE TIT P</v>
          </cell>
          <cell r="C350">
            <v>0</v>
          </cell>
          <cell r="D350">
            <v>267306934</v>
          </cell>
          <cell r="E350">
            <v>0</v>
          </cell>
          <cell r="F350">
            <v>0</v>
          </cell>
        </row>
        <row r="351">
          <cell r="A351" t="str">
            <v>141138010BSA</v>
          </cell>
          <cell r="B351" t="str">
            <v>OBLIG NEGOCIABLES ESP=BSA</v>
          </cell>
          <cell r="C351">
            <v>633</v>
          </cell>
          <cell r="D351">
            <v>2332275</v>
          </cell>
          <cell r="E351">
            <v>3000000</v>
          </cell>
          <cell r="F351">
            <v>0.77742500000000003</v>
          </cell>
        </row>
        <row r="352">
          <cell r="A352" t="str">
            <v>141141003</v>
          </cell>
          <cell r="B352" t="str">
            <v>COMISION A COBRAR POR REC</v>
          </cell>
          <cell r="C352">
            <v>0</v>
          </cell>
          <cell r="D352">
            <v>82377.759999999995</v>
          </cell>
          <cell r="E352">
            <v>0</v>
          </cell>
          <cell r="F352">
            <v>0</v>
          </cell>
        </row>
        <row r="353">
          <cell r="A353" t="str">
            <v>141141006</v>
          </cell>
          <cell r="B353" t="str">
            <v>COM. A COBRAR POR RECAUD.</v>
          </cell>
          <cell r="C353">
            <v>0</v>
          </cell>
          <cell r="D353">
            <v>397760.79</v>
          </cell>
          <cell r="E353">
            <v>0</v>
          </cell>
          <cell r="F353">
            <v>0</v>
          </cell>
        </row>
        <row r="354">
          <cell r="A354" t="str">
            <v>141141010</v>
          </cell>
          <cell r="B354" t="str">
            <v>COM.A COBRAR GOB.S.L.</v>
          </cell>
          <cell r="C354">
            <v>0</v>
          </cell>
          <cell r="D354">
            <v>3637340.12</v>
          </cell>
          <cell r="E354">
            <v>0</v>
          </cell>
          <cell r="F354">
            <v>0</v>
          </cell>
        </row>
        <row r="355">
          <cell r="A355" t="str">
            <v>141154014</v>
          </cell>
          <cell r="B355" t="str">
            <v>OTROS DIVERSOS</v>
          </cell>
          <cell r="C355">
            <v>0</v>
          </cell>
          <cell r="D355">
            <v>987535.81</v>
          </cell>
          <cell r="E355">
            <v>0</v>
          </cell>
          <cell r="F355">
            <v>0</v>
          </cell>
        </row>
        <row r="356">
          <cell r="A356" t="str">
            <v>141154030</v>
          </cell>
          <cell r="B356" t="str">
            <v>BANELCO_CTA COMPENSACION</v>
          </cell>
          <cell r="C356">
            <v>0</v>
          </cell>
          <cell r="D356">
            <v>11511.9</v>
          </cell>
          <cell r="E356">
            <v>0</v>
          </cell>
          <cell r="F356">
            <v>0</v>
          </cell>
        </row>
        <row r="357">
          <cell r="A357" t="str">
            <v>141154050</v>
          </cell>
          <cell r="B357" t="str">
            <v>DIVERSOS REMUNERAC.PASANT</v>
          </cell>
          <cell r="C357">
            <v>0</v>
          </cell>
          <cell r="D357">
            <v>16289.12</v>
          </cell>
          <cell r="E357">
            <v>0</v>
          </cell>
          <cell r="F357">
            <v>0</v>
          </cell>
        </row>
        <row r="358">
          <cell r="A358" t="str">
            <v>141154120</v>
          </cell>
          <cell r="B358" t="str">
            <v>SEGUROS A COBRAR</v>
          </cell>
          <cell r="C358">
            <v>0</v>
          </cell>
          <cell r="D358">
            <v>1163221.32</v>
          </cell>
          <cell r="E358">
            <v>0</v>
          </cell>
          <cell r="F358">
            <v>0</v>
          </cell>
        </row>
        <row r="359">
          <cell r="A359" t="str">
            <v>141185010</v>
          </cell>
          <cell r="B359" t="str">
            <v>DUEDORES P/VTA T.P. CTDO</v>
          </cell>
          <cell r="C359">
            <v>0</v>
          </cell>
          <cell r="D359">
            <v>353886.3</v>
          </cell>
          <cell r="E359">
            <v>0</v>
          </cell>
          <cell r="F359">
            <v>0</v>
          </cell>
        </row>
        <row r="360">
          <cell r="A360" t="str">
            <v>141187020</v>
          </cell>
          <cell r="B360" t="str">
            <v>DEUD.NO .FIN. P/VTA.ACC.</v>
          </cell>
          <cell r="C360">
            <v>0</v>
          </cell>
          <cell r="D360">
            <v>75621.73</v>
          </cell>
          <cell r="E360">
            <v>0</v>
          </cell>
          <cell r="F360">
            <v>0</v>
          </cell>
        </row>
        <row r="361">
          <cell r="A361" t="str">
            <v>141194001BCG</v>
          </cell>
          <cell r="B361" t="str">
            <v>CERT DE PART FF BANEX 17</v>
          </cell>
          <cell r="C361">
            <v>626</v>
          </cell>
          <cell r="D361">
            <v>16273553.32</v>
          </cell>
          <cell r="E361">
            <v>2602930.1800000002</v>
          </cell>
          <cell r="F361">
            <v>6.2520129999999998</v>
          </cell>
        </row>
        <row r="362">
          <cell r="A362" t="str">
            <v>141194001CN2</v>
          </cell>
          <cell r="B362" t="str">
            <v>CERT DE PART FF BANEX 20</v>
          </cell>
          <cell r="C362">
            <v>758</v>
          </cell>
          <cell r="D362">
            <v>1206304.08</v>
          </cell>
          <cell r="E362">
            <v>485900</v>
          </cell>
          <cell r="F362">
            <v>2.482618</v>
          </cell>
        </row>
        <row r="363">
          <cell r="A363" t="str">
            <v>141194001CP6</v>
          </cell>
          <cell r="B363" t="str">
            <v>CERT DE PART FF BANEX 16</v>
          </cell>
          <cell r="C363">
            <v>547</v>
          </cell>
          <cell r="D363">
            <v>12787607.529999999</v>
          </cell>
          <cell r="E363">
            <v>99.8</v>
          </cell>
          <cell r="F363">
            <v>128132.34</v>
          </cell>
        </row>
        <row r="364">
          <cell r="A364" t="str">
            <v>141194001NE6</v>
          </cell>
          <cell r="B364" t="str">
            <v>CERT DE PART FF BANEX 26</v>
          </cell>
          <cell r="C364">
            <v>998</v>
          </cell>
          <cell r="D364">
            <v>9140796</v>
          </cell>
          <cell r="E364">
            <v>3500000</v>
          </cell>
          <cell r="F364">
            <v>2.611656</v>
          </cell>
        </row>
        <row r="365">
          <cell r="A365" t="str">
            <v>141194001N19</v>
          </cell>
          <cell r="B365" t="str">
            <v>CERT DE PART FF BANEX 19</v>
          </cell>
          <cell r="C365">
            <v>746</v>
          </cell>
          <cell r="D365">
            <v>2490797.04</v>
          </cell>
          <cell r="E365">
            <v>970000</v>
          </cell>
          <cell r="F365">
            <v>2.5678320000000001</v>
          </cell>
        </row>
        <row r="366">
          <cell r="A366" t="str">
            <v>141194001N21</v>
          </cell>
          <cell r="B366" t="str">
            <v>CERT DE PART FF BANEX 21</v>
          </cell>
          <cell r="C366">
            <v>964</v>
          </cell>
          <cell r="D366">
            <v>2854005.52</v>
          </cell>
          <cell r="E366">
            <v>1128106</v>
          </cell>
          <cell r="F366">
            <v>2.529909</v>
          </cell>
        </row>
        <row r="367">
          <cell r="A367" t="str">
            <v>141194001N22</v>
          </cell>
          <cell r="B367" t="str">
            <v>CERT DE PART FF BANEX 22</v>
          </cell>
          <cell r="C367">
            <v>275</v>
          </cell>
          <cell r="D367">
            <v>1267559.94</v>
          </cell>
          <cell r="E367">
            <v>521650</v>
          </cell>
          <cell r="F367">
            <v>2.4299050000000002</v>
          </cell>
        </row>
        <row r="368">
          <cell r="A368" t="str">
            <v>141194001N23</v>
          </cell>
          <cell r="B368" t="str">
            <v>CERT DE PART FF BANEX 23</v>
          </cell>
          <cell r="C368">
            <v>622</v>
          </cell>
          <cell r="D368">
            <v>19798053.600000001</v>
          </cell>
          <cell r="E368">
            <v>10400000</v>
          </cell>
          <cell r="F368">
            <v>1.903659</v>
          </cell>
        </row>
        <row r="369">
          <cell r="A369" t="str">
            <v>141194001N29</v>
          </cell>
          <cell r="B369" t="str">
            <v>CERT DE PART FF BANEX 29</v>
          </cell>
          <cell r="C369">
            <v>998</v>
          </cell>
          <cell r="D369">
            <v>3642415</v>
          </cell>
          <cell r="E369">
            <v>2500000</v>
          </cell>
          <cell r="F369">
            <v>1.456966</v>
          </cell>
        </row>
        <row r="370">
          <cell r="A370" t="str">
            <v>141194001P25</v>
          </cell>
          <cell r="B370" t="str">
            <v>CERT DE PART FF BANEX 25</v>
          </cell>
          <cell r="C370">
            <v>998</v>
          </cell>
          <cell r="D370">
            <v>7769301.7999999998</v>
          </cell>
          <cell r="E370">
            <v>2600000</v>
          </cell>
          <cell r="F370">
            <v>2.9881929999999999</v>
          </cell>
        </row>
        <row r="371">
          <cell r="A371" t="str">
            <v>14119400118C</v>
          </cell>
          <cell r="B371" t="str">
            <v>CERT DE PART FF BANEX 18</v>
          </cell>
          <cell r="C371">
            <v>648</v>
          </cell>
          <cell r="D371">
            <v>2749545.71</v>
          </cell>
          <cell r="E371">
            <v>1032259</v>
          </cell>
          <cell r="F371">
            <v>2.6636199999999999</v>
          </cell>
        </row>
        <row r="372">
          <cell r="A372" t="str">
            <v>14119400124C</v>
          </cell>
          <cell r="B372" t="str">
            <v>CERT DE PART FF BANEX 24</v>
          </cell>
          <cell r="C372">
            <v>200</v>
          </cell>
          <cell r="D372">
            <v>24966952.41</v>
          </cell>
          <cell r="E372">
            <v>15707445</v>
          </cell>
          <cell r="F372">
            <v>1.5894980000000001</v>
          </cell>
        </row>
        <row r="373">
          <cell r="A373" t="str">
            <v>14119400127C</v>
          </cell>
          <cell r="B373" t="str">
            <v>CERT DE PART FF BANEX 27</v>
          </cell>
          <cell r="C373">
            <v>998</v>
          </cell>
          <cell r="D373">
            <v>6448270.0199999996</v>
          </cell>
          <cell r="E373">
            <v>3095818</v>
          </cell>
          <cell r="F373">
            <v>2.082897</v>
          </cell>
        </row>
        <row r="374">
          <cell r="A374" t="str">
            <v>14119400128C</v>
          </cell>
          <cell r="B374" t="str">
            <v>CERT DE PART FF BANEX 28</v>
          </cell>
          <cell r="C374">
            <v>998</v>
          </cell>
          <cell r="D374">
            <v>4827503.8499999996</v>
          </cell>
          <cell r="E374">
            <v>3032445</v>
          </cell>
          <cell r="F374">
            <v>1.5919509999999999</v>
          </cell>
        </row>
        <row r="375">
          <cell r="A375" t="str">
            <v>141301050</v>
          </cell>
          <cell r="B375" t="str">
            <v>PREV.DIVERSOS REMUNERAC.P</v>
          </cell>
          <cell r="C375">
            <v>0</v>
          </cell>
          <cell r="D375">
            <v>-2356.5</v>
          </cell>
          <cell r="E375">
            <v>0</v>
          </cell>
          <cell r="F375">
            <v>0</v>
          </cell>
        </row>
        <row r="376">
          <cell r="A376" t="str">
            <v>141411001AP1</v>
          </cell>
          <cell r="B376" t="str">
            <v>VDFF MBT</v>
          </cell>
          <cell r="C376">
            <v>998</v>
          </cell>
          <cell r="D376">
            <v>2104671</v>
          </cell>
          <cell r="E376">
            <v>566000</v>
          </cell>
          <cell r="F376">
            <v>3.7185000000000001</v>
          </cell>
        </row>
        <row r="377">
          <cell r="A377" t="str">
            <v>141411001B25</v>
          </cell>
          <cell r="B377" t="str">
            <v>VDFTF B BANEX 25</v>
          </cell>
          <cell r="C377">
            <v>998</v>
          </cell>
          <cell r="D377">
            <v>5732537.2000000002</v>
          </cell>
          <cell r="E377">
            <v>5200000</v>
          </cell>
          <cell r="F377">
            <v>1.102411</v>
          </cell>
        </row>
        <row r="378">
          <cell r="A378" t="str">
            <v>141411001B29</v>
          </cell>
          <cell r="B378" t="str">
            <v>VDFTF B BANEX 29</v>
          </cell>
          <cell r="C378">
            <v>998</v>
          </cell>
          <cell r="D378">
            <v>5032875</v>
          </cell>
          <cell r="E378">
            <v>5000000</v>
          </cell>
          <cell r="F378">
            <v>1.006575</v>
          </cell>
        </row>
        <row r="379">
          <cell r="A379" t="str">
            <v>141411001C6A</v>
          </cell>
          <cell r="B379" t="str">
            <v>CARTASUR 6 CLASE A</v>
          </cell>
          <cell r="C379">
            <v>998</v>
          </cell>
          <cell r="D379">
            <v>-0.01</v>
          </cell>
          <cell r="E379">
            <v>0</v>
          </cell>
          <cell r="F379">
            <v>5.6855999999999997E-2</v>
          </cell>
        </row>
        <row r="380">
          <cell r="A380" t="str">
            <v>141411001F25</v>
          </cell>
          <cell r="B380" t="str">
            <v>VDFTF A BANEX 25</v>
          </cell>
          <cell r="C380">
            <v>998</v>
          </cell>
          <cell r="D380">
            <v>239158.48</v>
          </cell>
          <cell r="E380">
            <v>2032900</v>
          </cell>
          <cell r="F380">
            <v>0.117644</v>
          </cell>
        </row>
        <row r="381">
          <cell r="A381" t="str">
            <v>141411001NEX</v>
          </cell>
          <cell r="B381" t="str">
            <v>VDF TV BANEX XXVI  ESP=NE</v>
          </cell>
          <cell r="C381">
            <v>998</v>
          </cell>
          <cell r="D381">
            <v>2764201</v>
          </cell>
          <cell r="E381">
            <v>2750000</v>
          </cell>
          <cell r="F381">
            <v>1.0051639999999999</v>
          </cell>
        </row>
        <row r="382">
          <cell r="A382" t="str">
            <v>141411001PAA</v>
          </cell>
          <cell r="B382" t="str">
            <v>VDFF CREDIPAZ V</v>
          </cell>
          <cell r="C382">
            <v>998</v>
          </cell>
          <cell r="D382">
            <v>1666888.09</v>
          </cell>
          <cell r="E382">
            <v>2986500</v>
          </cell>
          <cell r="F382">
            <v>0.558141</v>
          </cell>
        </row>
        <row r="383">
          <cell r="A383" t="str">
            <v>141411001SC2</v>
          </cell>
          <cell r="B383" t="str">
            <v>VDF TF B BANEX XXVI  ESP=</v>
          </cell>
          <cell r="C383">
            <v>998</v>
          </cell>
          <cell r="D383">
            <v>7531615</v>
          </cell>
          <cell r="E383">
            <v>7000000</v>
          </cell>
          <cell r="F383">
            <v>1.0759449999999999</v>
          </cell>
        </row>
        <row r="384">
          <cell r="A384" t="str">
            <v>141411001THS</v>
          </cell>
          <cell r="B384" t="str">
            <v>VDFF SUPERVIELLE L HIPOT</v>
          </cell>
          <cell r="C384">
            <v>210</v>
          </cell>
          <cell r="D384">
            <v>285804.19</v>
          </cell>
          <cell r="E384">
            <v>9940324</v>
          </cell>
          <cell r="F384">
            <v>2.8752E-2</v>
          </cell>
        </row>
        <row r="385">
          <cell r="A385" t="str">
            <v>141411001VDO</v>
          </cell>
          <cell r="B385" t="str">
            <v>TIT. DE DEUDA FIDEIC. FIN</v>
          </cell>
          <cell r="C385">
            <v>998</v>
          </cell>
          <cell r="D385">
            <v>1933200</v>
          </cell>
          <cell r="E385">
            <v>2000000</v>
          </cell>
          <cell r="F385">
            <v>0.96660000000000001</v>
          </cell>
        </row>
        <row r="386">
          <cell r="A386" t="str">
            <v>141411001V19</v>
          </cell>
          <cell r="B386" t="str">
            <v>VDFF BANEX 19</v>
          </cell>
          <cell r="C386">
            <v>745</v>
          </cell>
          <cell r="D386">
            <v>82548.479999999996</v>
          </cell>
          <cell r="E386">
            <v>420000</v>
          </cell>
          <cell r="F386">
            <v>0.196544</v>
          </cell>
        </row>
        <row r="387">
          <cell r="A387" t="str">
            <v>141411001V29</v>
          </cell>
          <cell r="B387" t="str">
            <v>VDFTV BANEX 29</v>
          </cell>
          <cell r="C387">
            <v>998</v>
          </cell>
          <cell r="D387">
            <v>12012048</v>
          </cell>
          <cell r="E387">
            <v>12000000</v>
          </cell>
          <cell r="F387">
            <v>1.001004</v>
          </cell>
        </row>
        <row r="388">
          <cell r="A388" t="str">
            <v>14141100124V</v>
          </cell>
          <cell r="B388" t="str">
            <v>VDFF BANEX 24</v>
          </cell>
          <cell r="C388">
            <v>176</v>
          </cell>
          <cell r="D388">
            <v>2443897.19</v>
          </cell>
          <cell r="E388">
            <v>3347543</v>
          </cell>
          <cell r="F388">
            <v>0.73005699999999996</v>
          </cell>
        </row>
        <row r="389">
          <cell r="A389" t="str">
            <v>14141100128A</v>
          </cell>
          <cell r="B389" t="str">
            <v>VDFTF A BANEX XXVIII    E</v>
          </cell>
          <cell r="C389">
            <v>998</v>
          </cell>
          <cell r="D389">
            <v>1083803.42</v>
          </cell>
          <cell r="E389">
            <v>1475010</v>
          </cell>
          <cell r="F389">
            <v>0.73477700000000001</v>
          </cell>
        </row>
        <row r="390">
          <cell r="A390" t="str">
            <v>14141100128F</v>
          </cell>
          <cell r="B390" t="str">
            <v>VDFTF B BANEX XXVIII</v>
          </cell>
          <cell r="C390">
            <v>998</v>
          </cell>
          <cell r="D390">
            <v>9012363.3399999999</v>
          </cell>
          <cell r="E390">
            <v>8708868</v>
          </cell>
          <cell r="F390">
            <v>1.0348489999999999</v>
          </cell>
        </row>
        <row r="391">
          <cell r="A391" t="str">
            <v>14141100128T</v>
          </cell>
          <cell r="B391" t="str">
            <v>VDFTV BANEX XXVIII</v>
          </cell>
          <cell r="C391">
            <v>998</v>
          </cell>
          <cell r="D391">
            <v>1889777.86</v>
          </cell>
          <cell r="E391">
            <v>1879626</v>
          </cell>
          <cell r="F391">
            <v>1.005401</v>
          </cell>
        </row>
        <row r="392">
          <cell r="A392" t="str">
            <v>1414110017TB</v>
          </cell>
          <cell r="B392" t="str">
            <v>VDFTF B BANEX XXVII</v>
          </cell>
          <cell r="C392">
            <v>998</v>
          </cell>
          <cell r="D392">
            <v>9483150.7799999993</v>
          </cell>
          <cell r="E392">
            <v>9187150</v>
          </cell>
          <cell r="F392">
            <v>1.032219</v>
          </cell>
        </row>
        <row r="393">
          <cell r="A393" t="str">
            <v>1414110017TV</v>
          </cell>
          <cell r="B393" t="str">
            <v>VDFTV BANEX XXVII      ES</v>
          </cell>
          <cell r="C393">
            <v>998</v>
          </cell>
          <cell r="D393">
            <v>2231858.35</v>
          </cell>
          <cell r="E393">
            <v>2120323</v>
          </cell>
          <cell r="F393">
            <v>1.052603</v>
          </cell>
        </row>
        <row r="394">
          <cell r="A394" t="str">
            <v>145117205</v>
          </cell>
          <cell r="B394" t="str">
            <v>CPRA DLS CTDO A LIQUIDAR-</v>
          </cell>
          <cell r="C394">
            <v>2</v>
          </cell>
          <cell r="D394">
            <v>1223794.48</v>
          </cell>
          <cell r="E394">
            <v>326650.08</v>
          </cell>
          <cell r="F394">
            <v>3.7465000000000002</v>
          </cell>
        </row>
        <row r="395">
          <cell r="A395" t="str">
            <v>145117250</v>
          </cell>
          <cell r="B395" t="str">
            <v>CPRA FRANCOS SUIZOS CTDO</v>
          </cell>
          <cell r="C395">
            <v>5</v>
          </cell>
          <cell r="D395">
            <v>3158.67</v>
          </cell>
          <cell r="E395">
            <v>900</v>
          </cell>
          <cell r="F395">
            <v>3.5096419999999999</v>
          </cell>
        </row>
        <row r="396">
          <cell r="A396" t="str">
            <v>145117396</v>
          </cell>
          <cell r="B396" t="str">
            <v>COMPRA EURO CONTADO A LIQ</v>
          </cell>
          <cell r="C396">
            <v>98</v>
          </cell>
          <cell r="D396">
            <v>265529.78999999998</v>
          </cell>
          <cell r="E396">
            <v>50150</v>
          </cell>
          <cell r="F396">
            <v>5.2947129999999998</v>
          </cell>
        </row>
        <row r="397">
          <cell r="A397" t="str">
            <v>145118010BOV</v>
          </cell>
          <cell r="B397" t="str">
            <v>CPRAS TIT PUB CONT A LIQU</v>
          </cell>
          <cell r="C397">
            <v>171</v>
          </cell>
          <cell r="D397">
            <v>12401.54</v>
          </cell>
          <cell r="E397">
            <v>5200</v>
          </cell>
          <cell r="F397">
            <v>2.3849119999999999</v>
          </cell>
        </row>
        <row r="398">
          <cell r="A398" t="str">
            <v>145118010B12</v>
          </cell>
          <cell r="B398" t="str">
            <v>CPRAS TIT PUB CONT A LIQU</v>
          </cell>
          <cell r="C398">
            <v>593</v>
          </cell>
          <cell r="D398">
            <v>760988.62</v>
          </cell>
          <cell r="E398">
            <v>607600</v>
          </cell>
          <cell r="F398">
            <v>1.2524500000000001</v>
          </cell>
        </row>
        <row r="399">
          <cell r="A399" t="str">
            <v>145118010B13</v>
          </cell>
          <cell r="B399" t="str">
            <v>CPRAS TIT PUB CONT A LIQU</v>
          </cell>
          <cell r="C399">
            <v>662</v>
          </cell>
          <cell r="D399">
            <v>3085448</v>
          </cell>
          <cell r="E399">
            <v>3040000</v>
          </cell>
          <cell r="F399">
            <v>1.01495</v>
          </cell>
        </row>
        <row r="400">
          <cell r="A400" t="str">
            <v>145118010B15</v>
          </cell>
          <cell r="B400" t="str">
            <v>CPRAS TIT PUB CONT A LIQU</v>
          </cell>
          <cell r="C400">
            <v>258</v>
          </cell>
          <cell r="D400">
            <v>15202.46</v>
          </cell>
          <cell r="E400">
            <v>10700</v>
          </cell>
          <cell r="F400">
            <v>1.4207909999999999</v>
          </cell>
        </row>
        <row r="401">
          <cell r="A401" t="str">
            <v>145138001AUS</v>
          </cell>
          <cell r="B401" t="str">
            <v>OBLIG NEGOCIABLES ESP=AUS</v>
          </cell>
          <cell r="C401">
            <v>182</v>
          </cell>
          <cell r="D401">
            <v>6881.85</v>
          </cell>
          <cell r="E401">
            <v>5000</v>
          </cell>
          <cell r="F401">
            <v>1.3763700000000001</v>
          </cell>
        </row>
        <row r="402">
          <cell r="A402" t="str">
            <v>145138001OCO</v>
          </cell>
          <cell r="B402" t="str">
            <v>OBLIGACIONES NEGOCIABLES</v>
          </cell>
          <cell r="C402">
            <v>983</v>
          </cell>
          <cell r="D402">
            <v>13112.75</v>
          </cell>
          <cell r="E402">
            <v>35000</v>
          </cell>
          <cell r="F402">
            <v>0.37464999999999998</v>
          </cell>
        </row>
        <row r="403">
          <cell r="A403" t="str">
            <v>145138001OIE</v>
          </cell>
          <cell r="B403" t="str">
            <v>OBLIG NEGOCIABLES ESP=ONI</v>
          </cell>
          <cell r="C403">
            <v>879</v>
          </cell>
          <cell r="D403">
            <v>1644.56</v>
          </cell>
          <cell r="E403">
            <v>2832</v>
          </cell>
          <cell r="F403">
            <v>0.580708</v>
          </cell>
        </row>
        <row r="404">
          <cell r="A404" t="str">
            <v>145138001OP0</v>
          </cell>
          <cell r="B404" t="str">
            <v>OBLIG NEGOCIABLES ESP=AUS</v>
          </cell>
          <cell r="C404">
            <v>998</v>
          </cell>
          <cell r="D404">
            <v>193413.05</v>
          </cell>
          <cell r="E404">
            <v>50000</v>
          </cell>
          <cell r="F404">
            <v>3.8682609999999999</v>
          </cell>
        </row>
        <row r="405">
          <cell r="A405" t="str">
            <v>145154030</v>
          </cell>
          <cell r="B405" t="str">
            <v>BANELCO-CTA COMPENSACION</v>
          </cell>
          <cell r="C405">
            <v>2</v>
          </cell>
          <cell r="D405">
            <v>0.02</v>
          </cell>
          <cell r="E405">
            <v>0</v>
          </cell>
          <cell r="F405">
            <v>3.7465000000000002</v>
          </cell>
        </row>
        <row r="406">
          <cell r="A406" t="str">
            <v>145154040</v>
          </cell>
          <cell r="B406" t="str">
            <v>DIVERSOS CH.RECHAZADOS AN</v>
          </cell>
          <cell r="C406">
            <v>2</v>
          </cell>
          <cell r="D406">
            <v>38247.75</v>
          </cell>
          <cell r="E406">
            <v>10208.93</v>
          </cell>
          <cell r="F406">
            <v>3.7465000000000002</v>
          </cell>
        </row>
        <row r="407">
          <cell r="A407" t="str">
            <v>145301100</v>
          </cell>
          <cell r="B407" t="str">
            <v>PREV.CH.RECHAZADOS</v>
          </cell>
          <cell r="C407">
            <v>0</v>
          </cell>
          <cell r="D407">
            <v>-11024.3</v>
          </cell>
          <cell r="E407">
            <v>0</v>
          </cell>
          <cell r="F407">
            <v>0</v>
          </cell>
        </row>
        <row r="408">
          <cell r="A408" t="str">
            <v>161013001</v>
          </cell>
          <cell r="B408" t="str">
            <v>VIÑAS DEL MONTE SA</v>
          </cell>
          <cell r="C408">
            <v>0</v>
          </cell>
          <cell r="D408">
            <v>2500000</v>
          </cell>
          <cell r="E408">
            <v>0</v>
          </cell>
          <cell r="F408">
            <v>0</v>
          </cell>
        </row>
        <row r="409">
          <cell r="A409" t="str">
            <v>161013999</v>
          </cell>
          <cell r="B409" t="str">
            <v>REEXPRESION DE AJUSTE POR</v>
          </cell>
          <cell r="C409">
            <v>0</v>
          </cell>
          <cell r="D409">
            <v>2995664.99</v>
          </cell>
          <cell r="E409">
            <v>0</v>
          </cell>
          <cell r="F409">
            <v>0</v>
          </cell>
        </row>
        <row r="410">
          <cell r="A410" t="str">
            <v>161027070</v>
          </cell>
          <cell r="B410" t="str">
            <v>ACCIONES PREFERIDAS MASSU</v>
          </cell>
          <cell r="C410">
            <v>0</v>
          </cell>
          <cell r="D410">
            <v>64489</v>
          </cell>
          <cell r="E410">
            <v>0</v>
          </cell>
          <cell r="F410">
            <v>0</v>
          </cell>
        </row>
        <row r="411">
          <cell r="A411" t="str">
            <v>161027120</v>
          </cell>
          <cell r="B411" t="str">
            <v>PART.SAN LUIS TRADING SA</v>
          </cell>
          <cell r="C411">
            <v>0</v>
          </cell>
          <cell r="D411">
            <v>23162.63</v>
          </cell>
          <cell r="E411">
            <v>0</v>
          </cell>
          <cell r="F411">
            <v>0</v>
          </cell>
        </row>
        <row r="412">
          <cell r="A412" t="str">
            <v>161027994</v>
          </cell>
          <cell r="B412" t="str">
            <v>REEXP.SAN LUIS TRADING SA</v>
          </cell>
          <cell r="C412">
            <v>0</v>
          </cell>
          <cell r="D412">
            <v>27755.78</v>
          </cell>
          <cell r="E412">
            <v>0</v>
          </cell>
          <cell r="F412">
            <v>0</v>
          </cell>
        </row>
        <row r="413">
          <cell r="A413" t="str">
            <v>161032001</v>
          </cell>
          <cell r="B413" t="str">
            <v>PARTIC.PROFESION + AUGE</v>
          </cell>
          <cell r="C413">
            <v>0</v>
          </cell>
          <cell r="D413">
            <v>860001</v>
          </cell>
          <cell r="E413">
            <v>0</v>
          </cell>
          <cell r="F413">
            <v>0</v>
          </cell>
        </row>
        <row r="414">
          <cell r="A414" t="str">
            <v>161032005</v>
          </cell>
          <cell r="B414" t="str">
            <v>PARTIC.MAE</v>
          </cell>
          <cell r="C414">
            <v>0</v>
          </cell>
          <cell r="D414">
            <v>30625.7</v>
          </cell>
          <cell r="E414">
            <v>0</v>
          </cell>
          <cell r="F414">
            <v>0</v>
          </cell>
        </row>
        <row r="415">
          <cell r="A415" t="str">
            <v>161032006</v>
          </cell>
          <cell r="B415" t="str">
            <v>PARTIC.SEDESA</v>
          </cell>
          <cell r="C415">
            <v>0</v>
          </cell>
          <cell r="D415">
            <v>2757.36</v>
          </cell>
          <cell r="E415">
            <v>0</v>
          </cell>
          <cell r="F415">
            <v>0</v>
          </cell>
        </row>
        <row r="416">
          <cell r="A416" t="str">
            <v>161032007</v>
          </cell>
          <cell r="B416" t="str">
            <v>PARTIC.COELSA</v>
          </cell>
          <cell r="C416">
            <v>0</v>
          </cell>
          <cell r="D416">
            <v>2222.64</v>
          </cell>
          <cell r="E416">
            <v>0</v>
          </cell>
          <cell r="F416">
            <v>0</v>
          </cell>
        </row>
        <row r="417">
          <cell r="A417" t="str">
            <v>161032008</v>
          </cell>
          <cell r="B417" t="str">
            <v>PARTIC.PROVINCANJE</v>
          </cell>
          <cell r="C417">
            <v>0</v>
          </cell>
          <cell r="D417">
            <v>101436.87</v>
          </cell>
          <cell r="E417">
            <v>0</v>
          </cell>
          <cell r="F417">
            <v>0</v>
          </cell>
        </row>
        <row r="418">
          <cell r="A418" t="str">
            <v>161032009</v>
          </cell>
          <cell r="B418" t="str">
            <v>PARTIC.ACH SA (COMPENS.VA</v>
          </cell>
          <cell r="C418">
            <v>0</v>
          </cell>
          <cell r="D418">
            <v>2500</v>
          </cell>
          <cell r="E418">
            <v>0</v>
          </cell>
          <cell r="F418">
            <v>0</v>
          </cell>
        </row>
        <row r="419">
          <cell r="A419" t="str">
            <v>161032998</v>
          </cell>
          <cell r="B419" t="str">
            <v>REEXPRESION PROVINCANJE</v>
          </cell>
          <cell r="C419">
            <v>0</v>
          </cell>
          <cell r="D419">
            <v>582895.49</v>
          </cell>
          <cell r="E419">
            <v>0</v>
          </cell>
          <cell r="F419">
            <v>0</v>
          </cell>
        </row>
        <row r="420">
          <cell r="A420" t="str">
            <v>161032999</v>
          </cell>
          <cell r="B420" t="str">
            <v>REEXPRESION DE AJUSTE POR</v>
          </cell>
          <cell r="C420">
            <v>0</v>
          </cell>
          <cell r="D420">
            <v>1030539.2</v>
          </cell>
          <cell r="E420">
            <v>0</v>
          </cell>
          <cell r="F420">
            <v>0</v>
          </cell>
        </row>
        <row r="421">
          <cell r="A421" t="str">
            <v>161094001</v>
          </cell>
          <cell r="B421" t="str">
            <v>PREVISION PART. OTRAS SOC</v>
          </cell>
          <cell r="C421">
            <v>0</v>
          </cell>
          <cell r="D421">
            <v>-64489</v>
          </cell>
          <cell r="E421">
            <v>0</v>
          </cell>
          <cell r="F421">
            <v>0</v>
          </cell>
        </row>
        <row r="422">
          <cell r="A422" t="str">
            <v>161094004</v>
          </cell>
          <cell r="B422" t="str">
            <v>PREV. DESV. SAN LUIS TRAD</v>
          </cell>
          <cell r="C422">
            <v>0</v>
          </cell>
          <cell r="D422">
            <v>-9427.5400000000009</v>
          </cell>
          <cell r="E422">
            <v>0</v>
          </cell>
          <cell r="F422">
            <v>0</v>
          </cell>
        </row>
        <row r="423">
          <cell r="A423" t="str">
            <v>161094005</v>
          </cell>
          <cell r="B423" t="str">
            <v>PREV. DESV. VIÑAS DEL MON</v>
          </cell>
          <cell r="C423">
            <v>0</v>
          </cell>
          <cell r="D423">
            <v>-399155.78</v>
          </cell>
          <cell r="E423">
            <v>0</v>
          </cell>
          <cell r="F423">
            <v>0</v>
          </cell>
        </row>
        <row r="424">
          <cell r="A424" t="str">
            <v>161094994</v>
          </cell>
          <cell r="B424" t="str">
            <v>REEXP. PREV.DESV.SAN LUIS</v>
          </cell>
          <cell r="C424">
            <v>0</v>
          </cell>
          <cell r="D424">
            <v>-11185.58</v>
          </cell>
          <cell r="E424">
            <v>0</v>
          </cell>
          <cell r="F424">
            <v>0</v>
          </cell>
        </row>
        <row r="425">
          <cell r="A425" t="str">
            <v>171109006</v>
          </cell>
          <cell r="B425" t="str">
            <v>Anticipo Por Beneficos</v>
          </cell>
          <cell r="C425">
            <v>0</v>
          </cell>
          <cell r="D425">
            <v>240</v>
          </cell>
          <cell r="E425">
            <v>0</v>
          </cell>
          <cell r="F425">
            <v>0</v>
          </cell>
        </row>
        <row r="426">
          <cell r="A426" t="str">
            <v>171109906</v>
          </cell>
          <cell r="B426" t="str">
            <v>ANTICIPOS AL PERSONAL.</v>
          </cell>
          <cell r="C426">
            <v>0</v>
          </cell>
          <cell r="D426">
            <v>17236.96</v>
          </cell>
          <cell r="E426">
            <v>0</v>
          </cell>
          <cell r="F426">
            <v>0</v>
          </cell>
        </row>
        <row r="427">
          <cell r="A427" t="str">
            <v>171109907</v>
          </cell>
          <cell r="B427" t="str">
            <v>ANTICIPOS DE VACACIONES</v>
          </cell>
          <cell r="C427">
            <v>0</v>
          </cell>
          <cell r="D427">
            <v>34962.870000000003</v>
          </cell>
          <cell r="E427">
            <v>0</v>
          </cell>
          <cell r="F427">
            <v>0</v>
          </cell>
        </row>
        <row r="428">
          <cell r="A428" t="str">
            <v>171115060</v>
          </cell>
          <cell r="B428" t="str">
            <v>PERCEP. INGRESOS BRUTOS</v>
          </cell>
          <cell r="C428">
            <v>0</v>
          </cell>
          <cell r="D428">
            <v>0.05</v>
          </cell>
          <cell r="E428">
            <v>0</v>
          </cell>
          <cell r="F428">
            <v>0</v>
          </cell>
        </row>
        <row r="429">
          <cell r="A429" t="str">
            <v>171115070</v>
          </cell>
          <cell r="B429" t="str">
            <v>RETENCION GANANCIAS DE TE</v>
          </cell>
          <cell r="C429">
            <v>0</v>
          </cell>
          <cell r="D429">
            <v>5178.43</v>
          </cell>
          <cell r="E429">
            <v>0</v>
          </cell>
          <cell r="F429">
            <v>0</v>
          </cell>
        </row>
        <row r="430">
          <cell r="A430" t="str">
            <v>171115080</v>
          </cell>
          <cell r="B430" t="str">
            <v>RETENCION ING.BRUTOS DE T</v>
          </cell>
          <cell r="C430">
            <v>0</v>
          </cell>
          <cell r="D430">
            <v>52356.800000000003</v>
          </cell>
          <cell r="E430">
            <v>0</v>
          </cell>
          <cell r="F430">
            <v>0</v>
          </cell>
        </row>
        <row r="431">
          <cell r="A431" t="str">
            <v>171115121</v>
          </cell>
          <cell r="B431" t="str">
            <v>Devolucion IVA Master</v>
          </cell>
          <cell r="C431">
            <v>0</v>
          </cell>
          <cell r="D431">
            <v>9.8699999999999992</v>
          </cell>
          <cell r="E431">
            <v>0</v>
          </cell>
          <cell r="F431">
            <v>0</v>
          </cell>
        </row>
        <row r="432">
          <cell r="A432" t="str">
            <v>171117001</v>
          </cell>
          <cell r="B432" t="str">
            <v>CREDITO FISCAL APORTES PA</v>
          </cell>
          <cell r="C432">
            <v>0</v>
          </cell>
          <cell r="D432">
            <v>89238.9</v>
          </cell>
          <cell r="E432">
            <v>0</v>
          </cell>
          <cell r="F432">
            <v>0</v>
          </cell>
        </row>
        <row r="433">
          <cell r="A433" t="str">
            <v>171117002</v>
          </cell>
          <cell r="B433" t="str">
            <v>CREDITO FISCAL VALES ALIM</v>
          </cell>
          <cell r="C433">
            <v>0</v>
          </cell>
          <cell r="D433">
            <v>488.9</v>
          </cell>
          <cell r="E433">
            <v>0</v>
          </cell>
          <cell r="F433">
            <v>0</v>
          </cell>
        </row>
        <row r="434">
          <cell r="A434" t="str">
            <v>171117017</v>
          </cell>
          <cell r="B434" t="str">
            <v>IVA CREDITO FISCAL</v>
          </cell>
          <cell r="C434">
            <v>0</v>
          </cell>
          <cell r="D434">
            <v>378506.36</v>
          </cell>
          <cell r="E434">
            <v>0</v>
          </cell>
          <cell r="F434">
            <v>0</v>
          </cell>
        </row>
        <row r="435">
          <cell r="A435" t="str">
            <v>171119001</v>
          </cell>
          <cell r="B435" t="str">
            <v>IMP A LA GCIA MINIMA PRES</v>
          </cell>
          <cell r="C435">
            <v>0</v>
          </cell>
          <cell r="D435">
            <v>637461.13</v>
          </cell>
          <cell r="E435">
            <v>0</v>
          </cell>
          <cell r="F435">
            <v>0</v>
          </cell>
        </row>
        <row r="436">
          <cell r="A436" t="str">
            <v>171127025</v>
          </cell>
          <cell r="B436" t="str">
            <v>SUSCRIPCIONES Y PUBLICACI</v>
          </cell>
          <cell r="C436">
            <v>0</v>
          </cell>
          <cell r="D436">
            <v>0.01</v>
          </cell>
          <cell r="E436">
            <v>0</v>
          </cell>
          <cell r="F436">
            <v>0</v>
          </cell>
        </row>
        <row r="437">
          <cell r="A437" t="str">
            <v>171127049</v>
          </cell>
          <cell r="B437" t="str">
            <v>SERV.DE MANTENIMIENTOS AD</v>
          </cell>
          <cell r="C437">
            <v>0</v>
          </cell>
          <cell r="D437">
            <v>85</v>
          </cell>
          <cell r="E437">
            <v>0</v>
          </cell>
          <cell r="F437">
            <v>0</v>
          </cell>
        </row>
        <row r="438">
          <cell r="A438" t="str">
            <v>171127056</v>
          </cell>
          <cell r="B438" t="str">
            <v>GASTOS PAGADOS POR ADELAN</v>
          </cell>
          <cell r="C438">
            <v>0</v>
          </cell>
          <cell r="D438">
            <v>0.05</v>
          </cell>
          <cell r="E438">
            <v>0</v>
          </cell>
          <cell r="F438">
            <v>0</v>
          </cell>
        </row>
        <row r="439">
          <cell r="A439" t="str">
            <v>171127090</v>
          </cell>
          <cell r="B439" t="str">
            <v>ANTICIPO A PROVEEDORES</v>
          </cell>
          <cell r="C439">
            <v>0</v>
          </cell>
          <cell r="D439">
            <v>36413.29</v>
          </cell>
          <cell r="E439">
            <v>0</v>
          </cell>
          <cell r="F439">
            <v>0</v>
          </cell>
        </row>
        <row r="440">
          <cell r="A440" t="str">
            <v>171127110</v>
          </cell>
          <cell r="B440" t="str">
            <v>GASTOS POR COMPRA CARTERA</v>
          </cell>
          <cell r="C440">
            <v>0</v>
          </cell>
          <cell r="D440">
            <v>37591.29</v>
          </cell>
          <cell r="E440">
            <v>0</v>
          </cell>
          <cell r="F440">
            <v>0</v>
          </cell>
        </row>
        <row r="441">
          <cell r="A441" t="str">
            <v>171133002</v>
          </cell>
          <cell r="B441" t="str">
            <v>SEG.A COBRAR CTA.CTE.</v>
          </cell>
          <cell r="C441">
            <v>0</v>
          </cell>
          <cell r="D441">
            <v>6515.76</v>
          </cell>
          <cell r="E441">
            <v>0</v>
          </cell>
          <cell r="F441">
            <v>0</v>
          </cell>
        </row>
        <row r="442">
          <cell r="A442" t="str">
            <v>171136001</v>
          </cell>
          <cell r="B442" t="str">
            <v>GARANTIA GOB.PCIA SAN LUI</v>
          </cell>
          <cell r="C442">
            <v>0</v>
          </cell>
          <cell r="D442">
            <v>1000000</v>
          </cell>
          <cell r="E442">
            <v>0</v>
          </cell>
          <cell r="F442">
            <v>0</v>
          </cell>
        </row>
        <row r="443">
          <cell r="A443" t="str">
            <v>171136010</v>
          </cell>
          <cell r="B443" t="str">
            <v>DEPOSITO GTIA FIDEICOMISO</v>
          </cell>
          <cell r="C443">
            <v>0</v>
          </cell>
          <cell r="D443">
            <v>639244.6</v>
          </cell>
          <cell r="E443">
            <v>0</v>
          </cell>
          <cell r="F443">
            <v>0</v>
          </cell>
        </row>
        <row r="444">
          <cell r="A444" t="str">
            <v>171136016</v>
          </cell>
          <cell r="B444" t="str">
            <v>DEPOSITOS EN GARANTIA.</v>
          </cell>
          <cell r="C444">
            <v>0</v>
          </cell>
          <cell r="D444">
            <v>2669.1</v>
          </cell>
          <cell r="E444">
            <v>0</v>
          </cell>
          <cell r="F444">
            <v>0</v>
          </cell>
        </row>
        <row r="445">
          <cell r="A445" t="str">
            <v>171136020</v>
          </cell>
          <cell r="B445" t="str">
            <v>DEPOSITO EN GARANTIA-VISA</v>
          </cell>
          <cell r="C445">
            <v>0</v>
          </cell>
          <cell r="D445">
            <v>875539.24</v>
          </cell>
          <cell r="E445">
            <v>0</v>
          </cell>
          <cell r="F445">
            <v>0</v>
          </cell>
        </row>
        <row r="446">
          <cell r="A446" t="str">
            <v>171136040</v>
          </cell>
          <cell r="B446" t="str">
            <v>DEPOSITO EN GARANTIA MAST</v>
          </cell>
          <cell r="C446">
            <v>0</v>
          </cell>
          <cell r="D446">
            <v>100752.95</v>
          </cell>
          <cell r="E446">
            <v>0</v>
          </cell>
          <cell r="F446">
            <v>0</v>
          </cell>
        </row>
        <row r="447">
          <cell r="A447" t="str">
            <v>171136041</v>
          </cell>
          <cell r="B447" t="str">
            <v>FONDO GTIA QUEBRANTOS MAS</v>
          </cell>
          <cell r="C447">
            <v>0</v>
          </cell>
          <cell r="D447">
            <v>18561.12</v>
          </cell>
          <cell r="E447">
            <v>0</v>
          </cell>
          <cell r="F447">
            <v>0</v>
          </cell>
        </row>
        <row r="448">
          <cell r="A448" t="str">
            <v>171136042</v>
          </cell>
          <cell r="B448" t="str">
            <v>FONDO COMUN TICKETS</v>
          </cell>
          <cell r="C448">
            <v>0</v>
          </cell>
          <cell r="D448">
            <v>2703.42</v>
          </cell>
          <cell r="E448">
            <v>0</v>
          </cell>
          <cell r="F448">
            <v>0</v>
          </cell>
        </row>
        <row r="449">
          <cell r="A449" t="str">
            <v>171136043</v>
          </cell>
          <cell r="B449" t="str">
            <v>FDO ADELANTOS RED LINK</v>
          </cell>
          <cell r="C449">
            <v>0</v>
          </cell>
          <cell r="D449">
            <v>5840</v>
          </cell>
          <cell r="E449">
            <v>0</v>
          </cell>
          <cell r="F449">
            <v>0</v>
          </cell>
        </row>
        <row r="450">
          <cell r="A450" t="str">
            <v>171136150</v>
          </cell>
          <cell r="B450" t="str">
            <v>FONDO GTIA.MUTUALIZ.(COEL</v>
          </cell>
          <cell r="C450">
            <v>0</v>
          </cell>
          <cell r="D450">
            <v>15000</v>
          </cell>
          <cell r="E450">
            <v>0</v>
          </cell>
          <cell r="F450">
            <v>0</v>
          </cell>
        </row>
        <row r="451">
          <cell r="A451" t="str">
            <v>171136172</v>
          </cell>
          <cell r="B451" t="str">
            <v>DEP.GTIA.FUTUROS BCRA</v>
          </cell>
          <cell r="C451">
            <v>0</v>
          </cell>
          <cell r="D451">
            <v>28955337.699999999</v>
          </cell>
          <cell r="E451">
            <v>0</v>
          </cell>
          <cell r="F451">
            <v>0</v>
          </cell>
        </row>
        <row r="452">
          <cell r="A452" t="str">
            <v>171136900</v>
          </cell>
          <cell r="B452" t="str">
            <v>DEPOSITOS EN GARANTIA</v>
          </cell>
          <cell r="C452">
            <v>0</v>
          </cell>
          <cell r="D452">
            <v>204924.34</v>
          </cell>
          <cell r="E452">
            <v>0</v>
          </cell>
          <cell r="F452">
            <v>0</v>
          </cell>
        </row>
        <row r="453">
          <cell r="A453" t="str">
            <v>171137903</v>
          </cell>
          <cell r="B453" t="str">
            <v>AHORRO OBLIGATORIO DEPOSI</v>
          </cell>
          <cell r="C453">
            <v>0</v>
          </cell>
          <cell r="D453">
            <v>4007.9</v>
          </cell>
          <cell r="E453">
            <v>0</v>
          </cell>
          <cell r="F453">
            <v>0</v>
          </cell>
        </row>
        <row r="454">
          <cell r="A454" t="str">
            <v>171139001</v>
          </cell>
          <cell r="B454" t="str">
            <v>DEUDORES PENDIENTES</v>
          </cell>
          <cell r="C454">
            <v>0</v>
          </cell>
          <cell r="D454">
            <v>3179.25</v>
          </cell>
          <cell r="E454">
            <v>0</v>
          </cell>
          <cell r="F454">
            <v>0</v>
          </cell>
        </row>
        <row r="455">
          <cell r="A455" t="str">
            <v>171139015</v>
          </cell>
          <cell r="B455" t="str">
            <v>DEUDORES VARIOS</v>
          </cell>
          <cell r="C455">
            <v>0</v>
          </cell>
          <cell r="D455">
            <v>239304.93</v>
          </cell>
          <cell r="E455">
            <v>0</v>
          </cell>
          <cell r="F455">
            <v>0</v>
          </cell>
        </row>
        <row r="456">
          <cell r="A456" t="str">
            <v>171139022</v>
          </cell>
          <cell r="B456" t="str">
            <v>GASTOS LEGALES A RECUPERA</v>
          </cell>
          <cell r="C456">
            <v>0</v>
          </cell>
          <cell r="D456">
            <v>570121.26</v>
          </cell>
          <cell r="E456">
            <v>0</v>
          </cell>
          <cell r="F456">
            <v>0</v>
          </cell>
        </row>
        <row r="457">
          <cell r="A457" t="str">
            <v>171139077</v>
          </cell>
          <cell r="B457" t="str">
            <v>FACTURAS A COBRAR</v>
          </cell>
          <cell r="C457">
            <v>0</v>
          </cell>
          <cell r="D457">
            <v>475733.11</v>
          </cell>
          <cell r="E457">
            <v>0</v>
          </cell>
          <cell r="F457">
            <v>0</v>
          </cell>
        </row>
        <row r="458">
          <cell r="A458" t="str">
            <v>171139092</v>
          </cell>
          <cell r="B458" t="str">
            <v>DS. VS. AGENCIAS MOVILES</v>
          </cell>
          <cell r="C458">
            <v>0</v>
          </cell>
          <cell r="D458">
            <v>116819.21</v>
          </cell>
          <cell r="E458">
            <v>0</v>
          </cell>
          <cell r="F458">
            <v>0</v>
          </cell>
        </row>
        <row r="459">
          <cell r="A459" t="str">
            <v>171139107</v>
          </cell>
          <cell r="B459" t="str">
            <v>IVA DEV.A COBRAR POR PRES</v>
          </cell>
          <cell r="C459">
            <v>0</v>
          </cell>
          <cell r="D459">
            <v>337059.53</v>
          </cell>
          <cell r="E459">
            <v>0</v>
          </cell>
          <cell r="F459">
            <v>0</v>
          </cell>
        </row>
        <row r="460">
          <cell r="A460" t="str">
            <v>171139110</v>
          </cell>
          <cell r="B460" t="str">
            <v>DEUDORES VARIOS VISA (PES</v>
          </cell>
          <cell r="C460">
            <v>0</v>
          </cell>
          <cell r="D460">
            <v>27595.93</v>
          </cell>
          <cell r="E460">
            <v>0</v>
          </cell>
          <cell r="F460">
            <v>0</v>
          </cell>
        </row>
        <row r="461">
          <cell r="A461" t="str">
            <v>171139120</v>
          </cell>
          <cell r="B461" t="str">
            <v>DEUDORES VARIOS - MASTERC</v>
          </cell>
          <cell r="C461">
            <v>0</v>
          </cell>
          <cell r="D461">
            <v>1430.56</v>
          </cell>
          <cell r="E461">
            <v>0</v>
          </cell>
          <cell r="F461">
            <v>0</v>
          </cell>
        </row>
        <row r="462">
          <cell r="A462" t="str">
            <v>171139300</v>
          </cell>
          <cell r="B462" t="str">
            <v>ANT.A RENDIR MOV.Y VIATIC</v>
          </cell>
          <cell r="C462">
            <v>0</v>
          </cell>
          <cell r="D462">
            <v>19801.54</v>
          </cell>
          <cell r="E462">
            <v>0</v>
          </cell>
          <cell r="F462">
            <v>0</v>
          </cell>
        </row>
        <row r="463">
          <cell r="A463" t="str">
            <v>171139600</v>
          </cell>
          <cell r="B463" t="str">
            <v>DS. VS. POR FALLAS DE CAJ</v>
          </cell>
          <cell r="C463">
            <v>0</v>
          </cell>
          <cell r="D463">
            <v>41985.48</v>
          </cell>
          <cell r="E463">
            <v>0</v>
          </cell>
          <cell r="F463">
            <v>0</v>
          </cell>
        </row>
        <row r="464">
          <cell r="A464" t="str">
            <v>171139610</v>
          </cell>
          <cell r="B464" t="str">
            <v>DEUDORES VS.BANELCO</v>
          </cell>
          <cell r="C464">
            <v>0</v>
          </cell>
          <cell r="D464">
            <v>13427.94</v>
          </cell>
          <cell r="E464">
            <v>0</v>
          </cell>
          <cell r="F464">
            <v>0</v>
          </cell>
        </row>
        <row r="465">
          <cell r="A465" t="str">
            <v>171139620</v>
          </cell>
          <cell r="B465" t="str">
            <v>DS. VS. POR COMPRA ELECTR</v>
          </cell>
          <cell r="C465">
            <v>0</v>
          </cell>
          <cell r="D465">
            <v>41.4</v>
          </cell>
          <cell r="E465">
            <v>0</v>
          </cell>
          <cell r="F465">
            <v>0</v>
          </cell>
        </row>
        <row r="466">
          <cell r="A466" t="str">
            <v>171139630</v>
          </cell>
          <cell r="B466" t="str">
            <v>DS. VS. JUB. X RECICLE</v>
          </cell>
          <cell r="C466">
            <v>0</v>
          </cell>
          <cell r="D466">
            <v>1309575.3799999999</v>
          </cell>
          <cell r="E466">
            <v>0</v>
          </cell>
          <cell r="F466">
            <v>0</v>
          </cell>
        </row>
        <row r="467">
          <cell r="A467" t="str">
            <v>171139641</v>
          </cell>
          <cell r="B467" t="str">
            <v>DS.VS.BCRA</v>
          </cell>
          <cell r="C467">
            <v>0</v>
          </cell>
          <cell r="D467">
            <v>2500</v>
          </cell>
          <cell r="E467">
            <v>0</v>
          </cell>
          <cell r="F467">
            <v>0</v>
          </cell>
        </row>
        <row r="468">
          <cell r="A468" t="str">
            <v>171139650</v>
          </cell>
          <cell r="B468" t="str">
            <v>DEUDORES VARIOS PAGO FACI</v>
          </cell>
          <cell r="C468">
            <v>0</v>
          </cell>
          <cell r="D468">
            <v>93090.13</v>
          </cell>
          <cell r="E468">
            <v>0</v>
          </cell>
          <cell r="F468">
            <v>0</v>
          </cell>
        </row>
        <row r="469">
          <cell r="A469" t="str">
            <v>171139690</v>
          </cell>
          <cell r="B469" t="str">
            <v>DEUD. VARIOS HONORARIOS L</v>
          </cell>
          <cell r="C469">
            <v>0</v>
          </cell>
          <cell r="D469">
            <v>16995.900000000001</v>
          </cell>
          <cell r="E469">
            <v>0</v>
          </cell>
          <cell r="F469">
            <v>0</v>
          </cell>
        </row>
        <row r="470">
          <cell r="A470" t="str">
            <v>171141001</v>
          </cell>
          <cell r="B470" t="str">
            <v>DEP.GTIA.POR OPCIONES LAN</v>
          </cell>
          <cell r="C470">
            <v>0</v>
          </cell>
          <cell r="D470">
            <v>62400</v>
          </cell>
          <cell r="E470">
            <v>0</v>
          </cell>
          <cell r="F470">
            <v>0</v>
          </cell>
        </row>
        <row r="471">
          <cell r="A471" t="str">
            <v>171141010</v>
          </cell>
          <cell r="B471" t="str">
            <v>ACC EN GTIA POR OPC LANZ</v>
          </cell>
          <cell r="C471">
            <v>0</v>
          </cell>
          <cell r="D471">
            <v>1352079.5</v>
          </cell>
          <cell r="E471">
            <v>0</v>
          </cell>
          <cell r="F471">
            <v>0</v>
          </cell>
        </row>
        <row r="472">
          <cell r="A472" t="str">
            <v>171301012</v>
          </cell>
          <cell r="B472" t="str">
            <v>PREV. POR GASTOS LEGALES</v>
          </cell>
          <cell r="C472">
            <v>0</v>
          </cell>
          <cell r="D472">
            <v>-561248.03</v>
          </cell>
          <cell r="E472">
            <v>0</v>
          </cell>
          <cell r="F472">
            <v>0</v>
          </cell>
        </row>
        <row r="473">
          <cell r="A473" t="str">
            <v>171301020</v>
          </cell>
          <cell r="B473" t="str">
            <v>PREV.OTROS CREDITOS</v>
          </cell>
          <cell r="C473">
            <v>0</v>
          </cell>
          <cell r="D473">
            <v>-505422.61</v>
          </cell>
          <cell r="E473">
            <v>0</v>
          </cell>
          <cell r="F473">
            <v>0</v>
          </cell>
        </row>
        <row r="474">
          <cell r="A474" t="str">
            <v>171301030</v>
          </cell>
          <cell r="B474" t="str">
            <v>PREV. POR FALLAS DE CAJA</v>
          </cell>
          <cell r="C474">
            <v>0</v>
          </cell>
          <cell r="D474">
            <v>-35211.629999999997</v>
          </cell>
          <cell r="E474">
            <v>0</v>
          </cell>
          <cell r="F474">
            <v>0</v>
          </cell>
        </row>
        <row r="475">
          <cell r="A475" t="str">
            <v>171301107</v>
          </cell>
          <cell r="B475" t="str">
            <v>PREV. IVA A COBRAR POR PR</v>
          </cell>
          <cell r="C475">
            <v>0</v>
          </cell>
          <cell r="D475">
            <v>-105589.61</v>
          </cell>
          <cell r="E475">
            <v>0</v>
          </cell>
          <cell r="F475">
            <v>0</v>
          </cell>
        </row>
        <row r="476">
          <cell r="A476" t="str">
            <v>175139002</v>
          </cell>
          <cell r="B476" t="str">
            <v>DIVIDENDOS A COBRAR CUSTO</v>
          </cell>
          <cell r="C476">
            <v>2</v>
          </cell>
          <cell r="D476">
            <v>-0.01</v>
          </cell>
          <cell r="E476">
            <v>0</v>
          </cell>
          <cell r="F476">
            <v>3.7465000000000002</v>
          </cell>
        </row>
        <row r="477">
          <cell r="A477" t="str">
            <v>175139003</v>
          </cell>
          <cell r="B477" t="str">
            <v>RENTAS A COBRAR CUSTODIA</v>
          </cell>
          <cell r="C477">
            <v>2</v>
          </cell>
          <cell r="D477">
            <v>0.01</v>
          </cell>
          <cell r="E477">
            <v>0</v>
          </cell>
          <cell r="F477">
            <v>3.7465000000000002</v>
          </cell>
        </row>
        <row r="478">
          <cell r="A478" t="str">
            <v>175139011</v>
          </cell>
          <cell r="B478" t="str">
            <v>DEUDORES VARIOS</v>
          </cell>
          <cell r="C478">
            <v>2</v>
          </cell>
          <cell r="D478">
            <v>24352.25</v>
          </cell>
          <cell r="E478">
            <v>6500</v>
          </cell>
          <cell r="F478">
            <v>3.7465000000000002</v>
          </cell>
        </row>
        <row r="479">
          <cell r="A479" t="str">
            <v>175139014</v>
          </cell>
          <cell r="B479" t="str">
            <v>DEUDORES VARIOS BCRA TRAN</v>
          </cell>
          <cell r="C479">
            <v>2</v>
          </cell>
          <cell r="D479">
            <v>12929.17</v>
          </cell>
          <cell r="E479">
            <v>3451</v>
          </cell>
          <cell r="F479">
            <v>3.7465000000000002</v>
          </cell>
        </row>
        <row r="480">
          <cell r="A480" t="str">
            <v>175139050</v>
          </cell>
          <cell r="B480" t="str">
            <v>DEUDORES VARIOS VISA (U$s</v>
          </cell>
          <cell r="C480">
            <v>2</v>
          </cell>
          <cell r="D480">
            <v>7989.29</v>
          </cell>
          <cell r="E480">
            <v>2132.4699999999998</v>
          </cell>
          <cell r="F480">
            <v>3.7465000000000002</v>
          </cell>
        </row>
        <row r="481">
          <cell r="A481" t="str">
            <v>175139070</v>
          </cell>
          <cell r="B481" t="str">
            <v>DS.VS. MASTERCARD - CTA.C</v>
          </cell>
          <cell r="C481">
            <v>2</v>
          </cell>
          <cell r="D481">
            <v>222096.3</v>
          </cell>
          <cell r="E481">
            <v>59281.01</v>
          </cell>
          <cell r="F481">
            <v>3.7465000000000002</v>
          </cell>
        </row>
        <row r="482">
          <cell r="A482" t="str">
            <v>175139071</v>
          </cell>
          <cell r="B482" t="str">
            <v>DS VS VISA - CTA.CTE. EXT</v>
          </cell>
          <cell r="C482">
            <v>2</v>
          </cell>
          <cell r="D482">
            <v>589518.86</v>
          </cell>
          <cell r="E482">
            <v>157351.89000000001</v>
          </cell>
          <cell r="F482">
            <v>3.7465000000000002</v>
          </cell>
        </row>
        <row r="483">
          <cell r="A483" t="str">
            <v>175301100</v>
          </cell>
          <cell r="B483" t="str">
            <v>PREV.OTROS CREDITOS DIVER</v>
          </cell>
          <cell r="C483">
            <v>0</v>
          </cell>
          <cell r="D483">
            <v>-73970.5</v>
          </cell>
          <cell r="E483">
            <v>0</v>
          </cell>
          <cell r="F483">
            <v>0</v>
          </cell>
        </row>
        <row r="484">
          <cell r="A484" t="str">
            <v>176139640</v>
          </cell>
          <cell r="B484" t="str">
            <v>DS. VS. BANCOS CORRESPONS</v>
          </cell>
          <cell r="C484">
            <v>2</v>
          </cell>
          <cell r="D484">
            <v>23413.22</v>
          </cell>
          <cell r="E484">
            <v>6249.36</v>
          </cell>
          <cell r="F484">
            <v>3.7465000000000002</v>
          </cell>
        </row>
        <row r="485">
          <cell r="A485" t="str">
            <v>176139641</v>
          </cell>
          <cell r="B485" t="str">
            <v>DS. VS. BANCOS CORRESP.EU</v>
          </cell>
          <cell r="C485">
            <v>98</v>
          </cell>
          <cell r="D485">
            <v>9309.64</v>
          </cell>
          <cell r="E485">
            <v>1758.29</v>
          </cell>
          <cell r="F485">
            <v>5.2947129999999998</v>
          </cell>
        </row>
        <row r="486">
          <cell r="A486" t="str">
            <v>176301640</v>
          </cell>
          <cell r="B486" t="str">
            <v>PREV. DS. VS. BCOS. CORRE</v>
          </cell>
          <cell r="C486">
            <v>0</v>
          </cell>
          <cell r="D486">
            <v>-32722.83</v>
          </cell>
          <cell r="E486">
            <v>0</v>
          </cell>
          <cell r="F486">
            <v>0</v>
          </cell>
        </row>
        <row r="487">
          <cell r="A487" t="str">
            <v>180003001</v>
          </cell>
          <cell r="B487" t="str">
            <v>INMUEBLE SAN MARTIN 140 2</v>
          </cell>
          <cell r="C487">
            <v>0</v>
          </cell>
          <cell r="D487">
            <v>1703083.57</v>
          </cell>
          <cell r="E487">
            <v>0</v>
          </cell>
          <cell r="F487">
            <v>0</v>
          </cell>
        </row>
        <row r="488">
          <cell r="A488" t="str">
            <v>180003004</v>
          </cell>
          <cell r="B488" t="str">
            <v>INMUEBLE MENDOZA</v>
          </cell>
          <cell r="C488">
            <v>0</v>
          </cell>
          <cell r="D488">
            <v>210643.3</v>
          </cell>
          <cell r="E488">
            <v>0</v>
          </cell>
          <cell r="F488">
            <v>0</v>
          </cell>
        </row>
        <row r="489">
          <cell r="A489" t="str">
            <v>180003028</v>
          </cell>
          <cell r="B489" t="str">
            <v>INMUEBLE SAN MARTIN 136</v>
          </cell>
          <cell r="C489">
            <v>0</v>
          </cell>
          <cell r="D489">
            <v>8555861.7799999993</v>
          </cell>
          <cell r="E489">
            <v>0</v>
          </cell>
          <cell r="F489">
            <v>0</v>
          </cell>
        </row>
        <row r="490">
          <cell r="A490" t="str">
            <v>180003999</v>
          </cell>
          <cell r="B490" t="str">
            <v>REEXPRESION DE AJUSTE POR</v>
          </cell>
          <cell r="C490">
            <v>0</v>
          </cell>
          <cell r="D490">
            <v>7809588.5999999996</v>
          </cell>
          <cell r="E490">
            <v>0</v>
          </cell>
          <cell r="F490">
            <v>0</v>
          </cell>
        </row>
        <row r="491">
          <cell r="A491" t="str">
            <v>180006001</v>
          </cell>
          <cell r="B491" t="str">
            <v>AMORT.SAN MARTIN 140 2°PI</v>
          </cell>
          <cell r="C491">
            <v>0</v>
          </cell>
          <cell r="D491">
            <v>-231829.08</v>
          </cell>
          <cell r="E491">
            <v>0</v>
          </cell>
          <cell r="F491">
            <v>0</v>
          </cell>
        </row>
        <row r="492">
          <cell r="A492" t="str">
            <v>180006004</v>
          </cell>
          <cell r="B492" t="str">
            <v>AM.ACUM.INMUEBLE MENDOZA</v>
          </cell>
          <cell r="C492">
            <v>0</v>
          </cell>
          <cell r="D492">
            <v>-25372.59</v>
          </cell>
          <cell r="E492">
            <v>0</v>
          </cell>
          <cell r="F492">
            <v>0</v>
          </cell>
        </row>
        <row r="493">
          <cell r="A493" t="str">
            <v>180006027</v>
          </cell>
          <cell r="B493" t="str">
            <v>DEP. ACUM.INMUEBLE S MART</v>
          </cell>
          <cell r="C493">
            <v>0</v>
          </cell>
          <cell r="D493">
            <v>-4243217.1100000003</v>
          </cell>
          <cell r="E493">
            <v>0</v>
          </cell>
          <cell r="F493">
            <v>0</v>
          </cell>
        </row>
        <row r="494">
          <cell r="A494" t="str">
            <v>180006999</v>
          </cell>
          <cell r="B494" t="str">
            <v>REEXPRESION DE AJUSTE POR</v>
          </cell>
          <cell r="C494">
            <v>0</v>
          </cell>
          <cell r="D494">
            <v>-1854767.48</v>
          </cell>
          <cell r="E494">
            <v>0</v>
          </cell>
          <cell r="F494">
            <v>0</v>
          </cell>
        </row>
        <row r="495">
          <cell r="A495" t="str">
            <v>180012156</v>
          </cell>
          <cell r="B495" t="str">
            <v>MOBIL E INSTAL VO Y REV-D</v>
          </cell>
          <cell r="C495">
            <v>0</v>
          </cell>
          <cell r="D495">
            <v>4226709.3499999996</v>
          </cell>
          <cell r="E495">
            <v>0</v>
          </cell>
          <cell r="F495">
            <v>0</v>
          </cell>
        </row>
        <row r="496">
          <cell r="A496" t="str">
            <v>180012999</v>
          </cell>
          <cell r="B496" t="str">
            <v>REEXPRESION DE AJUSTE POR</v>
          </cell>
          <cell r="C496">
            <v>0</v>
          </cell>
          <cell r="D496">
            <v>961671.74</v>
          </cell>
          <cell r="E496">
            <v>0</v>
          </cell>
          <cell r="F496">
            <v>0</v>
          </cell>
        </row>
        <row r="497">
          <cell r="A497" t="str">
            <v>180015155</v>
          </cell>
          <cell r="B497" t="str">
            <v>DEP ACUM MOB E INSTAL-DES</v>
          </cell>
          <cell r="C497">
            <v>0</v>
          </cell>
          <cell r="D497">
            <v>-2215815.48</v>
          </cell>
          <cell r="E497">
            <v>0</v>
          </cell>
          <cell r="F497">
            <v>0</v>
          </cell>
        </row>
        <row r="498">
          <cell r="A498" t="str">
            <v>180015999</v>
          </cell>
          <cell r="B498" t="str">
            <v>REEXPRESION DE AJUSTE POR</v>
          </cell>
          <cell r="C498">
            <v>0</v>
          </cell>
          <cell r="D498">
            <v>-327838.03999999998</v>
          </cell>
          <cell r="E498">
            <v>0</v>
          </cell>
          <cell r="F498">
            <v>0</v>
          </cell>
        </row>
        <row r="499">
          <cell r="A499" t="str">
            <v>180021154</v>
          </cell>
          <cell r="B499" t="str">
            <v>MAQ Y EQUIPOS V.O.-DESDE</v>
          </cell>
          <cell r="C499">
            <v>0</v>
          </cell>
          <cell r="D499">
            <v>5165711.4400000004</v>
          </cell>
          <cell r="E499">
            <v>0</v>
          </cell>
          <cell r="F499">
            <v>0</v>
          </cell>
        </row>
        <row r="500">
          <cell r="A500" t="str">
            <v>180021999</v>
          </cell>
          <cell r="B500" t="str">
            <v>REEXPRESION DE AJUSTE POR</v>
          </cell>
          <cell r="C500">
            <v>0</v>
          </cell>
          <cell r="D500">
            <v>882055.06</v>
          </cell>
          <cell r="E500">
            <v>0</v>
          </cell>
          <cell r="F500">
            <v>0</v>
          </cell>
        </row>
        <row r="501">
          <cell r="A501" t="str">
            <v>180024153</v>
          </cell>
          <cell r="B501" t="str">
            <v>DEP ACUM MAQ Y EQUIPOS-DE</v>
          </cell>
          <cell r="C501">
            <v>0</v>
          </cell>
          <cell r="D501">
            <v>-4424770.57</v>
          </cell>
          <cell r="E501">
            <v>0</v>
          </cell>
          <cell r="F501">
            <v>0</v>
          </cell>
        </row>
        <row r="502">
          <cell r="A502" t="str">
            <v>180024999</v>
          </cell>
          <cell r="B502" t="str">
            <v>REEXPRESION DE AJUSTE POR</v>
          </cell>
          <cell r="C502">
            <v>0</v>
          </cell>
          <cell r="D502">
            <v>439952.39</v>
          </cell>
          <cell r="E502">
            <v>0</v>
          </cell>
          <cell r="F502">
            <v>0</v>
          </cell>
        </row>
        <row r="503">
          <cell r="A503" t="str">
            <v>180031155</v>
          </cell>
          <cell r="B503" t="str">
            <v>VEHICULOS V.O.Y REVAL-DES</v>
          </cell>
          <cell r="C503">
            <v>0</v>
          </cell>
          <cell r="D503">
            <v>463426.36</v>
          </cell>
          <cell r="E503">
            <v>0</v>
          </cell>
          <cell r="F503">
            <v>0</v>
          </cell>
        </row>
        <row r="504">
          <cell r="A504" t="str">
            <v>180033151</v>
          </cell>
          <cell r="B504" t="str">
            <v>DEP ACUM VEHICULOS-DESDE</v>
          </cell>
          <cell r="C504">
            <v>0</v>
          </cell>
          <cell r="D504">
            <v>-353970.87</v>
          </cell>
          <cell r="E504">
            <v>0</v>
          </cell>
          <cell r="F504">
            <v>0</v>
          </cell>
        </row>
        <row r="505">
          <cell r="A505" t="str">
            <v>180033999</v>
          </cell>
          <cell r="B505" t="str">
            <v>REEXPRESION DE AJUSTE POR</v>
          </cell>
          <cell r="C505">
            <v>0</v>
          </cell>
          <cell r="D505">
            <v>12764.33</v>
          </cell>
          <cell r="E505">
            <v>0</v>
          </cell>
          <cell r="F505">
            <v>0</v>
          </cell>
        </row>
        <row r="506">
          <cell r="A506" t="str">
            <v>190009012</v>
          </cell>
          <cell r="B506" t="str">
            <v>OBRAS DE ARTE</v>
          </cell>
          <cell r="C506">
            <v>0</v>
          </cell>
          <cell r="D506">
            <v>31475.13</v>
          </cell>
          <cell r="E506">
            <v>0</v>
          </cell>
          <cell r="F506">
            <v>0</v>
          </cell>
        </row>
        <row r="507">
          <cell r="A507" t="str">
            <v>190009159</v>
          </cell>
          <cell r="B507" t="str">
            <v>OBRAS DE ARTE-DESDE 1-07-</v>
          </cell>
          <cell r="C507">
            <v>0</v>
          </cell>
          <cell r="D507">
            <v>10075.74</v>
          </cell>
          <cell r="E507">
            <v>0</v>
          </cell>
          <cell r="F507">
            <v>0</v>
          </cell>
        </row>
        <row r="508">
          <cell r="A508" t="str">
            <v>190009999</v>
          </cell>
          <cell r="B508" t="str">
            <v>REEXPRESION DE AJUSTE POR</v>
          </cell>
          <cell r="C508">
            <v>0</v>
          </cell>
          <cell r="D508">
            <v>49790.400000000001</v>
          </cell>
          <cell r="E508">
            <v>0</v>
          </cell>
          <cell r="F508">
            <v>0</v>
          </cell>
        </row>
        <row r="509">
          <cell r="A509" t="str">
            <v>190018157</v>
          </cell>
          <cell r="B509" t="str">
            <v>BS DIV INMBL V.O.Y REV-DE</v>
          </cell>
          <cell r="C509">
            <v>0</v>
          </cell>
          <cell r="D509">
            <v>1185708.8</v>
          </cell>
          <cell r="E509">
            <v>0</v>
          </cell>
          <cell r="F509">
            <v>0</v>
          </cell>
        </row>
        <row r="510">
          <cell r="A510" t="str">
            <v>190018999</v>
          </cell>
          <cell r="B510" t="str">
            <v>REEXPRESION DE AJUSTE POR</v>
          </cell>
          <cell r="C510">
            <v>0</v>
          </cell>
          <cell r="D510">
            <v>1420834.86</v>
          </cell>
          <cell r="E510">
            <v>0</v>
          </cell>
          <cell r="F510">
            <v>0</v>
          </cell>
        </row>
        <row r="511">
          <cell r="A511" t="str">
            <v>190021157</v>
          </cell>
          <cell r="B511" t="str">
            <v>DEP.ACUM.BS DIV INM.-DESD</v>
          </cell>
          <cell r="C511">
            <v>0</v>
          </cell>
          <cell r="D511">
            <v>-368800.63</v>
          </cell>
          <cell r="E511">
            <v>0</v>
          </cell>
          <cell r="F511">
            <v>0</v>
          </cell>
        </row>
        <row r="512">
          <cell r="A512" t="str">
            <v>190021999</v>
          </cell>
          <cell r="B512" t="str">
            <v>REEXPRESION DE AJUSTE POR</v>
          </cell>
          <cell r="C512">
            <v>0</v>
          </cell>
          <cell r="D512">
            <v>-46448.639999999999</v>
          </cell>
          <cell r="E512">
            <v>0</v>
          </cell>
          <cell r="F512">
            <v>0</v>
          </cell>
        </row>
        <row r="513">
          <cell r="A513" t="str">
            <v>210012019</v>
          </cell>
          <cell r="B513" t="str">
            <v>GTOS.ORGANIZACION Y DESAR</v>
          </cell>
          <cell r="C513">
            <v>0</v>
          </cell>
          <cell r="D513">
            <v>2310368.17</v>
          </cell>
          <cell r="E513">
            <v>0</v>
          </cell>
          <cell r="F513">
            <v>0</v>
          </cell>
        </row>
        <row r="514">
          <cell r="A514" t="str">
            <v>210012050</v>
          </cell>
          <cell r="B514" t="str">
            <v>GTOS ORGANIZ/DESARR. MEJO</v>
          </cell>
          <cell r="C514">
            <v>0</v>
          </cell>
          <cell r="D514">
            <v>7912957.5499999998</v>
          </cell>
          <cell r="E514">
            <v>0</v>
          </cell>
          <cell r="F514">
            <v>0</v>
          </cell>
        </row>
        <row r="515">
          <cell r="A515" t="str">
            <v>210012999</v>
          </cell>
          <cell r="B515" t="str">
            <v>REEXPRESION DE AJUSTE POR</v>
          </cell>
          <cell r="C515">
            <v>0</v>
          </cell>
          <cell r="D515">
            <v>263868.17</v>
          </cell>
          <cell r="E515">
            <v>0</v>
          </cell>
          <cell r="F515">
            <v>0</v>
          </cell>
        </row>
        <row r="516">
          <cell r="A516" t="str">
            <v>210015018</v>
          </cell>
          <cell r="B516" t="str">
            <v>GTOS.ORGANIZACION Y DESAR</v>
          </cell>
          <cell r="C516">
            <v>0</v>
          </cell>
          <cell r="D516">
            <v>-2229540.42</v>
          </cell>
          <cell r="E516">
            <v>0</v>
          </cell>
          <cell r="F516">
            <v>0</v>
          </cell>
        </row>
        <row r="517">
          <cell r="A517" t="str">
            <v>210015050</v>
          </cell>
          <cell r="B517" t="str">
            <v>AMORT.ACUM.GTOS O/D MEJOR</v>
          </cell>
          <cell r="C517">
            <v>0</v>
          </cell>
          <cell r="D517">
            <v>-4924044.83</v>
          </cell>
          <cell r="E517">
            <v>0</v>
          </cell>
          <cell r="F517">
            <v>0</v>
          </cell>
        </row>
        <row r="518">
          <cell r="A518" t="str">
            <v>210015999</v>
          </cell>
          <cell r="B518" t="str">
            <v>REEXPRESION DE AJUSTE POR</v>
          </cell>
          <cell r="C518">
            <v>0</v>
          </cell>
          <cell r="D518">
            <v>656658.97</v>
          </cell>
          <cell r="E518">
            <v>0</v>
          </cell>
          <cell r="F518">
            <v>0</v>
          </cell>
        </row>
        <row r="519">
          <cell r="A519" t="str">
            <v>210017001</v>
          </cell>
          <cell r="B519" t="str">
            <v>DIF.RESOLUCION JUDICIAL</v>
          </cell>
          <cell r="C519">
            <v>0</v>
          </cell>
          <cell r="D519">
            <v>15958047.439999999</v>
          </cell>
          <cell r="E519">
            <v>0</v>
          </cell>
          <cell r="F519">
            <v>0</v>
          </cell>
        </row>
        <row r="520">
          <cell r="A520" t="str">
            <v>210018001</v>
          </cell>
          <cell r="B520" t="str">
            <v>AMORTIZ.ACUMUL.RESOL.JUDI</v>
          </cell>
          <cell r="C520">
            <v>0</v>
          </cell>
          <cell r="D520">
            <v>-14678066.27</v>
          </cell>
          <cell r="E520">
            <v>0</v>
          </cell>
          <cell r="F520">
            <v>0</v>
          </cell>
        </row>
        <row r="521">
          <cell r="A521" t="str">
            <v>210020001</v>
          </cell>
          <cell r="B521" t="str">
            <v>DIF.X DOLIARIZACION DEP J</v>
          </cell>
          <cell r="C521">
            <v>0</v>
          </cell>
          <cell r="D521">
            <v>2379235.29</v>
          </cell>
          <cell r="E521">
            <v>0</v>
          </cell>
          <cell r="F521">
            <v>0</v>
          </cell>
        </row>
        <row r="522">
          <cell r="A522" t="str">
            <v>210021001</v>
          </cell>
          <cell r="B522" t="str">
            <v>DIF.DOLARIZ.DEP.JUD.AMORT</v>
          </cell>
          <cell r="C522">
            <v>0</v>
          </cell>
          <cell r="D522">
            <v>-2280099.52</v>
          </cell>
          <cell r="E522">
            <v>0</v>
          </cell>
          <cell r="F522">
            <v>0</v>
          </cell>
        </row>
        <row r="523">
          <cell r="A523" t="str">
            <v>231003601</v>
          </cell>
          <cell r="B523" t="str">
            <v>CPP SUPERVIELLE</v>
          </cell>
          <cell r="C523">
            <v>0</v>
          </cell>
          <cell r="D523">
            <v>-34112571.530000001</v>
          </cell>
          <cell r="E523">
            <v>0</v>
          </cell>
          <cell r="F523">
            <v>0</v>
          </cell>
        </row>
        <row r="524">
          <cell r="A524" t="str">
            <v>231003602</v>
          </cell>
          <cell r="B524" t="str">
            <v>MESA DE CONVERGENCIA</v>
          </cell>
          <cell r="C524">
            <v>0</v>
          </cell>
          <cell r="D524">
            <v>-15810924.6</v>
          </cell>
          <cell r="E524">
            <v>0</v>
          </cell>
          <cell r="F524">
            <v>0</v>
          </cell>
        </row>
        <row r="525">
          <cell r="A525" t="str">
            <v>231003603</v>
          </cell>
          <cell r="B525" t="str">
            <v>TRANSF. ENTRE FINESSE Y A</v>
          </cell>
          <cell r="C525">
            <v>0</v>
          </cell>
          <cell r="D525">
            <v>-6552047265.4200001</v>
          </cell>
          <cell r="E525">
            <v>0</v>
          </cell>
          <cell r="F525">
            <v>0</v>
          </cell>
        </row>
        <row r="526">
          <cell r="A526" t="str">
            <v>231003604</v>
          </cell>
          <cell r="B526" t="str">
            <v>RECAUDACIONES IMPUESTOS I</v>
          </cell>
          <cell r="C526">
            <v>0</v>
          </cell>
          <cell r="D526">
            <v>-2056713.39</v>
          </cell>
          <cell r="E526">
            <v>0</v>
          </cell>
          <cell r="F526">
            <v>0</v>
          </cell>
        </row>
        <row r="527">
          <cell r="A527" t="str">
            <v>231003605</v>
          </cell>
          <cell r="B527" t="str">
            <v>TITULOS</v>
          </cell>
          <cell r="C527">
            <v>0</v>
          </cell>
          <cell r="D527">
            <v>-276756883.29000002</v>
          </cell>
          <cell r="E527">
            <v>0</v>
          </cell>
          <cell r="F527">
            <v>0</v>
          </cell>
        </row>
        <row r="528">
          <cell r="A528" t="str">
            <v>231003607</v>
          </cell>
          <cell r="B528" t="str">
            <v>RECAUD. IMPUESTOS CENTRAL</v>
          </cell>
          <cell r="C528">
            <v>0</v>
          </cell>
          <cell r="D528">
            <v>-163099697</v>
          </cell>
          <cell r="E528">
            <v>0</v>
          </cell>
          <cell r="F528">
            <v>0</v>
          </cell>
        </row>
        <row r="529">
          <cell r="A529" t="str">
            <v>231003608</v>
          </cell>
          <cell r="B529" t="str">
            <v>TRANSF. MESA DE CONVENGEN</v>
          </cell>
          <cell r="C529">
            <v>0</v>
          </cell>
          <cell r="D529">
            <v>-179169441.19</v>
          </cell>
          <cell r="E529">
            <v>0</v>
          </cell>
          <cell r="F529">
            <v>0</v>
          </cell>
        </row>
        <row r="530">
          <cell r="A530" t="str">
            <v>231003609</v>
          </cell>
          <cell r="B530" t="str">
            <v>PLAN FARMACIAS</v>
          </cell>
          <cell r="C530">
            <v>0</v>
          </cell>
          <cell r="D530">
            <v>-741210.1</v>
          </cell>
          <cell r="E530">
            <v>0</v>
          </cell>
          <cell r="F530">
            <v>0</v>
          </cell>
        </row>
        <row r="531">
          <cell r="A531" t="str">
            <v>231003610</v>
          </cell>
          <cell r="B531" t="str">
            <v>TRANSITORIA RR. HH.</v>
          </cell>
          <cell r="C531">
            <v>0</v>
          </cell>
          <cell r="D531">
            <v>-56079981.020000003</v>
          </cell>
          <cell r="E531">
            <v>0</v>
          </cell>
          <cell r="F531">
            <v>0</v>
          </cell>
        </row>
        <row r="532">
          <cell r="A532" t="str">
            <v>231003611</v>
          </cell>
          <cell r="B532" t="str">
            <v>Transitoria Varias</v>
          </cell>
          <cell r="C532">
            <v>0</v>
          </cell>
          <cell r="D532">
            <v>11161956700.219999</v>
          </cell>
          <cell r="E532">
            <v>0</v>
          </cell>
          <cell r="F532">
            <v>0</v>
          </cell>
        </row>
        <row r="533">
          <cell r="A533" t="str">
            <v>231006500</v>
          </cell>
          <cell r="B533" t="str">
            <v>TRANSFERENCIAS CAJA BT-AS</v>
          </cell>
          <cell r="C533">
            <v>0</v>
          </cell>
          <cell r="D533">
            <v>2830.65</v>
          </cell>
          <cell r="E533">
            <v>0</v>
          </cell>
          <cell r="F533">
            <v>0</v>
          </cell>
        </row>
        <row r="534">
          <cell r="A534" t="str">
            <v>231009001</v>
          </cell>
          <cell r="B534" t="str">
            <v>CUENTA PUENTE RECAUDACION</v>
          </cell>
          <cell r="C534">
            <v>0</v>
          </cell>
          <cell r="D534">
            <v>111418.47</v>
          </cell>
          <cell r="E534">
            <v>0</v>
          </cell>
          <cell r="F534">
            <v>0</v>
          </cell>
        </row>
        <row r="535">
          <cell r="A535" t="str">
            <v>231009004</v>
          </cell>
          <cell r="B535" t="str">
            <v>CTA.PTE PROVEEDORES</v>
          </cell>
          <cell r="C535">
            <v>0</v>
          </cell>
          <cell r="D535">
            <v>-0.21</v>
          </cell>
          <cell r="E535">
            <v>0</v>
          </cell>
          <cell r="F535">
            <v>0</v>
          </cell>
        </row>
        <row r="536">
          <cell r="A536" t="str">
            <v>231009014</v>
          </cell>
          <cell r="B536" t="str">
            <v>PARTIDAS PENDIENTES DE IM</v>
          </cell>
          <cell r="C536">
            <v>0</v>
          </cell>
          <cell r="D536">
            <v>3541.93</v>
          </cell>
          <cell r="E536">
            <v>0</v>
          </cell>
          <cell r="F536">
            <v>0</v>
          </cell>
        </row>
        <row r="537">
          <cell r="A537" t="str">
            <v>231009015</v>
          </cell>
          <cell r="B537" t="str">
            <v>PART.VALORES FALSOS Y/O S</v>
          </cell>
          <cell r="C537">
            <v>0</v>
          </cell>
          <cell r="D537">
            <v>15</v>
          </cell>
          <cell r="E537">
            <v>0</v>
          </cell>
          <cell r="F537">
            <v>0</v>
          </cell>
        </row>
        <row r="538">
          <cell r="A538" t="str">
            <v>231009021</v>
          </cell>
          <cell r="B538" t="str">
            <v>TRANSFERENCIA CAJA AHORRO</v>
          </cell>
          <cell r="C538">
            <v>0</v>
          </cell>
          <cell r="D538">
            <v>720.89</v>
          </cell>
          <cell r="E538">
            <v>0</v>
          </cell>
          <cell r="F538">
            <v>0</v>
          </cell>
        </row>
        <row r="539">
          <cell r="A539" t="str">
            <v>231009052</v>
          </cell>
          <cell r="B539" t="str">
            <v>CUENTA PUENTE-CTAS CTES/C</v>
          </cell>
          <cell r="C539">
            <v>0</v>
          </cell>
          <cell r="D539">
            <v>1754.16</v>
          </cell>
          <cell r="E539">
            <v>0</v>
          </cell>
          <cell r="F539">
            <v>0</v>
          </cell>
        </row>
        <row r="540">
          <cell r="A540" t="str">
            <v>231009080</v>
          </cell>
          <cell r="B540" t="str">
            <v>TRANSF. ENTRE SB Y AS400</v>
          </cell>
          <cell r="C540">
            <v>0</v>
          </cell>
          <cell r="D540">
            <v>14.99</v>
          </cell>
          <cell r="E540">
            <v>0</v>
          </cell>
          <cell r="F540">
            <v>0</v>
          </cell>
        </row>
        <row r="541">
          <cell r="A541" t="str">
            <v>231009106</v>
          </cell>
          <cell r="B541" t="str">
            <v>DIFERENCIAS DE CLEARING</v>
          </cell>
          <cell r="C541">
            <v>0</v>
          </cell>
          <cell r="D541">
            <v>27120.44</v>
          </cell>
          <cell r="E541">
            <v>0</v>
          </cell>
          <cell r="F541">
            <v>0</v>
          </cell>
        </row>
        <row r="542">
          <cell r="A542" t="str">
            <v>231009168</v>
          </cell>
          <cell r="B542" t="str">
            <v>CTA PUENTE OPERAC COMPENS</v>
          </cell>
          <cell r="C542">
            <v>0</v>
          </cell>
          <cell r="D542">
            <v>19894034.149999999</v>
          </cell>
          <cell r="E542">
            <v>0</v>
          </cell>
          <cell r="F542">
            <v>0</v>
          </cell>
        </row>
        <row r="543">
          <cell r="A543" t="str">
            <v>231009250</v>
          </cell>
          <cell r="B543" t="str">
            <v>CUENTA PUENTE BANELCO</v>
          </cell>
          <cell r="C543">
            <v>0</v>
          </cell>
          <cell r="D543">
            <v>15023.72</v>
          </cell>
          <cell r="E543">
            <v>0</v>
          </cell>
          <cell r="F543">
            <v>0</v>
          </cell>
        </row>
        <row r="544">
          <cell r="A544" t="str">
            <v>231009300</v>
          </cell>
          <cell r="B544" t="str">
            <v>CTA. PTE. COBRANZAS</v>
          </cell>
          <cell r="C544">
            <v>0</v>
          </cell>
          <cell r="D544">
            <v>1467.09</v>
          </cell>
          <cell r="E544">
            <v>0</v>
          </cell>
          <cell r="F544">
            <v>0</v>
          </cell>
        </row>
        <row r="545">
          <cell r="A545" t="str">
            <v>231009360</v>
          </cell>
          <cell r="B545" t="str">
            <v>PARTIDAS PTES.IMP.CAJERO</v>
          </cell>
          <cell r="C545">
            <v>0</v>
          </cell>
          <cell r="D545">
            <v>14335</v>
          </cell>
          <cell r="E545">
            <v>0</v>
          </cell>
          <cell r="F545">
            <v>0</v>
          </cell>
        </row>
        <row r="546">
          <cell r="A546" t="str">
            <v>231009601</v>
          </cell>
          <cell r="B546" t="str">
            <v>TRANSITORIA C/P. N. BCO.</v>
          </cell>
          <cell r="C546">
            <v>0</v>
          </cell>
          <cell r="D546">
            <v>-70034984.909999996</v>
          </cell>
          <cell r="E546">
            <v>0</v>
          </cell>
          <cell r="F546">
            <v>0</v>
          </cell>
        </row>
        <row r="547">
          <cell r="A547" t="str">
            <v>231009602</v>
          </cell>
          <cell r="B547" t="str">
            <v>CUENTA PUENTE COB. BX</v>
          </cell>
          <cell r="C547">
            <v>0</v>
          </cell>
          <cell r="D547">
            <v>-2548190.12</v>
          </cell>
          <cell r="E547">
            <v>0</v>
          </cell>
          <cell r="F547">
            <v>0</v>
          </cell>
        </row>
        <row r="548">
          <cell r="A548" t="str">
            <v>231009860</v>
          </cell>
          <cell r="B548" t="str">
            <v>CUENTA PUENTE ADELANTOS</v>
          </cell>
          <cell r="C548">
            <v>0</v>
          </cell>
          <cell r="D548">
            <v>252587.97</v>
          </cell>
          <cell r="E548">
            <v>0</v>
          </cell>
          <cell r="F548">
            <v>0</v>
          </cell>
        </row>
        <row r="549">
          <cell r="A549" t="str">
            <v>231009898</v>
          </cell>
          <cell r="B549" t="str">
            <v>CUENTA PUENTE ACRED. CIS</v>
          </cell>
          <cell r="C549">
            <v>0</v>
          </cell>
          <cell r="D549">
            <v>20</v>
          </cell>
          <cell r="E549">
            <v>0</v>
          </cell>
          <cell r="F549">
            <v>0</v>
          </cell>
        </row>
        <row r="550">
          <cell r="A550" t="str">
            <v>231009960</v>
          </cell>
          <cell r="B550" t="str">
            <v>COMPENSACION AS400 - BT</v>
          </cell>
          <cell r="C550">
            <v>0</v>
          </cell>
          <cell r="D550">
            <v>75369136.519999996</v>
          </cell>
          <cell r="E550">
            <v>0</v>
          </cell>
          <cell r="F550">
            <v>0</v>
          </cell>
        </row>
        <row r="551">
          <cell r="A551" t="str">
            <v>235003602</v>
          </cell>
          <cell r="B551" t="str">
            <v>MESA DE CONVERGENCIA</v>
          </cell>
          <cell r="C551">
            <v>2</v>
          </cell>
          <cell r="D551">
            <v>-16371180.59</v>
          </cell>
          <cell r="E551">
            <v>-4369726.57</v>
          </cell>
          <cell r="F551">
            <v>3.7465000000000002</v>
          </cell>
        </row>
        <row r="552">
          <cell r="A552" t="str">
            <v>235003603</v>
          </cell>
          <cell r="B552" t="str">
            <v>TRANSF. US ENTRE FINESSE</v>
          </cell>
          <cell r="C552">
            <v>2</v>
          </cell>
          <cell r="D552">
            <v>-2741107703.6300001</v>
          </cell>
          <cell r="E552">
            <v>-731644922.94000006</v>
          </cell>
          <cell r="F552">
            <v>3.7465000000000002</v>
          </cell>
        </row>
        <row r="553">
          <cell r="A553" t="str">
            <v>235003604</v>
          </cell>
          <cell r="B553" t="str">
            <v>TRANSF. EUROS FINESSE Y A</v>
          </cell>
          <cell r="C553">
            <v>98</v>
          </cell>
          <cell r="D553">
            <v>-260073487.00999999</v>
          </cell>
          <cell r="E553">
            <v>-49119468.25</v>
          </cell>
          <cell r="F553">
            <v>5.2947129999999998</v>
          </cell>
        </row>
        <row r="554">
          <cell r="A554" t="str">
            <v>235003605</v>
          </cell>
          <cell r="B554" t="str">
            <v>TITULOS U$S</v>
          </cell>
          <cell r="C554">
            <v>2</v>
          </cell>
          <cell r="D554">
            <v>383521787.93000001</v>
          </cell>
          <cell r="E554">
            <v>102368020.27</v>
          </cell>
          <cell r="F554">
            <v>3.7465000000000002</v>
          </cell>
        </row>
        <row r="555">
          <cell r="A555" t="str">
            <v>235003606</v>
          </cell>
          <cell r="B555" t="str">
            <v>MESA DE CONVERGENCIA EURO</v>
          </cell>
          <cell r="C555">
            <v>98</v>
          </cell>
          <cell r="D555">
            <v>5116037.88</v>
          </cell>
          <cell r="E555">
            <v>966254.05</v>
          </cell>
          <cell r="F555">
            <v>5.2947129999999998</v>
          </cell>
        </row>
        <row r="556">
          <cell r="A556" t="str">
            <v>235003607</v>
          </cell>
          <cell r="B556" t="str">
            <v>TRANSITORIA VARIAS</v>
          </cell>
          <cell r="C556">
            <v>2</v>
          </cell>
          <cell r="D556">
            <v>-6455402.4400000004</v>
          </cell>
          <cell r="E556">
            <v>-1723048.83</v>
          </cell>
          <cell r="F556">
            <v>3.7465000000000002</v>
          </cell>
        </row>
        <row r="557">
          <cell r="A557" t="str">
            <v>235003608</v>
          </cell>
          <cell r="B557" t="str">
            <v>TRANSF. LIBRAS FINESSE Y</v>
          </cell>
          <cell r="C557">
            <v>1</v>
          </cell>
          <cell r="D557">
            <v>-405786.17</v>
          </cell>
          <cell r="E557">
            <v>-67000</v>
          </cell>
          <cell r="F557">
            <v>6.0565100000000003</v>
          </cell>
        </row>
        <row r="558">
          <cell r="A558" t="str">
            <v>235003609</v>
          </cell>
          <cell r="B558" t="str">
            <v>TRANSF. FR.SUIZO FINESSE</v>
          </cell>
          <cell r="C558">
            <v>5</v>
          </cell>
          <cell r="D558">
            <v>557682.11</v>
          </cell>
          <cell r="E558">
            <v>158900</v>
          </cell>
          <cell r="F558">
            <v>3.5096419999999999</v>
          </cell>
        </row>
        <row r="559">
          <cell r="A559" t="str">
            <v>235003610</v>
          </cell>
          <cell r="B559" t="str">
            <v>TRANSF. $ PARAG FINESSE Y</v>
          </cell>
          <cell r="C559">
            <v>10</v>
          </cell>
          <cell r="D559">
            <v>-647776</v>
          </cell>
          <cell r="E559">
            <v>-4000000</v>
          </cell>
          <cell r="F559">
            <v>0.161944</v>
          </cell>
        </row>
        <row r="560">
          <cell r="A560" t="str">
            <v>235003611</v>
          </cell>
          <cell r="B560" t="str">
            <v>PASE DE FONDOS BANCOS U$S</v>
          </cell>
          <cell r="C560">
            <v>2</v>
          </cell>
          <cell r="D560">
            <v>83032016.010000005</v>
          </cell>
          <cell r="E560">
            <v>22162555.989999998</v>
          </cell>
          <cell r="F560">
            <v>3.7465000000000002</v>
          </cell>
        </row>
        <row r="561">
          <cell r="A561" t="str">
            <v>235003612</v>
          </cell>
          <cell r="B561" t="str">
            <v>PASE DE FONDOS COMEX U$S</v>
          </cell>
          <cell r="C561">
            <v>2</v>
          </cell>
          <cell r="D561">
            <v>-66790744.369999997</v>
          </cell>
          <cell r="E561">
            <v>-17827504.170000002</v>
          </cell>
          <cell r="F561">
            <v>3.7465000000000002</v>
          </cell>
        </row>
        <row r="562">
          <cell r="A562" t="str">
            <v>235003613</v>
          </cell>
          <cell r="B562" t="str">
            <v>PASE DE FONDOS COMEX EURO</v>
          </cell>
          <cell r="C562">
            <v>98</v>
          </cell>
          <cell r="D562">
            <v>2002173.11</v>
          </cell>
          <cell r="E562">
            <v>378145.73</v>
          </cell>
          <cell r="F562">
            <v>5.2947129999999998</v>
          </cell>
        </row>
        <row r="563">
          <cell r="A563" t="str">
            <v>235003614</v>
          </cell>
          <cell r="B563" t="str">
            <v>PASE DE FONDOS BANCOS EUR</v>
          </cell>
          <cell r="C563">
            <v>98</v>
          </cell>
          <cell r="D563">
            <v>6618391.25</v>
          </cell>
          <cell r="E563">
            <v>1250000</v>
          </cell>
          <cell r="F563">
            <v>5.2947129999999998</v>
          </cell>
        </row>
        <row r="564">
          <cell r="A564" t="str">
            <v>235003615</v>
          </cell>
          <cell r="B564" t="str">
            <v>TRANSF. REALES FINESSE Y</v>
          </cell>
          <cell r="C564">
            <v>12</v>
          </cell>
          <cell r="D564">
            <v>-9581756.0299999993</v>
          </cell>
          <cell r="E564">
            <v>-5029846</v>
          </cell>
          <cell r="F564">
            <v>1.9049799999999999</v>
          </cell>
        </row>
        <row r="565">
          <cell r="A565" t="str">
            <v>235003616</v>
          </cell>
          <cell r="B565" t="str">
            <v>TRANSF. $ CHILENO FINESSE</v>
          </cell>
          <cell r="C565">
            <v>11</v>
          </cell>
          <cell r="D565">
            <v>-1369810</v>
          </cell>
          <cell r="E565">
            <v>-205000000</v>
          </cell>
          <cell r="F565">
            <v>6.6819999999999996E-3</v>
          </cell>
        </row>
        <row r="566">
          <cell r="A566" t="str">
            <v>235003618</v>
          </cell>
          <cell r="B566" t="str">
            <v>TRANSF. U$S CANAD FINESSE</v>
          </cell>
          <cell r="C566">
            <v>17</v>
          </cell>
          <cell r="D566">
            <v>734582.87</v>
          </cell>
          <cell r="E566">
            <v>213850</v>
          </cell>
          <cell r="F566">
            <v>3.435038</v>
          </cell>
        </row>
        <row r="567">
          <cell r="A567" t="str">
            <v>235003625</v>
          </cell>
          <cell r="B567" t="str">
            <v>TRANSF. YUAN FINESSE Y AS</v>
          </cell>
          <cell r="C567">
            <v>88</v>
          </cell>
          <cell r="D567">
            <v>-768710.6</v>
          </cell>
          <cell r="E567">
            <v>-1400000</v>
          </cell>
          <cell r="F567">
            <v>0.54907899999999998</v>
          </cell>
        </row>
        <row r="568">
          <cell r="A568" t="str">
            <v>235009002</v>
          </cell>
          <cell r="B568" t="str">
            <v>TRANSF. U$S ENTRE SB Y AS</v>
          </cell>
          <cell r="C568">
            <v>2</v>
          </cell>
          <cell r="D568">
            <v>0.03</v>
          </cell>
          <cell r="E568">
            <v>0.01</v>
          </cell>
          <cell r="F568">
            <v>3.7465000000000002</v>
          </cell>
        </row>
        <row r="569">
          <cell r="A569" t="str">
            <v>235009014</v>
          </cell>
          <cell r="B569" t="str">
            <v>PARTIDAS PENDIENTES DE IM</v>
          </cell>
          <cell r="C569">
            <v>2</v>
          </cell>
          <cell r="D569">
            <v>-1.87</v>
          </cell>
          <cell r="E569">
            <v>-0.5</v>
          </cell>
          <cell r="F569">
            <v>3.7465000000000002</v>
          </cell>
        </row>
        <row r="570">
          <cell r="A570" t="str">
            <v>235009020</v>
          </cell>
          <cell r="B570" t="str">
            <v>CTA:PUENTE CAJA DE AHORRO</v>
          </cell>
          <cell r="C570">
            <v>2</v>
          </cell>
          <cell r="D570">
            <v>0.3</v>
          </cell>
          <cell r="E570">
            <v>0.08</v>
          </cell>
          <cell r="F570">
            <v>3.7465000000000002</v>
          </cell>
        </row>
        <row r="571">
          <cell r="A571" t="str">
            <v>235009157</v>
          </cell>
          <cell r="B571" t="str">
            <v>CUENTA PUENTE OP COMPENSA</v>
          </cell>
          <cell r="C571">
            <v>2</v>
          </cell>
          <cell r="D571">
            <v>6625523.9199999999</v>
          </cell>
          <cell r="E571">
            <v>1768456.94</v>
          </cell>
          <cell r="F571">
            <v>3.7465000000000002</v>
          </cell>
        </row>
        <row r="572">
          <cell r="A572" t="str">
            <v>235009202</v>
          </cell>
          <cell r="B572" t="str">
            <v>CUENTA PUENTE CBIO. EURO</v>
          </cell>
          <cell r="C572">
            <v>98</v>
          </cell>
          <cell r="D572">
            <v>1002.13</v>
          </cell>
          <cell r="E572">
            <v>189.27</v>
          </cell>
          <cell r="F572">
            <v>5.2947129999999998</v>
          </cell>
        </row>
        <row r="573">
          <cell r="A573" t="str">
            <v>235009270</v>
          </cell>
          <cell r="B573" t="str">
            <v>CUENTA PUENTE MASTERCARD</v>
          </cell>
          <cell r="C573">
            <v>2</v>
          </cell>
          <cell r="D573">
            <v>911.52</v>
          </cell>
          <cell r="E573">
            <v>243.3</v>
          </cell>
          <cell r="F573">
            <v>3.7465000000000002</v>
          </cell>
        </row>
        <row r="574">
          <cell r="A574" t="str">
            <v>235009300</v>
          </cell>
          <cell r="B574" t="str">
            <v>CTA PTE. COBRANZAS</v>
          </cell>
          <cell r="C574">
            <v>2</v>
          </cell>
          <cell r="D574">
            <v>-0.01</v>
          </cell>
          <cell r="E574">
            <v>0</v>
          </cell>
          <cell r="F574">
            <v>3.7465000000000002</v>
          </cell>
        </row>
        <row r="575">
          <cell r="A575" t="str">
            <v>311106017</v>
          </cell>
          <cell r="B575" t="str">
            <v>CTAS CTES</v>
          </cell>
          <cell r="C575">
            <v>0</v>
          </cell>
          <cell r="D575">
            <v>-1623535.32</v>
          </cell>
          <cell r="E575">
            <v>0</v>
          </cell>
          <cell r="F575">
            <v>0</v>
          </cell>
        </row>
        <row r="576">
          <cell r="A576" t="str">
            <v>311106020</v>
          </cell>
          <cell r="B576" t="str">
            <v>CUENTAS CORR. SECTOR MUNI</v>
          </cell>
          <cell r="C576">
            <v>0</v>
          </cell>
          <cell r="D576">
            <v>-16346750.699999999</v>
          </cell>
          <cell r="E576">
            <v>0</v>
          </cell>
          <cell r="F576">
            <v>0</v>
          </cell>
        </row>
        <row r="577">
          <cell r="A577" t="str">
            <v>311113030</v>
          </cell>
          <cell r="B577" t="str">
            <v>DEPOSITOS JUDICIALES</v>
          </cell>
          <cell r="C577">
            <v>0</v>
          </cell>
          <cell r="D577">
            <v>-43806847.890000001</v>
          </cell>
          <cell r="E577">
            <v>0</v>
          </cell>
          <cell r="F577">
            <v>0</v>
          </cell>
        </row>
        <row r="578">
          <cell r="A578" t="str">
            <v>311113031</v>
          </cell>
          <cell r="B578" t="str">
            <v>DEP JUD COMPUT / R MERC Y</v>
          </cell>
          <cell r="C578">
            <v>0</v>
          </cell>
          <cell r="D578">
            <v>-161113.69</v>
          </cell>
          <cell r="E578">
            <v>0</v>
          </cell>
          <cell r="F578">
            <v>0</v>
          </cell>
        </row>
        <row r="579">
          <cell r="A579" t="str">
            <v>311124001</v>
          </cell>
          <cell r="B579" t="str">
            <v>C.C.PERS.JURID.S/CHEQUERA</v>
          </cell>
          <cell r="C579">
            <v>0</v>
          </cell>
          <cell r="D579">
            <v>-180983.64</v>
          </cell>
          <cell r="E579">
            <v>0</v>
          </cell>
          <cell r="F579">
            <v>0</v>
          </cell>
        </row>
        <row r="580">
          <cell r="A580" t="str">
            <v>311140013</v>
          </cell>
          <cell r="B580" t="str">
            <v>PLAZO FIJO (30 A 59 DIAS)</v>
          </cell>
          <cell r="C580">
            <v>0</v>
          </cell>
          <cell r="D580">
            <v>-979501.36</v>
          </cell>
          <cell r="E580">
            <v>0</v>
          </cell>
          <cell r="F580">
            <v>0</v>
          </cell>
        </row>
        <row r="581">
          <cell r="A581" t="str">
            <v>311153030</v>
          </cell>
          <cell r="B581" t="str">
            <v>DEPOSITOS JUDICIALES A PL</v>
          </cell>
          <cell r="C581">
            <v>0</v>
          </cell>
          <cell r="D581">
            <v>-9595974.75</v>
          </cell>
          <cell r="E581">
            <v>0</v>
          </cell>
          <cell r="F581">
            <v>0</v>
          </cell>
        </row>
        <row r="582">
          <cell r="A582" t="str">
            <v>311154200</v>
          </cell>
          <cell r="B582" t="str">
            <v>OTROS DEPOSITOS GOB DE LA</v>
          </cell>
          <cell r="C582">
            <v>0</v>
          </cell>
          <cell r="D582">
            <v>-11648.52</v>
          </cell>
          <cell r="E582">
            <v>0</v>
          </cell>
          <cell r="F582">
            <v>0</v>
          </cell>
        </row>
        <row r="583">
          <cell r="A583" t="str">
            <v>311154250</v>
          </cell>
          <cell r="B583" t="str">
            <v>DEPOSITOS REPROGRAMADOS</v>
          </cell>
          <cell r="C583">
            <v>0</v>
          </cell>
          <cell r="D583">
            <v>-12744.74</v>
          </cell>
          <cell r="E583">
            <v>0</v>
          </cell>
          <cell r="F583">
            <v>0</v>
          </cell>
        </row>
        <row r="584">
          <cell r="A584" t="str">
            <v>311207017</v>
          </cell>
          <cell r="B584" t="str">
            <v>INT A PAGAR POR PLAZO FIJ</v>
          </cell>
          <cell r="C584">
            <v>0</v>
          </cell>
          <cell r="D584">
            <v>-31471.360000000001</v>
          </cell>
          <cell r="E584">
            <v>0</v>
          </cell>
          <cell r="F584">
            <v>0</v>
          </cell>
        </row>
        <row r="585">
          <cell r="A585" t="str">
            <v>311403001</v>
          </cell>
          <cell r="B585" t="str">
            <v>CTA. CORR. SIN INT. CORRE</v>
          </cell>
          <cell r="C585">
            <v>0</v>
          </cell>
          <cell r="D585">
            <v>-38369.120000000003</v>
          </cell>
          <cell r="E585">
            <v>0</v>
          </cell>
          <cell r="F585">
            <v>0</v>
          </cell>
        </row>
        <row r="586">
          <cell r="A586" t="str">
            <v>311406018</v>
          </cell>
          <cell r="B586" t="str">
            <v>CTAS CTES</v>
          </cell>
          <cell r="C586">
            <v>0</v>
          </cell>
          <cell r="D586">
            <v>-173397.55</v>
          </cell>
          <cell r="E586">
            <v>0</v>
          </cell>
          <cell r="F586">
            <v>0</v>
          </cell>
        </row>
        <row r="587">
          <cell r="A587" t="str">
            <v>311424001</v>
          </cell>
          <cell r="B587" t="str">
            <v>C.C.PERS.JURID.S/CHEQUERA</v>
          </cell>
          <cell r="C587">
            <v>0</v>
          </cell>
          <cell r="D587">
            <v>-2937.27</v>
          </cell>
          <cell r="E587">
            <v>0</v>
          </cell>
          <cell r="F587">
            <v>0</v>
          </cell>
        </row>
        <row r="588">
          <cell r="A588" t="str">
            <v>311454010</v>
          </cell>
          <cell r="B588" t="str">
            <v>CHEQUES PROPIOS EN CIRCUL</v>
          </cell>
          <cell r="C588">
            <v>0</v>
          </cell>
          <cell r="D588">
            <v>-23951.85</v>
          </cell>
          <cell r="E588">
            <v>0</v>
          </cell>
          <cell r="F588">
            <v>0</v>
          </cell>
        </row>
        <row r="589">
          <cell r="A589" t="str">
            <v>311706019</v>
          </cell>
          <cell r="B589" t="str">
            <v>CUENTA CORRIENTES</v>
          </cell>
          <cell r="C589">
            <v>0</v>
          </cell>
          <cell r="D589">
            <v>-46079669.689999998</v>
          </cell>
          <cell r="E589">
            <v>0</v>
          </cell>
          <cell r="F589">
            <v>0</v>
          </cell>
        </row>
        <row r="590">
          <cell r="A590" t="str">
            <v>311718001</v>
          </cell>
          <cell r="B590" t="str">
            <v>AHORRO COMUN USURAS PUPIL</v>
          </cell>
          <cell r="C590">
            <v>0</v>
          </cell>
          <cell r="D590">
            <v>-5095.82</v>
          </cell>
          <cell r="E590">
            <v>0</v>
          </cell>
          <cell r="F590">
            <v>0</v>
          </cell>
        </row>
        <row r="591">
          <cell r="A591" t="str">
            <v>311718003</v>
          </cell>
          <cell r="B591" t="str">
            <v>AHORRO COM. CONV. CON EMP</v>
          </cell>
          <cell r="C591">
            <v>0</v>
          </cell>
          <cell r="D591">
            <v>-83345.48</v>
          </cell>
          <cell r="E591">
            <v>0</v>
          </cell>
          <cell r="F591">
            <v>0</v>
          </cell>
        </row>
        <row r="592">
          <cell r="A592" t="str">
            <v>311718004</v>
          </cell>
          <cell r="B592" t="str">
            <v>CA RENOV.COD DE DESCUENTO</v>
          </cell>
          <cell r="C592">
            <v>0</v>
          </cell>
          <cell r="D592">
            <v>-58462.06</v>
          </cell>
          <cell r="E592">
            <v>0</v>
          </cell>
          <cell r="F592">
            <v>0</v>
          </cell>
        </row>
        <row r="593">
          <cell r="A593" t="str">
            <v>311718015</v>
          </cell>
          <cell r="B593" t="str">
            <v>CAJA DE AHORRO BASICA</v>
          </cell>
          <cell r="C593">
            <v>0</v>
          </cell>
          <cell r="D593">
            <v>-8689.3700000000008</v>
          </cell>
          <cell r="E593">
            <v>0</v>
          </cell>
          <cell r="F593">
            <v>0</v>
          </cell>
        </row>
        <row r="594">
          <cell r="A594" t="str">
            <v>311718016</v>
          </cell>
          <cell r="B594" t="str">
            <v>CAJA DE AHORRO COMUN</v>
          </cell>
          <cell r="C594">
            <v>0</v>
          </cell>
          <cell r="D594">
            <v>-14107594.34</v>
          </cell>
          <cell r="E594">
            <v>0</v>
          </cell>
          <cell r="F594">
            <v>0</v>
          </cell>
        </row>
        <row r="595">
          <cell r="A595" t="str">
            <v>311718018</v>
          </cell>
          <cell r="B595" t="str">
            <v>CAJA DE AHORRO CORDIAL</v>
          </cell>
          <cell r="C595">
            <v>0</v>
          </cell>
          <cell r="D595">
            <v>-1464738.17</v>
          </cell>
          <cell r="E595">
            <v>0</v>
          </cell>
          <cell r="F595">
            <v>0</v>
          </cell>
        </row>
        <row r="596">
          <cell r="A596" t="str">
            <v>311718019</v>
          </cell>
          <cell r="B596" t="str">
            <v>CAJA DE AHORRO CLIENTES B</v>
          </cell>
          <cell r="C596">
            <v>0</v>
          </cell>
          <cell r="D596">
            <v>-14646.86</v>
          </cell>
          <cell r="E596">
            <v>0</v>
          </cell>
          <cell r="F596">
            <v>0</v>
          </cell>
        </row>
        <row r="597">
          <cell r="A597" t="str">
            <v>311718023</v>
          </cell>
          <cell r="B597" t="str">
            <v>CAJA DE AHORRO =FDO.POR F</v>
          </cell>
          <cell r="C597">
            <v>0</v>
          </cell>
          <cell r="D597">
            <v>-26.77</v>
          </cell>
          <cell r="E597">
            <v>0</v>
          </cell>
          <cell r="F597">
            <v>0</v>
          </cell>
        </row>
        <row r="598">
          <cell r="A598" t="str">
            <v>311718024</v>
          </cell>
          <cell r="B598" t="str">
            <v>CAJA DE AHORRO SEGMENTO J</v>
          </cell>
          <cell r="C598">
            <v>0</v>
          </cell>
          <cell r="D598">
            <v>-575.51</v>
          </cell>
          <cell r="E598">
            <v>0</v>
          </cell>
          <cell r="F598">
            <v>0</v>
          </cell>
        </row>
        <row r="599">
          <cell r="A599" t="str">
            <v>311724001</v>
          </cell>
          <cell r="B599" t="str">
            <v>C.C.PERS.JURID.S/CHEQUERA</v>
          </cell>
          <cell r="C599">
            <v>0</v>
          </cell>
          <cell r="D599">
            <v>-9453578.0299999993</v>
          </cell>
          <cell r="E599">
            <v>0</v>
          </cell>
          <cell r="F599">
            <v>0</v>
          </cell>
        </row>
        <row r="600">
          <cell r="A600" t="str">
            <v>311726001</v>
          </cell>
          <cell r="B600" t="str">
            <v>AHORRO PREVIS.Y PAGO REMU</v>
          </cell>
          <cell r="C600">
            <v>0</v>
          </cell>
          <cell r="D600">
            <v>-19971146.149999999</v>
          </cell>
          <cell r="E600">
            <v>0</v>
          </cell>
          <cell r="F600">
            <v>0</v>
          </cell>
        </row>
        <row r="601">
          <cell r="A601" t="str">
            <v>311726002</v>
          </cell>
          <cell r="B601" t="str">
            <v>AHORRO SIAP</v>
          </cell>
          <cell r="C601">
            <v>0</v>
          </cell>
          <cell r="D601">
            <v>-37103883.600000001</v>
          </cell>
          <cell r="E601">
            <v>0</v>
          </cell>
          <cell r="F601">
            <v>0</v>
          </cell>
        </row>
        <row r="602">
          <cell r="A602" t="str">
            <v>311726003</v>
          </cell>
          <cell r="B602" t="str">
            <v>CJ. AHORRO JUBILADOS</v>
          </cell>
          <cell r="C602">
            <v>0</v>
          </cell>
          <cell r="D602">
            <v>-268177273.87</v>
          </cell>
          <cell r="E602">
            <v>0</v>
          </cell>
          <cell r="F602">
            <v>0</v>
          </cell>
        </row>
        <row r="603">
          <cell r="A603" t="str">
            <v>311726004</v>
          </cell>
          <cell r="B603" t="str">
            <v>CTA.CTE.PASANTES</v>
          </cell>
          <cell r="C603">
            <v>0</v>
          </cell>
          <cell r="D603">
            <v>-359288.39</v>
          </cell>
          <cell r="E603">
            <v>0</v>
          </cell>
          <cell r="F603">
            <v>0</v>
          </cell>
        </row>
        <row r="604">
          <cell r="A604" t="str">
            <v>311730001</v>
          </cell>
          <cell r="B604" t="str">
            <v>FONDO DES. P/TRA. INDUST.</v>
          </cell>
          <cell r="C604">
            <v>0</v>
          </cell>
          <cell r="D604">
            <v>-1879488.8</v>
          </cell>
          <cell r="E604">
            <v>0</v>
          </cell>
          <cell r="F604">
            <v>0</v>
          </cell>
        </row>
        <row r="605">
          <cell r="A605" t="str">
            <v>311731017</v>
          </cell>
          <cell r="B605" t="str">
            <v>PLAZO FIJO TRANSFERIBLE 3</v>
          </cell>
          <cell r="C605">
            <v>0</v>
          </cell>
          <cell r="D605">
            <v>-9951352.7300000004</v>
          </cell>
          <cell r="E605">
            <v>0</v>
          </cell>
          <cell r="F605">
            <v>0</v>
          </cell>
        </row>
        <row r="606">
          <cell r="A606" t="str">
            <v>311731024</v>
          </cell>
          <cell r="B606" t="str">
            <v>PLAZO FIJO TRANSFERIBLE 6</v>
          </cell>
          <cell r="C606">
            <v>0</v>
          </cell>
          <cell r="D606">
            <v>-954015.54</v>
          </cell>
          <cell r="E606">
            <v>0</v>
          </cell>
          <cell r="F606">
            <v>0</v>
          </cell>
        </row>
        <row r="607">
          <cell r="A607" t="str">
            <v>311731031</v>
          </cell>
          <cell r="B607" t="str">
            <v>PLAZO FIJO TRANSFERIBLE 9</v>
          </cell>
          <cell r="C607">
            <v>0</v>
          </cell>
          <cell r="D607">
            <v>-1744798.09</v>
          </cell>
          <cell r="E607">
            <v>0</v>
          </cell>
          <cell r="F607">
            <v>0</v>
          </cell>
        </row>
        <row r="608">
          <cell r="A608" t="str">
            <v>311731048</v>
          </cell>
          <cell r="B608" t="str">
            <v>PLAZO FIJO TRANSF. 180 A</v>
          </cell>
          <cell r="C608">
            <v>0</v>
          </cell>
          <cell r="D608">
            <v>-23974.47</v>
          </cell>
          <cell r="E608">
            <v>0</v>
          </cell>
          <cell r="F608">
            <v>0</v>
          </cell>
        </row>
        <row r="609">
          <cell r="A609" t="str">
            <v>311740022</v>
          </cell>
          <cell r="B609" t="str">
            <v>PLAZO FIJO INTRANSFERIBLE</v>
          </cell>
          <cell r="C609">
            <v>0</v>
          </cell>
          <cell r="D609">
            <v>-165944042.81</v>
          </cell>
          <cell r="E609">
            <v>0</v>
          </cell>
          <cell r="F609">
            <v>0</v>
          </cell>
        </row>
        <row r="610">
          <cell r="A610" t="str">
            <v>311740039</v>
          </cell>
          <cell r="B610" t="str">
            <v>PLAZO FIJO INTRANSFERIBLE</v>
          </cell>
          <cell r="C610">
            <v>0</v>
          </cell>
          <cell r="D610">
            <v>-43742959.759999998</v>
          </cell>
          <cell r="E610">
            <v>0</v>
          </cell>
          <cell r="F610">
            <v>0</v>
          </cell>
        </row>
        <row r="611">
          <cell r="A611" t="str">
            <v>311740046</v>
          </cell>
          <cell r="B611" t="str">
            <v>PLAZO FIJO INTRANSFERIBLE</v>
          </cell>
          <cell r="C611">
            <v>0</v>
          </cell>
          <cell r="D611">
            <v>-23805226.879999999</v>
          </cell>
          <cell r="E611">
            <v>0</v>
          </cell>
          <cell r="F611">
            <v>0</v>
          </cell>
        </row>
        <row r="612">
          <cell r="A612" t="str">
            <v>311740053</v>
          </cell>
          <cell r="B612" t="str">
            <v>PLAZO FIJO INTRANSF. 180</v>
          </cell>
          <cell r="C612">
            <v>0</v>
          </cell>
          <cell r="D612">
            <v>-5210896.16</v>
          </cell>
          <cell r="E612">
            <v>0</v>
          </cell>
          <cell r="F612">
            <v>0</v>
          </cell>
        </row>
        <row r="613">
          <cell r="A613" t="str">
            <v>311740060</v>
          </cell>
          <cell r="B613" t="str">
            <v>P.FIJO INTRANS. 366 Y MAS</v>
          </cell>
          <cell r="C613">
            <v>0</v>
          </cell>
          <cell r="D613">
            <v>-111339.48</v>
          </cell>
          <cell r="E613">
            <v>0</v>
          </cell>
          <cell r="F613">
            <v>0</v>
          </cell>
        </row>
        <row r="614">
          <cell r="A614" t="str">
            <v>311742011</v>
          </cell>
          <cell r="B614" t="str">
            <v>SALDOS INMOVILIZADOS-PLAZ</v>
          </cell>
          <cell r="C614">
            <v>0</v>
          </cell>
          <cell r="D614">
            <v>-8356609.6699999999</v>
          </cell>
          <cell r="E614">
            <v>0</v>
          </cell>
          <cell r="F614">
            <v>0</v>
          </cell>
        </row>
        <row r="615">
          <cell r="A615" t="str">
            <v>311742028</v>
          </cell>
          <cell r="B615" t="str">
            <v>SALDOS INMOVILIZADOS-CUEN</v>
          </cell>
          <cell r="C615">
            <v>0</v>
          </cell>
          <cell r="D615">
            <v>-1237.4000000000001</v>
          </cell>
          <cell r="E615">
            <v>0</v>
          </cell>
          <cell r="F615">
            <v>0</v>
          </cell>
        </row>
        <row r="616">
          <cell r="A616" t="str">
            <v>311742030</v>
          </cell>
          <cell r="B616" t="str">
            <v>SALDOS INMOVILIZADOS DE C</v>
          </cell>
          <cell r="C616">
            <v>0</v>
          </cell>
          <cell r="D616">
            <v>-1382200.12</v>
          </cell>
          <cell r="E616">
            <v>0</v>
          </cell>
          <cell r="F616">
            <v>0</v>
          </cell>
        </row>
        <row r="617">
          <cell r="A617" t="str">
            <v>311742221</v>
          </cell>
          <cell r="B617" t="str">
            <v>INMOV.INT.A PAGAR REPROG.</v>
          </cell>
          <cell r="C617">
            <v>0</v>
          </cell>
          <cell r="D617">
            <v>-14180</v>
          </cell>
          <cell r="E617">
            <v>0</v>
          </cell>
          <cell r="F617">
            <v>0</v>
          </cell>
        </row>
        <row r="618">
          <cell r="A618" t="str">
            <v>311742230</v>
          </cell>
          <cell r="B618" t="str">
            <v>INMOV.REPROGRAM.PF.EXCEPC</v>
          </cell>
          <cell r="C618">
            <v>0</v>
          </cell>
          <cell r="D618">
            <v>-658978.06000000006</v>
          </cell>
          <cell r="E618">
            <v>0</v>
          </cell>
          <cell r="F618">
            <v>0</v>
          </cell>
        </row>
        <row r="619">
          <cell r="A619" t="str">
            <v>311745010</v>
          </cell>
          <cell r="B619" t="str">
            <v>GIROS EMITIDOS PENDIENTES</v>
          </cell>
          <cell r="C619">
            <v>0</v>
          </cell>
          <cell r="D619">
            <v>-235523.92</v>
          </cell>
          <cell r="E619">
            <v>0</v>
          </cell>
          <cell r="F619">
            <v>0</v>
          </cell>
        </row>
        <row r="620">
          <cell r="A620" t="str">
            <v>311754002</v>
          </cell>
          <cell r="B620" t="str">
            <v>COB.BANELCO PAGO MIS CUEN</v>
          </cell>
          <cell r="C620">
            <v>0</v>
          </cell>
          <cell r="D620">
            <v>0.01</v>
          </cell>
          <cell r="E620">
            <v>0</v>
          </cell>
          <cell r="F620">
            <v>0</v>
          </cell>
        </row>
        <row r="621">
          <cell r="A621" t="str">
            <v>311754003</v>
          </cell>
          <cell r="B621" t="str">
            <v>FONDOS EMBARGADOS P.FIJO</v>
          </cell>
          <cell r="C621">
            <v>0</v>
          </cell>
          <cell r="D621">
            <v>-26526.04</v>
          </cell>
          <cell r="E621">
            <v>0</v>
          </cell>
          <cell r="F621">
            <v>0</v>
          </cell>
        </row>
        <row r="622">
          <cell r="A622" t="str">
            <v>311754004</v>
          </cell>
          <cell r="B622" t="str">
            <v>DEV CER REPROG CEDROS</v>
          </cell>
          <cell r="C622">
            <v>0</v>
          </cell>
          <cell r="D622">
            <v>-203567.54</v>
          </cell>
          <cell r="E622">
            <v>0</v>
          </cell>
          <cell r="F622">
            <v>0</v>
          </cell>
        </row>
        <row r="623">
          <cell r="A623" t="str">
            <v>311754025</v>
          </cell>
          <cell r="B623" t="str">
            <v>OTROS DEPOSITOS - FONDOS</v>
          </cell>
          <cell r="C623">
            <v>0</v>
          </cell>
          <cell r="D623">
            <v>-991463.04</v>
          </cell>
          <cell r="E623">
            <v>0</v>
          </cell>
          <cell r="F623">
            <v>0</v>
          </cell>
        </row>
        <row r="624">
          <cell r="A624" t="str">
            <v>311754110</v>
          </cell>
          <cell r="B624" t="str">
            <v>CTAS.CTES.INHABLI.PAGO CH</v>
          </cell>
          <cell r="C624">
            <v>0</v>
          </cell>
          <cell r="D624">
            <v>-1346.25</v>
          </cell>
          <cell r="E624">
            <v>0</v>
          </cell>
          <cell r="F624">
            <v>0</v>
          </cell>
        </row>
        <row r="625">
          <cell r="A625" t="str">
            <v>311754210</v>
          </cell>
          <cell r="B625" t="str">
            <v>PF. REPROG. U$S VENCIDO</v>
          </cell>
          <cell r="C625">
            <v>0</v>
          </cell>
          <cell r="D625">
            <v>-364133.43</v>
          </cell>
          <cell r="E625">
            <v>0</v>
          </cell>
          <cell r="F625">
            <v>0</v>
          </cell>
        </row>
        <row r="626">
          <cell r="A626" t="str">
            <v>311762001TEN</v>
          </cell>
          <cell r="B626" t="str">
            <v>PLAZO FIJO INT TIT PRIV E</v>
          </cell>
          <cell r="C626">
            <v>652</v>
          </cell>
          <cell r="D626">
            <v>-1203000</v>
          </cell>
          <cell r="E626">
            <v>-20000</v>
          </cell>
          <cell r="F626">
            <v>60.15</v>
          </cell>
        </row>
        <row r="627">
          <cell r="A627" t="str">
            <v>311803001</v>
          </cell>
          <cell r="B627" t="str">
            <v>INTERES DEVENGADO FDO.DES</v>
          </cell>
          <cell r="C627">
            <v>0</v>
          </cell>
          <cell r="D627">
            <v>-474.74</v>
          </cell>
          <cell r="E627">
            <v>0</v>
          </cell>
          <cell r="F627">
            <v>0</v>
          </cell>
        </row>
        <row r="628">
          <cell r="A628" t="str">
            <v>311807019</v>
          </cell>
          <cell r="B628" t="str">
            <v>INTERESES A PAGAR DEP.PLA</v>
          </cell>
          <cell r="C628">
            <v>0</v>
          </cell>
          <cell r="D628">
            <v>-2213905</v>
          </cell>
          <cell r="E628">
            <v>0</v>
          </cell>
          <cell r="F628">
            <v>0</v>
          </cell>
        </row>
        <row r="629">
          <cell r="A629" t="str">
            <v>311807033</v>
          </cell>
          <cell r="B629" t="str">
            <v>INTS A PAGAR P:F:TIT PUB</v>
          </cell>
          <cell r="C629">
            <v>0</v>
          </cell>
          <cell r="D629">
            <v>-1614.89</v>
          </cell>
          <cell r="E629">
            <v>0</v>
          </cell>
          <cell r="F629">
            <v>0</v>
          </cell>
        </row>
        <row r="630">
          <cell r="A630" t="str">
            <v>311812004</v>
          </cell>
          <cell r="B630" t="str">
            <v>INT.DEV.A PAGAR RENOV.DE</v>
          </cell>
          <cell r="C630">
            <v>0</v>
          </cell>
          <cell r="D630">
            <v>-0.06</v>
          </cell>
          <cell r="E630">
            <v>0</v>
          </cell>
          <cell r="F630">
            <v>0</v>
          </cell>
        </row>
        <row r="631">
          <cell r="A631" t="str">
            <v>311812020</v>
          </cell>
          <cell r="B631" t="str">
            <v>INT.DEV.A PAGAR CAJA DE A</v>
          </cell>
          <cell r="C631">
            <v>0</v>
          </cell>
          <cell r="D631">
            <v>-32038.47</v>
          </cell>
          <cell r="E631">
            <v>0</v>
          </cell>
          <cell r="F631">
            <v>0</v>
          </cell>
        </row>
        <row r="632">
          <cell r="A632" t="str">
            <v>311812030</v>
          </cell>
          <cell r="B632" t="str">
            <v>INT. DEV. A PAG. CA. CORD</v>
          </cell>
          <cell r="C632">
            <v>0</v>
          </cell>
          <cell r="D632">
            <v>-255.31</v>
          </cell>
          <cell r="E632">
            <v>0</v>
          </cell>
          <cell r="F632">
            <v>0</v>
          </cell>
        </row>
        <row r="633">
          <cell r="A633" t="str">
            <v>311812040</v>
          </cell>
          <cell r="B633" t="str">
            <v>INT. DEVENG. C. AHOR. B.</v>
          </cell>
          <cell r="C633">
            <v>0</v>
          </cell>
          <cell r="D633">
            <v>-2621.2800000000002</v>
          </cell>
          <cell r="E633">
            <v>0</v>
          </cell>
          <cell r="F633">
            <v>0</v>
          </cell>
        </row>
        <row r="634">
          <cell r="A634" t="str">
            <v>315113030</v>
          </cell>
          <cell r="B634" t="str">
            <v>DEPOSITOS JUDICIALES</v>
          </cell>
          <cell r="C634">
            <v>2</v>
          </cell>
          <cell r="D634">
            <v>-4763093.32</v>
          </cell>
          <cell r="E634">
            <v>-1271344.81</v>
          </cell>
          <cell r="F634">
            <v>3.7465000000000002</v>
          </cell>
        </row>
        <row r="635">
          <cell r="A635" t="str">
            <v>315124001</v>
          </cell>
          <cell r="B635" t="str">
            <v>C.C.PERS.JURID.S/CHEQUERA</v>
          </cell>
          <cell r="C635">
            <v>2</v>
          </cell>
          <cell r="D635">
            <v>-6082213.2699999996</v>
          </cell>
          <cell r="E635">
            <v>-1623438.75</v>
          </cell>
          <cell r="F635">
            <v>3.7465000000000002</v>
          </cell>
        </row>
        <row r="636">
          <cell r="A636" t="str">
            <v>315137019</v>
          </cell>
          <cell r="B636" t="str">
            <v>PLAZO FIJO (30 A 59 DIAS)</v>
          </cell>
          <cell r="C636">
            <v>2</v>
          </cell>
          <cell r="D636">
            <v>-146443.19</v>
          </cell>
          <cell r="E636">
            <v>-39088</v>
          </cell>
          <cell r="F636">
            <v>3.7465000000000002</v>
          </cell>
        </row>
        <row r="637">
          <cell r="A637" t="str">
            <v>315153030</v>
          </cell>
          <cell r="B637" t="str">
            <v>DEPOSITOS JUDICIALES A PL</v>
          </cell>
          <cell r="C637">
            <v>2</v>
          </cell>
          <cell r="D637">
            <v>-1028380.52</v>
          </cell>
          <cell r="E637">
            <v>-274491</v>
          </cell>
          <cell r="F637">
            <v>3.7465000000000002</v>
          </cell>
        </row>
        <row r="638">
          <cell r="A638" t="str">
            <v>315203002</v>
          </cell>
          <cell r="B638" t="str">
            <v>INT POR DEPOSITOS JUDICIA</v>
          </cell>
          <cell r="C638">
            <v>2</v>
          </cell>
          <cell r="D638">
            <v>0.02</v>
          </cell>
          <cell r="E638">
            <v>0</v>
          </cell>
          <cell r="F638">
            <v>3.7465000000000002</v>
          </cell>
        </row>
        <row r="639">
          <cell r="A639" t="str">
            <v>315207010</v>
          </cell>
          <cell r="B639" t="str">
            <v>INT.DEV.A PAG.DEPOSITOS P</v>
          </cell>
          <cell r="C639">
            <v>2</v>
          </cell>
          <cell r="D639">
            <v>-149.85</v>
          </cell>
          <cell r="E639">
            <v>-40</v>
          </cell>
          <cell r="F639">
            <v>3.7465000000000002</v>
          </cell>
        </row>
        <row r="640">
          <cell r="A640" t="str">
            <v>315712010</v>
          </cell>
          <cell r="B640" t="str">
            <v>CUENTAS CORRIENTES CON IN</v>
          </cell>
          <cell r="C640">
            <v>2</v>
          </cell>
          <cell r="D640">
            <v>-0.67</v>
          </cell>
          <cell r="E640">
            <v>-0.18</v>
          </cell>
          <cell r="F640">
            <v>3.7465000000000002</v>
          </cell>
        </row>
        <row r="641">
          <cell r="A641" t="str">
            <v>315718012</v>
          </cell>
          <cell r="B641" t="str">
            <v>CAJA DE AHORRO</v>
          </cell>
          <cell r="C641">
            <v>2</v>
          </cell>
          <cell r="D641">
            <v>-3982614.04</v>
          </cell>
          <cell r="E641">
            <v>-1063022.6000000001</v>
          </cell>
          <cell r="F641">
            <v>3.7465000000000002</v>
          </cell>
        </row>
        <row r="642">
          <cell r="A642" t="str">
            <v>315718098</v>
          </cell>
          <cell r="B642" t="str">
            <v>CAJA DE AHORRO EUROS</v>
          </cell>
          <cell r="C642">
            <v>98</v>
          </cell>
          <cell r="D642">
            <v>-5289571.45</v>
          </cell>
          <cell r="E642">
            <v>-999028.93</v>
          </cell>
          <cell r="F642">
            <v>5.2947129999999998</v>
          </cell>
        </row>
        <row r="643">
          <cell r="A643" t="str">
            <v>315724001</v>
          </cell>
          <cell r="B643" t="str">
            <v>C.C.PERS.JURID.S/CHEQUERA</v>
          </cell>
          <cell r="C643">
            <v>2</v>
          </cell>
          <cell r="D643">
            <v>-35627426.479999997</v>
          </cell>
          <cell r="E643">
            <v>-9509522.6199999992</v>
          </cell>
          <cell r="F643">
            <v>3.7465000000000002</v>
          </cell>
        </row>
        <row r="644">
          <cell r="A644" t="str">
            <v>315732005</v>
          </cell>
          <cell r="B644" t="str">
            <v>PF TRANSF EUROS (30-59 DI</v>
          </cell>
          <cell r="C644">
            <v>98</v>
          </cell>
          <cell r="D644">
            <v>-767071.53</v>
          </cell>
          <cell r="E644">
            <v>-144875</v>
          </cell>
          <cell r="F644">
            <v>5.2947129999999998</v>
          </cell>
        </row>
        <row r="645">
          <cell r="A645" t="str">
            <v>315732006</v>
          </cell>
          <cell r="B645" t="str">
            <v>PF TRASNF EUROS (60-89 DI</v>
          </cell>
          <cell r="C645">
            <v>98</v>
          </cell>
          <cell r="D645">
            <v>-56589.89</v>
          </cell>
          <cell r="E645">
            <v>-10688</v>
          </cell>
          <cell r="F645">
            <v>5.2947129999999998</v>
          </cell>
        </row>
        <row r="646">
          <cell r="A646" t="str">
            <v>315732007</v>
          </cell>
          <cell r="B646" t="str">
            <v>PF TRANSF EUROS (90-179 D</v>
          </cell>
          <cell r="C646">
            <v>98</v>
          </cell>
          <cell r="D646">
            <v>-89655.37</v>
          </cell>
          <cell r="E646">
            <v>-16933</v>
          </cell>
          <cell r="F646">
            <v>5.2947129999999998</v>
          </cell>
        </row>
        <row r="647">
          <cell r="A647" t="str">
            <v>315732008</v>
          </cell>
          <cell r="B647" t="str">
            <v>PF TRANSF EUROS (180-365</v>
          </cell>
          <cell r="C647">
            <v>98</v>
          </cell>
          <cell r="D647">
            <v>-33891.449999999997</v>
          </cell>
          <cell r="E647">
            <v>-6401</v>
          </cell>
          <cell r="F647">
            <v>5.2947129999999998</v>
          </cell>
        </row>
        <row r="648">
          <cell r="A648" t="str">
            <v>315732016</v>
          </cell>
          <cell r="B648" t="str">
            <v>PLAZO FIJO TRANSF. EN DOL</v>
          </cell>
          <cell r="C648">
            <v>2</v>
          </cell>
          <cell r="D648">
            <v>-1780134.44</v>
          </cell>
          <cell r="E648">
            <v>-475146</v>
          </cell>
          <cell r="F648">
            <v>3.7465000000000002</v>
          </cell>
        </row>
        <row r="649">
          <cell r="A649" t="str">
            <v>315732023</v>
          </cell>
          <cell r="B649" t="str">
            <v>P.F.TRANSFERIBLE 60-89 DI</v>
          </cell>
          <cell r="C649">
            <v>2</v>
          </cell>
          <cell r="D649">
            <v>-204397.79</v>
          </cell>
          <cell r="E649">
            <v>-54557</v>
          </cell>
          <cell r="F649">
            <v>3.7465000000000002</v>
          </cell>
        </row>
        <row r="650">
          <cell r="A650" t="str">
            <v>315732030</v>
          </cell>
          <cell r="B650" t="str">
            <v>P.F.TRANSF. 90 - 179 DIAS</v>
          </cell>
          <cell r="C650">
            <v>2</v>
          </cell>
          <cell r="D650">
            <v>-362983.38</v>
          </cell>
          <cell r="E650">
            <v>-96886</v>
          </cell>
          <cell r="F650">
            <v>3.7465000000000002</v>
          </cell>
        </row>
        <row r="651">
          <cell r="A651" t="str">
            <v>315732047</v>
          </cell>
          <cell r="B651" t="str">
            <v>P.FIJOS TRANSF. 180 A 365</v>
          </cell>
          <cell r="C651">
            <v>2</v>
          </cell>
          <cell r="D651">
            <v>-185062.11</v>
          </cell>
          <cell r="E651">
            <v>-49396</v>
          </cell>
          <cell r="F651">
            <v>3.7465000000000002</v>
          </cell>
        </row>
        <row r="652">
          <cell r="A652" t="str">
            <v>315737005</v>
          </cell>
          <cell r="B652" t="str">
            <v>PF INTR.EUROS (30-59 DIAS</v>
          </cell>
          <cell r="C652">
            <v>98</v>
          </cell>
          <cell r="D652">
            <v>-1640947.87</v>
          </cell>
          <cell r="E652">
            <v>-309922</v>
          </cell>
          <cell r="F652">
            <v>5.2947129999999998</v>
          </cell>
        </row>
        <row r="653">
          <cell r="A653" t="str">
            <v>315737006</v>
          </cell>
          <cell r="B653" t="str">
            <v>PF INTR.EUROS (60-89 DIAS</v>
          </cell>
          <cell r="C653">
            <v>98</v>
          </cell>
          <cell r="D653">
            <v>-894398.73</v>
          </cell>
          <cell r="E653">
            <v>-168923</v>
          </cell>
          <cell r="F653">
            <v>5.2947129999999998</v>
          </cell>
        </row>
        <row r="654">
          <cell r="A654" t="str">
            <v>315737007</v>
          </cell>
          <cell r="B654" t="str">
            <v>PF INTR.EUROS (90-179 DIA</v>
          </cell>
          <cell r="C654">
            <v>98</v>
          </cell>
          <cell r="D654">
            <v>-549326.39</v>
          </cell>
          <cell r="E654">
            <v>-103750</v>
          </cell>
          <cell r="F654">
            <v>5.2947129999999998</v>
          </cell>
        </row>
        <row r="655">
          <cell r="A655" t="str">
            <v>315737008</v>
          </cell>
          <cell r="B655" t="str">
            <v>PF INTR.EUROS (180-365 DI</v>
          </cell>
          <cell r="C655">
            <v>98</v>
          </cell>
          <cell r="D655">
            <v>-96009.02</v>
          </cell>
          <cell r="E655">
            <v>-18133</v>
          </cell>
          <cell r="F655">
            <v>5.2947129999999998</v>
          </cell>
        </row>
        <row r="656">
          <cell r="A656" t="str">
            <v>315737011</v>
          </cell>
          <cell r="B656" t="str">
            <v>PLAZO FIJO EN DOLARES 30-</v>
          </cell>
          <cell r="C656">
            <v>2</v>
          </cell>
          <cell r="D656">
            <v>-36392867.520000003</v>
          </cell>
          <cell r="E656">
            <v>-9713831</v>
          </cell>
          <cell r="F656">
            <v>3.7465000000000002</v>
          </cell>
        </row>
        <row r="657">
          <cell r="A657" t="str">
            <v>315737028</v>
          </cell>
          <cell r="B657" t="str">
            <v>PLAZO FIJO EN DOLARES 60-</v>
          </cell>
          <cell r="C657">
            <v>2</v>
          </cell>
          <cell r="D657">
            <v>-8738523.6099999994</v>
          </cell>
          <cell r="E657">
            <v>-2332450</v>
          </cell>
          <cell r="F657">
            <v>3.7465000000000002</v>
          </cell>
        </row>
        <row r="658">
          <cell r="A658" t="str">
            <v>315737035</v>
          </cell>
          <cell r="B658" t="str">
            <v>PLAZO FIJO EN DOLARES 90-</v>
          </cell>
          <cell r="C658">
            <v>2</v>
          </cell>
          <cell r="D658">
            <v>-6156379.6500000004</v>
          </cell>
          <cell r="E658">
            <v>-1643235</v>
          </cell>
          <cell r="F658">
            <v>3.7465000000000002</v>
          </cell>
        </row>
        <row r="659">
          <cell r="A659" t="str">
            <v>315737042</v>
          </cell>
          <cell r="B659" t="str">
            <v>PLAZOS FIJOS EN U$S 180 A</v>
          </cell>
          <cell r="C659">
            <v>2</v>
          </cell>
          <cell r="D659">
            <v>-1808270.54</v>
          </cell>
          <cell r="E659">
            <v>-482656</v>
          </cell>
          <cell r="F659">
            <v>3.7465000000000002</v>
          </cell>
        </row>
        <row r="660">
          <cell r="A660" t="str">
            <v>315737059</v>
          </cell>
          <cell r="B660" t="str">
            <v>PLAZOS FIJOS EN U$S 366 Y</v>
          </cell>
          <cell r="C660">
            <v>2</v>
          </cell>
          <cell r="D660">
            <v>-13659.73</v>
          </cell>
          <cell r="E660">
            <v>-3646</v>
          </cell>
          <cell r="F660">
            <v>3.7465000000000002</v>
          </cell>
        </row>
        <row r="661">
          <cell r="A661" t="str">
            <v>315741001B12</v>
          </cell>
          <cell r="B661" t="str">
            <v>PF TITULOS PUBLICOS</v>
          </cell>
          <cell r="C661">
            <v>593</v>
          </cell>
          <cell r="D661">
            <v>-2777057.38</v>
          </cell>
          <cell r="E661">
            <v>-2217300</v>
          </cell>
          <cell r="F661">
            <v>1.2524500000000001</v>
          </cell>
        </row>
        <row r="662">
          <cell r="A662" t="str">
            <v>315741001B13</v>
          </cell>
          <cell r="B662" t="str">
            <v>PF TITULOS PUBLICOS</v>
          </cell>
          <cell r="C662">
            <v>662</v>
          </cell>
          <cell r="D662">
            <v>-259116.73</v>
          </cell>
          <cell r="E662">
            <v>-255300</v>
          </cell>
          <cell r="F662">
            <v>1.01495</v>
          </cell>
        </row>
        <row r="663">
          <cell r="A663" t="str">
            <v>315742005</v>
          </cell>
          <cell r="B663" t="str">
            <v>SDO.INMOVILIZ.PF EUROS</v>
          </cell>
          <cell r="C663">
            <v>98</v>
          </cell>
          <cell r="D663">
            <v>-145170.41</v>
          </cell>
          <cell r="E663">
            <v>-27418</v>
          </cell>
          <cell r="F663">
            <v>5.2947129999999998</v>
          </cell>
        </row>
        <row r="664">
          <cell r="A664" t="str">
            <v>315742017</v>
          </cell>
          <cell r="B664" t="str">
            <v>SALDOS INMOVILIZADOS EN D</v>
          </cell>
          <cell r="C664">
            <v>2</v>
          </cell>
          <cell r="D664">
            <v>-4149087.4</v>
          </cell>
          <cell r="E664">
            <v>-1107457</v>
          </cell>
          <cell r="F664">
            <v>3.7465000000000002</v>
          </cell>
        </row>
        <row r="665">
          <cell r="A665" t="str">
            <v>315742030</v>
          </cell>
          <cell r="B665" t="str">
            <v>SALDOS INMOVILIZADOS CAJA</v>
          </cell>
          <cell r="C665">
            <v>2</v>
          </cell>
          <cell r="D665">
            <v>-499372.34</v>
          </cell>
          <cell r="E665">
            <v>-133290.38</v>
          </cell>
          <cell r="F665">
            <v>3.7465000000000002</v>
          </cell>
        </row>
        <row r="666">
          <cell r="A666" t="str">
            <v>315742098</v>
          </cell>
          <cell r="B666" t="str">
            <v>SALDOS INMOV. C. AHORRO E</v>
          </cell>
          <cell r="C666">
            <v>98</v>
          </cell>
          <cell r="D666">
            <v>-95591.58</v>
          </cell>
          <cell r="E666">
            <v>-18054.16</v>
          </cell>
          <cell r="F666">
            <v>5.2947129999999998</v>
          </cell>
        </row>
        <row r="667">
          <cell r="A667" t="str">
            <v>315754001</v>
          </cell>
          <cell r="B667" t="str">
            <v>FONDOS EMBARG.P.FIJO U$S</v>
          </cell>
          <cell r="C667">
            <v>2</v>
          </cell>
          <cell r="D667">
            <v>-30069.4</v>
          </cell>
          <cell r="E667">
            <v>-8026</v>
          </cell>
          <cell r="F667">
            <v>3.7465000000000002</v>
          </cell>
        </row>
        <row r="668">
          <cell r="A668" t="str">
            <v>315754025</v>
          </cell>
          <cell r="B668" t="str">
            <v>OTROS DEPOSITOS-FONDOS EM</v>
          </cell>
          <cell r="C668">
            <v>2</v>
          </cell>
          <cell r="D668">
            <v>-6316.59</v>
          </cell>
          <cell r="E668">
            <v>-1686</v>
          </cell>
          <cell r="F668">
            <v>3.7465000000000002</v>
          </cell>
        </row>
        <row r="669">
          <cell r="A669" t="str">
            <v>315807001</v>
          </cell>
          <cell r="B669" t="str">
            <v>INT.A PAGAR PF.TIT.PUB.</v>
          </cell>
          <cell r="C669">
            <v>0</v>
          </cell>
          <cell r="D669">
            <v>-109572.78</v>
          </cell>
          <cell r="E669">
            <v>0</v>
          </cell>
          <cell r="F669">
            <v>0</v>
          </cell>
        </row>
        <row r="670">
          <cell r="A670" t="str">
            <v>315807005</v>
          </cell>
          <cell r="B670" t="str">
            <v>INT DEV A PAGAR PF EUROS</v>
          </cell>
          <cell r="C670">
            <v>98</v>
          </cell>
          <cell r="D670">
            <v>-1455.83</v>
          </cell>
          <cell r="E670">
            <v>-275</v>
          </cell>
          <cell r="F670">
            <v>5.2947129999999998</v>
          </cell>
        </row>
        <row r="671">
          <cell r="A671" t="str">
            <v>315807010</v>
          </cell>
          <cell r="B671" t="str">
            <v>INT.DEV.A PAG.DEP.A PLAZO</v>
          </cell>
          <cell r="C671">
            <v>2</v>
          </cell>
          <cell r="D671">
            <v>-36321.980000000003</v>
          </cell>
          <cell r="E671">
            <v>-9695</v>
          </cell>
          <cell r="F671">
            <v>3.7465000000000002</v>
          </cell>
        </row>
        <row r="672">
          <cell r="A672" t="str">
            <v>315812010</v>
          </cell>
          <cell r="B672" t="str">
            <v>INT.DEV.A PAG.DEP.CAJA DE</v>
          </cell>
          <cell r="C672">
            <v>2</v>
          </cell>
          <cell r="D672">
            <v>-39.909999999999997</v>
          </cell>
          <cell r="E672">
            <v>-10.68</v>
          </cell>
          <cell r="F672">
            <v>3.7465000000000002</v>
          </cell>
        </row>
        <row r="673">
          <cell r="A673" t="str">
            <v>321118011</v>
          </cell>
          <cell r="B673" t="str">
            <v>AS.NO FINANC.P/CPRAS.T.P.</v>
          </cell>
          <cell r="C673">
            <v>0</v>
          </cell>
          <cell r="D673">
            <v>-3431106.95</v>
          </cell>
          <cell r="E673">
            <v>0</v>
          </cell>
          <cell r="F673">
            <v>0</v>
          </cell>
        </row>
        <row r="674">
          <cell r="A674" t="str">
            <v>321119010</v>
          </cell>
          <cell r="B674" t="str">
            <v>ACR.FIN. P/CPRAS T.P.CONT</v>
          </cell>
          <cell r="C674">
            <v>0</v>
          </cell>
          <cell r="D674">
            <v>-1625050</v>
          </cell>
          <cell r="E674">
            <v>0</v>
          </cell>
          <cell r="F674">
            <v>0</v>
          </cell>
        </row>
        <row r="675">
          <cell r="A675" t="str">
            <v>321123010AE4</v>
          </cell>
          <cell r="B675" t="str">
            <v>VTAS TIT PUB CONT LIQ</v>
          </cell>
          <cell r="C675">
            <v>998</v>
          </cell>
          <cell r="D675">
            <v>-60250</v>
          </cell>
          <cell r="E675">
            <v>-100000</v>
          </cell>
          <cell r="F675">
            <v>0.60250000000000004</v>
          </cell>
        </row>
        <row r="676">
          <cell r="A676" t="str">
            <v>321123010BD$</v>
          </cell>
          <cell r="B676" t="str">
            <v>VTAS TIT PUB CONT LIQ</v>
          </cell>
          <cell r="C676">
            <v>142</v>
          </cell>
          <cell r="D676">
            <v>-11076.3</v>
          </cell>
          <cell r="E676">
            <v>-18600</v>
          </cell>
          <cell r="F676">
            <v>0.59550000000000003</v>
          </cell>
        </row>
        <row r="677">
          <cell r="A677" t="str">
            <v>321123010P12</v>
          </cell>
          <cell r="B677" t="str">
            <v>VTAS TIT PUB CONT LIQ</v>
          </cell>
          <cell r="C677">
            <v>663</v>
          </cell>
          <cell r="D677">
            <v>-642488</v>
          </cell>
          <cell r="E677">
            <v>-1000000</v>
          </cell>
          <cell r="F677">
            <v>0.64248799999999995</v>
          </cell>
        </row>
        <row r="678">
          <cell r="A678" t="str">
            <v>321123010R13</v>
          </cell>
          <cell r="B678" t="str">
            <v>VTAS TIT PUB CONT LIQ</v>
          </cell>
          <cell r="C678">
            <v>838</v>
          </cell>
          <cell r="D678">
            <v>-10240</v>
          </cell>
          <cell r="E678">
            <v>-32000</v>
          </cell>
          <cell r="F678">
            <v>0.32</v>
          </cell>
        </row>
        <row r="679">
          <cell r="A679" t="str">
            <v>3211230101N9</v>
          </cell>
          <cell r="B679" t="str">
            <v>VTAS TIT PUB CONT LIQ</v>
          </cell>
          <cell r="C679">
            <v>998</v>
          </cell>
          <cell r="D679">
            <v>-1013100</v>
          </cell>
          <cell r="E679">
            <v>-1000000</v>
          </cell>
          <cell r="F679">
            <v>1.0130999999999999</v>
          </cell>
        </row>
        <row r="680">
          <cell r="A680" t="str">
            <v>321144011</v>
          </cell>
          <cell r="B680" t="str">
            <v>OTRAS FIN.LINEA BICE-LEAS</v>
          </cell>
          <cell r="C680">
            <v>0</v>
          </cell>
          <cell r="D680">
            <v>-9115043.5</v>
          </cell>
          <cell r="E680">
            <v>0</v>
          </cell>
          <cell r="F680">
            <v>0</v>
          </cell>
        </row>
        <row r="681">
          <cell r="A681" t="str">
            <v>321154003</v>
          </cell>
          <cell r="B681" t="str">
            <v>PREST.GALA DEVOLUCION DE</v>
          </cell>
          <cell r="C681">
            <v>0</v>
          </cell>
          <cell r="D681">
            <v>-39414.15</v>
          </cell>
          <cell r="E681">
            <v>0</v>
          </cell>
          <cell r="F681">
            <v>0</v>
          </cell>
        </row>
        <row r="682">
          <cell r="A682" t="str">
            <v>321154005</v>
          </cell>
          <cell r="B682" t="str">
            <v>COBRANZAS POR PAGO DIRECT</v>
          </cell>
          <cell r="C682">
            <v>0</v>
          </cell>
          <cell r="D682">
            <v>-574482.26</v>
          </cell>
          <cell r="E682">
            <v>0</v>
          </cell>
          <cell r="F682">
            <v>0</v>
          </cell>
        </row>
        <row r="683">
          <cell r="A683" t="str">
            <v>321154020</v>
          </cell>
          <cell r="B683" t="str">
            <v>MEP CREDITOS BCRA TRANSFE</v>
          </cell>
          <cell r="C683">
            <v>0</v>
          </cell>
          <cell r="D683">
            <v>-3451</v>
          </cell>
          <cell r="E683">
            <v>0</v>
          </cell>
          <cell r="F683">
            <v>0</v>
          </cell>
        </row>
        <row r="684">
          <cell r="A684" t="str">
            <v>321154050</v>
          </cell>
          <cell r="B684" t="str">
            <v>LIQUIDAC.DIVIDENDOS COMIT</v>
          </cell>
          <cell r="C684">
            <v>0</v>
          </cell>
          <cell r="D684">
            <v>-4267477.59</v>
          </cell>
          <cell r="E684">
            <v>0</v>
          </cell>
          <cell r="F684">
            <v>0</v>
          </cell>
        </row>
        <row r="685">
          <cell r="A685" t="str">
            <v>321154051</v>
          </cell>
          <cell r="B685" t="str">
            <v>LIQUIDAC.RENTAS COMIT.$/R</v>
          </cell>
          <cell r="C685">
            <v>0</v>
          </cell>
          <cell r="D685">
            <v>-415387982.58999997</v>
          </cell>
          <cell r="E685">
            <v>0</v>
          </cell>
          <cell r="F685">
            <v>0</v>
          </cell>
        </row>
        <row r="686">
          <cell r="A686" t="str">
            <v>321154057</v>
          </cell>
          <cell r="B686" t="str">
            <v>COB.RENTAS Y AMORT.TITULO</v>
          </cell>
          <cell r="C686">
            <v>0</v>
          </cell>
          <cell r="D686">
            <v>-1025.68</v>
          </cell>
          <cell r="E686">
            <v>0</v>
          </cell>
          <cell r="F686">
            <v>0</v>
          </cell>
        </row>
        <row r="687">
          <cell r="A687" t="str">
            <v>321154060</v>
          </cell>
          <cell r="B687" t="str">
            <v>COBRANZAS POR CTA TERC. T</v>
          </cell>
          <cell r="C687">
            <v>0</v>
          </cell>
          <cell r="D687">
            <v>-42785.89</v>
          </cell>
          <cell r="E687">
            <v>0</v>
          </cell>
          <cell r="F687">
            <v>0</v>
          </cell>
        </row>
        <row r="688">
          <cell r="A688" t="str">
            <v>321154080</v>
          </cell>
          <cell r="B688" t="str">
            <v>COBRANZAS P/CTA TERC.EN $</v>
          </cell>
          <cell r="C688">
            <v>0</v>
          </cell>
          <cell r="D688">
            <v>-749156.91</v>
          </cell>
          <cell r="E688">
            <v>0</v>
          </cell>
          <cell r="F688">
            <v>0</v>
          </cell>
        </row>
        <row r="689">
          <cell r="A689" t="str">
            <v>321154090</v>
          </cell>
          <cell r="B689" t="str">
            <v>COB. Y OTRAS OPERAC. ELEC</v>
          </cell>
          <cell r="C689">
            <v>0</v>
          </cell>
          <cell r="D689">
            <v>-1431810.64</v>
          </cell>
          <cell r="E689">
            <v>0</v>
          </cell>
          <cell r="F689">
            <v>0</v>
          </cell>
        </row>
        <row r="690">
          <cell r="A690" t="str">
            <v>321154150</v>
          </cell>
          <cell r="B690" t="str">
            <v>RECAUDACIONES A RENDIR</v>
          </cell>
          <cell r="C690">
            <v>0</v>
          </cell>
          <cell r="D690">
            <v>-1803174.55</v>
          </cell>
          <cell r="E690">
            <v>0</v>
          </cell>
          <cell r="F690">
            <v>0</v>
          </cell>
        </row>
        <row r="691">
          <cell r="A691" t="str">
            <v>321154190</v>
          </cell>
          <cell r="B691" t="str">
            <v>SALDOS ACREED. TARJETAS $</v>
          </cell>
          <cell r="C691">
            <v>0</v>
          </cell>
          <cell r="D691">
            <v>-404926.21</v>
          </cell>
          <cell r="E691">
            <v>0</v>
          </cell>
          <cell r="F691">
            <v>0</v>
          </cell>
        </row>
        <row r="692">
          <cell r="A692" t="str">
            <v>321154200</v>
          </cell>
          <cell r="B692" t="str">
            <v>COB.FIDEICOM/SIAP/JUBIL</v>
          </cell>
          <cell r="C692">
            <v>0</v>
          </cell>
          <cell r="D692">
            <v>-18290707.309999999</v>
          </cell>
          <cell r="E692">
            <v>0</v>
          </cell>
          <cell r="F692">
            <v>0</v>
          </cell>
        </row>
        <row r="693">
          <cell r="A693" t="str">
            <v>321154320</v>
          </cell>
          <cell r="B693" t="str">
            <v>BECAS PENSIONES Y PASANTI</v>
          </cell>
          <cell r="C693">
            <v>0</v>
          </cell>
          <cell r="D693">
            <v>-708219.38</v>
          </cell>
          <cell r="E693">
            <v>0</v>
          </cell>
          <cell r="F693">
            <v>0</v>
          </cell>
        </row>
        <row r="694">
          <cell r="A694" t="str">
            <v>321154330</v>
          </cell>
          <cell r="B694" t="str">
            <v>VISA-MOV. PTDOS. CRUCE DE</v>
          </cell>
          <cell r="C694">
            <v>0</v>
          </cell>
          <cell r="D694">
            <v>-3670668.51</v>
          </cell>
          <cell r="E694">
            <v>0</v>
          </cell>
          <cell r="F694">
            <v>0</v>
          </cell>
        </row>
        <row r="695">
          <cell r="A695" t="str">
            <v>321154340</v>
          </cell>
          <cell r="B695" t="str">
            <v>MASTER - MOVIMIENTOS PRES</v>
          </cell>
          <cell r="C695">
            <v>0</v>
          </cell>
          <cell r="D695">
            <v>-320313.02</v>
          </cell>
          <cell r="E695">
            <v>0</v>
          </cell>
          <cell r="F695">
            <v>0</v>
          </cell>
        </row>
        <row r="696">
          <cell r="A696" t="str">
            <v>321154510</v>
          </cell>
          <cell r="B696" t="str">
            <v>COBRANZAS MICROCREDITOS</v>
          </cell>
          <cell r="C696">
            <v>0</v>
          </cell>
          <cell r="D696">
            <v>-4592.1000000000004</v>
          </cell>
          <cell r="E696">
            <v>0</v>
          </cell>
          <cell r="F696">
            <v>0</v>
          </cell>
        </row>
        <row r="697">
          <cell r="A697" t="str">
            <v>321154520</v>
          </cell>
          <cell r="B697" t="str">
            <v>COB. CTA. 3ROS CHEQ. DE I</v>
          </cell>
          <cell r="C697">
            <v>0</v>
          </cell>
          <cell r="D697">
            <v>-9415009.3000000007</v>
          </cell>
          <cell r="E697">
            <v>0</v>
          </cell>
          <cell r="F697">
            <v>0</v>
          </cell>
        </row>
        <row r="698">
          <cell r="A698" t="str">
            <v>321154521</v>
          </cell>
          <cell r="B698" t="str">
            <v>CIS - VENCIDOS IMPAGOS</v>
          </cell>
          <cell r="C698">
            <v>0</v>
          </cell>
          <cell r="D698">
            <v>-617778</v>
          </cell>
          <cell r="E698">
            <v>0</v>
          </cell>
          <cell r="F698">
            <v>0</v>
          </cell>
        </row>
        <row r="699">
          <cell r="A699" t="str">
            <v>321155001</v>
          </cell>
          <cell r="B699" t="str">
            <v>RET.6.0 POR MIL LEY 25413</v>
          </cell>
          <cell r="C699">
            <v>0</v>
          </cell>
          <cell r="D699">
            <v>-339831.41</v>
          </cell>
          <cell r="E699">
            <v>0</v>
          </cell>
          <cell r="F699">
            <v>0</v>
          </cell>
        </row>
        <row r="700">
          <cell r="A700" t="str">
            <v>321155002</v>
          </cell>
          <cell r="B700" t="str">
            <v>RET.12.00 POR MIL LEY 254</v>
          </cell>
          <cell r="C700">
            <v>0</v>
          </cell>
          <cell r="D700">
            <v>-73882.3</v>
          </cell>
          <cell r="E700">
            <v>0</v>
          </cell>
          <cell r="F700">
            <v>0</v>
          </cell>
        </row>
        <row r="701">
          <cell r="A701" t="str">
            <v>321155003</v>
          </cell>
          <cell r="B701" t="str">
            <v>RET.0.75 POR MIL LEY 2541</v>
          </cell>
          <cell r="C701">
            <v>0</v>
          </cell>
          <cell r="D701">
            <v>-15064.68</v>
          </cell>
          <cell r="E701">
            <v>0</v>
          </cell>
          <cell r="F701">
            <v>0</v>
          </cell>
        </row>
        <row r="702">
          <cell r="A702" t="str">
            <v>321155007</v>
          </cell>
          <cell r="B702" t="str">
            <v>ret.ley 25413 2.5 %o(mono</v>
          </cell>
          <cell r="C702">
            <v>0</v>
          </cell>
          <cell r="D702">
            <v>-1758.93</v>
          </cell>
          <cell r="E702">
            <v>0</v>
          </cell>
          <cell r="F702">
            <v>0</v>
          </cell>
        </row>
        <row r="703">
          <cell r="A703" t="str">
            <v>321155011</v>
          </cell>
          <cell r="B703" t="str">
            <v>ret.ley 25413 1%o</v>
          </cell>
          <cell r="C703">
            <v>0</v>
          </cell>
          <cell r="D703">
            <v>-30.18</v>
          </cell>
          <cell r="E703">
            <v>0</v>
          </cell>
          <cell r="F703">
            <v>0</v>
          </cell>
        </row>
        <row r="704">
          <cell r="A704" t="str">
            <v>321155012</v>
          </cell>
          <cell r="B704" t="str">
            <v>RETENCIONES POR SEGUROS</v>
          </cell>
          <cell r="C704">
            <v>0</v>
          </cell>
          <cell r="D704">
            <v>-9238902.3800000008</v>
          </cell>
          <cell r="E704">
            <v>0</v>
          </cell>
          <cell r="F704">
            <v>0</v>
          </cell>
        </row>
        <row r="705">
          <cell r="A705" t="str">
            <v>321155015</v>
          </cell>
          <cell r="B705" t="str">
            <v>RET.POR SEGURO SDO DEUDOR</v>
          </cell>
          <cell r="C705">
            <v>0</v>
          </cell>
          <cell r="D705">
            <v>-7.72</v>
          </cell>
          <cell r="E705">
            <v>0</v>
          </cell>
          <cell r="F705">
            <v>0</v>
          </cell>
        </row>
        <row r="706">
          <cell r="A706" t="str">
            <v>321155018</v>
          </cell>
          <cell r="B706" t="str">
            <v>RET.SUSS (SEGURIDAD Y SER</v>
          </cell>
          <cell r="C706">
            <v>0</v>
          </cell>
          <cell r="D706">
            <v>-916.21</v>
          </cell>
          <cell r="E706">
            <v>0</v>
          </cell>
          <cell r="F706">
            <v>0</v>
          </cell>
        </row>
        <row r="707">
          <cell r="A707" t="str">
            <v>321155050</v>
          </cell>
          <cell r="B707" t="str">
            <v>RETENCIONES</v>
          </cell>
          <cell r="C707">
            <v>0</v>
          </cell>
          <cell r="D707">
            <v>-45815.88</v>
          </cell>
          <cell r="E707">
            <v>0</v>
          </cell>
          <cell r="F707">
            <v>0</v>
          </cell>
        </row>
        <row r="708">
          <cell r="A708" t="str">
            <v>321155061</v>
          </cell>
          <cell r="B708" t="str">
            <v>RET.DE ING.BRUTOS ALICUOT</v>
          </cell>
          <cell r="C708">
            <v>0</v>
          </cell>
          <cell r="D708">
            <v>-208713.94</v>
          </cell>
          <cell r="E708">
            <v>0</v>
          </cell>
          <cell r="F708">
            <v>0</v>
          </cell>
        </row>
        <row r="709">
          <cell r="A709" t="str">
            <v>321155062</v>
          </cell>
          <cell r="B709" t="str">
            <v>RET.ING.BRUTOS ALICUOTA R</v>
          </cell>
          <cell r="C709">
            <v>0</v>
          </cell>
          <cell r="D709">
            <v>-4735.5200000000004</v>
          </cell>
          <cell r="E709">
            <v>0</v>
          </cell>
          <cell r="F709">
            <v>0</v>
          </cell>
        </row>
        <row r="710">
          <cell r="A710" t="str">
            <v>321155063</v>
          </cell>
          <cell r="B710" t="str">
            <v>RETENC. SIRCREB F</v>
          </cell>
          <cell r="C710">
            <v>0</v>
          </cell>
          <cell r="D710">
            <v>-4175.49</v>
          </cell>
          <cell r="E710">
            <v>0</v>
          </cell>
          <cell r="F710">
            <v>0</v>
          </cell>
        </row>
        <row r="711">
          <cell r="A711" t="str">
            <v>321155064</v>
          </cell>
          <cell r="B711" t="str">
            <v>RET IIBB S LUIS-U</v>
          </cell>
          <cell r="C711">
            <v>0</v>
          </cell>
          <cell r="D711">
            <v>-106603.33</v>
          </cell>
          <cell r="E711">
            <v>0</v>
          </cell>
          <cell r="F711">
            <v>0</v>
          </cell>
        </row>
        <row r="712">
          <cell r="A712" t="str">
            <v>321155065</v>
          </cell>
          <cell r="B712" t="str">
            <v>RET.IIBB S LUIS-D</v>
          </cell>
          <cell r="C712">
            <v>0</v>
          </cell>
          <cell r="D712">
            <v>-51633.4</v>
          </cell>
          <cell r="E712">
            <v>0</v>
          </cell>
          <cell r="F712">
            <v>0</v>
          </cell>
        </row>
        <row r="713">
          <cell r="A713" t="str">
            <v>321155066</v>
          </cell>
          <cell r="B713" t="str">
            <v>RET.IIBB S LUIS-T</v>
          </cell>
          <cell r="C713">
            <v>0</v>
          </cell>
          <cell r="D713">
            <v>-329.22</v>
          </cell>
          <cell r="E713">
            <v>0</v>
          </cell>
          <cell r="F713">
            <v>0</v>
          </cell>
        </row>
        <row r="714">
          <cell r="A714" t="str">
            <v>321155094</v>
          </cell>
          <cell r="B714" t="str">
            <v>RETENC. SIRCREB A</v>
          </cell>
          <cell r="C714">
            <v>0</v>
          </cell>
          <cell r="D714">
            <v>-13.15</v>
          </cell>
          <cell r="E714">
            <v>0</v>
          </cell>
          <cell r="F714">
            <v>0</v>
          </cell>
        </row>
        <row r="715">
          <cell r="A715" t="str">
            <v>321155095</v>
          </cell>
          <cell r="B715" t="str">
            <v>RETENC. SIRCREB B</v>
          </cell>
          <cell r="C715">
            <v>0</v>
          </cell>
          <cell r="D715">
            <v>-324.89</v>
          </cell>
          <cell r="E715">
            <v>0</v>
          </cell>
          <cell r="F715">
            <v>0</v>
          </cell>
        </row>
        <row r="716">
          <cell r="A716" t="str">
            <v>321155096</v>
          </cell>
          <cell r="B716" t="str">
            <v>RETENC. SIRCREB C</v>
          </cell>
          <cell r="C716">
            <v>0</v>
          </cell>
          <cell r="D716">
            <v>-852.84</v>
          </cell>
          <cell r="E716">
            <v>0</v>
          </cell>
          <cell r="F716">
            <v>0</v>
          </cell>
        </row>
        <row r="717">
          <cell r="A717" t="str">
            <v>321155097</v>
          </cell>
          <cell r="B717" t="str">
            <v>RETENC. SIRCREB D</v>
          </cell>
          <cell r="C717">
            <v>0</v>
          </cell>
          <cell r="D717">
            <v>-1284.32</v>
          </cell>
          <cell r="E717">
            <v>0</v>
          </cell>
          <cell r="F717">
            <v>0</v>
          </cell>
        </row>
        <row r="718">
          <cell r="A718" t="str">
            <v>321155098</v>
          </cell>
          <cell r="B718" t="str">
            <v>RETENC. SIRCREB E</v>
          </cell>
          <cell r="C718">
            <v>0</v>
          </cell>
          <cell r="D718">
            <v>-637.86</v>
          </cell>
          <cell r="E718">
            <v>0</v>
          </cell>
          <cell r="F718">
            <v>0</v>
          </cell>
        </row>
        <row r="719">
          <cell r="A719" t="str">
            <v>321155099</v>
          </cell>
          <cell r="B719" t="str">
            <v>RETENC. SIRCREB G</v>
          </cell>
          <cell r="C719">
            <v>0</v>
          </cell>
          <cell r="D719">
            <v>-1086.1600000000001</v>
          </cell>
          <cell r="E719">
            <v>0</v>
          </cell>
          <cell r="F719">
            <v>0</v>
          </cell>
        </row>
        <row r="720">
          <cell r="A720" t="str">
            <v>321155100</v>
          </cell>
          <cell r="B720" t="str">
            <v>RETENC. SIRCREB H</v>
          </cell>
          <cell r="C720">
            <v>0</v>
          </cell>
          <cell r="D720">
            <v>-2506.0300000000002</v>
          </cell>
          <cell r="E720">
            <v>0</v>
          </cell>
          <cell r="F720">
            <v>0</v>
          </cell>
        </row>
        <row r="721">
          <cell r="A721" t="str">
            <v>321155101</v>
          </cell>
          <cell r="B721" t="str">
            <v>RETENC. SIRCREB I</v>
          </cell>
          <cell r="C721">
            <v>0</v>
          </cell>
          <cell r="D721">
            <v>-445.58</v>
          </cell>
          <cell r="E721">
            <v>0</v>
          </cell>
          <cell r="F721">
            <v>0</v>
          </cell>
        </row>
        <row r="722">
          <cell r="A722" t="str">
            <v>321155102</v>
          </cell>
          <cell r="B722" t="str">
            <v>RETENC. SIRCREB J</v>
          </cell>
          <cell r="C722">
            <v>0</v>
          </cell>
          <cell r="D722">
            <v>-9731.07</v>
          </cell>
          <cell r="E722">
            <v>0</v>
          </cell>
          <cell r="F722">
            <v>0</v>
          </cell>
        </row>
        <row r="723">
          <cell r="A723" t="str">
            <v>321155103</v>
          </cell>
          <cell r="B723" t="str">
            <v>RETENC. SIRCREB K</v>
          </cell>
          <cell r="C723">
            <v>0</v>
          </cell>
          <cell r="D723">
            <v>-10385.540000000001</v>
          </cell>
          <cell r="E723">
            <v>0</v>
          </cell>
          <cell r="F723">
            <v>0</v>
          </cell>
        </row>
        <row r="724">
          <cell r="A724" t="str">
            <v>321155104</v>
          </cell>
          <cell r="B724" t="str">
            <v>RETENC. SIRCREB L</v>
          </cell>
          <cell r="C724">
            <v>0</v>
          </cell>
          <cell r="D724">
            <v>-12306</v>
          </cell>
          <cell r="E724">
            <v>0</v>
          </cell>
          <cell r="F724">
            <v>0</v>
          </cell>
        </row>
        <row r="725">
          <cell r="A725" t="str">
            <v>321155105</v>
          </cell>
          <cell r="B725" t="str">
            <v>RETENC. SIRCREB M</v>
          </cell>
          <cell r="C725">
            <v>0</v>
          </cell>
          <cell r="D725">
            <v>-138.06</v>
          </cell>
          <cell r="E725">
            <v>0</v>
          </cell>
          <cell r="F725">
            <v>0</v>
          </cell>
        </row>
        <row r="726">
          <cell r="A726" t="str">
            <v>321155106</v>
          </cell>
          <cell r="B726" t="str">
            <v>RETENC. SIRCREB N</v>
          </cell>
          <cell r="C726">
            <v>0</v>
          </cell>
          <cell r="D726">
            <v>-685.35</v>
          </cell>
          <cell r="E726">
            <v>0</v>
          </cell>
          <cell r="F726">
            <v>0</v>
          </cell>
        </row>
        <row r="727">
          <cell r="A727" t="str">
            <v>321155107</v>
          </cell>
          <cell r="B727" t="str">
            <v>RETENC. SIRCREB O</v>
          </cell>
          <cell r="C727">
            <v>0</v>
          </cell>
          <cell r="D727">
            <v>-338</v>
          </cell>
          <cell r="E727">
            <v>0</v>
          </cell>
          <cell r="F727">
            <v>0</v>
          </cell>
        </row>
        <row r="728">
          <cell r="A728" t="str">
            <v>321155108</v>
          </cell>
          <cell r="B728" t="str">
            <v>RETENC. SIRCREB P</v>
          </cell>
          <cell r="C728">
            <v>0</v>
          </cell>
          <cell r="D728">
            <v>-3255.12</v>
          </cell>
          <cell r="E728">
            <v>0</v>
          </cell>
          <cell r="F728">
            <v>0</v>
          </cell>
        </row>
        <row r="729">
          <cell r="A729" t="str">
            <v>321155109</v>
          </cell>
          <cell r="B729" t="str">
            <v>RETENC. SIRCREB Q</v>
          </cell>
          <cell r="C729">
            <v>0</v>
          </cell>
          <cell r="D729">
            <v>-3564.92</v>
          </cell>
          <cell r="E729">
            <v>0</v>
          </cell>
          <cell r="F729">
            <v>0</v>
          </cell>
        </row>
        <row r="730">
          <cell r="A730" t="str">
            <v>321155110</v>
          </cell>
          <cell r="B730" t="str">
            <v>RETENC. SIRCREB R</v>
          </cell>
          <cell r="C730">
            <v>0</v>
          </cell>
          <cell r="D730">
            <v>-659.35</v>
          </cell>
          <cell r="E730">
            <v>0</v>
          </cell>
          <cell r="F730">
            <v>0</v>
          </cell>
        </row>
        <row r="731">
          <cell r="A731" t="str">
            <v>321155111</v>
          </cell>
          <cell r="B731" t="str">
            <v>RET.IMP.A LAS GANANC.S/OP</v>
          </cell>
          <cell r="C731">
            <v>0</v>
          </cell>
          <cell r="D731">
            <v>-9339.7900000000009</v>
          </cell>
          <cell r="E731">
            <v>0</v>
          </cell>
          <cell r="F731">
            <v>0</v>
          </cell>
        </row>
        <row r="732">
          <cell r="A732" t="str">
            <v>321155112</v>
          </cell>
          <cell r="B732" t="str">
            <v>RET.GANANCIAS P.F.DOLAR</v>
          </cell>
          <cell r="C732">
            <v>0</v>
          </cell>
          <cell r="D732">
            <v>-8.73</v>
          </cell>
          <cell r="E732">
            <v>0</v>
          </cell>
          <cell r="F732">
            <v>0</v>
          </cell>
        </row>
        <row r="733">
          <cell r="A733" t="str">
            <v>321155151</v>
          </cell>
          <cell r="B733" t="str">
            <v>RETENC. SIRCREB S</v>
          </cell>
          <cell r="C733">
            <v>0</v>
          </cell>
          <cell r="D733">
            <v>-2592.4499999999998</v>
          </cell>
          <cell r="E733">
            <v>0</v>
          </cell>
          <cell r="F733">
            <v>0</v>
          </cell>
        </row>
        <row r="734">
          <cell r="A734" t="str">
            <v>321155152</v>
          </cell>
          <cell r="B734" t="str">
            <v>RETENC. SIRCREB T</v>
          </cell>
          <cell r="C734">
            <v>0</v>
          </cell>
          <cell r="D734">
            <v>-1443.73</v>
          </cell>
          <cell r="E734">
            <v>0</v>
          </cell>
          <cell r="F734">
            <v>0</v>
          </cell>
        </row>
        <row r="735">
          <cell r="A735" t="str">
            <v>321155153</v>
          </cell>
          <cell r="B735" t="str">
            <v>RETENC. SIRCREB U</v>
          </cell>
          <cell r="C735">
            <v>0</v>
          </cell>
          <cell r="D735">
            <v>-3075.77</v>
          </cell>
          <cell r="E735">
            <v>0</v>
          </cell>
          <cell r="F735">
            <v>0</v>
          </cell>
        </row>
        <row r="736">
          <cell r="A736" t="str">
            <v>321155154</v>
          </cell>
          <cell r="B736" t="str">
            <v>RETENC. SIRCREB V</v>
          </cell>
          <cell r="C736">
            <v>0</v>
          </cell>
          <cell r="D736">
            <v>-3154.99</v>
          </cell>
          <cell r="E736">
            <v>0</v>
          </cell>
          <cell r="F736">
            <v>0</v>
          </cell>
        </row>
        <row r="737">
          <cell r="A737" t="str">
            <v>321155158</v>
          </cell>
          <cell r="B737" t="str">
            <v>RETENC. SIRCREB Z</v>
          </cell>
          <cell r="C737">
            <v>0</v>
          </cell>
          <cell r="D737">
            <v>-17.5</v>
          </cell>
          <cell r="E737">
            <v>0</v>
          </cell>
          <cell r="F737">
            <v>0</v>
          </cell>
        </row>
        <row r="738">
          <cell r="A738" t="str">
            <v>321155200</v>
          </cell>
          <cell r="B738" t="str">
            <v>RETENCION FO.SO.SA EN $</v>
          </cell>
          <cell r="C738">
            <v>0</v>
          </cell>
          <cell r="D738">
            <v>-242.84</v>
          </cell>
          <cell r="E738">
            <v>0</v>
          </cell>
          <cell r="F738">
            <v>0</v>
          </cell>
        </row>
        <row r="739">
          <cell r="A739" t="str">
            <v>321155210</v>
          </cell>
          <cell r="B739" t="str">
            <v>IMP GCIAS BENEF DEL EXTER</v>
          </cell>
          <cell r="C739">
            <v>0</v>
          </cell>
          <cell r="D739">
            <v>-74011.75</v>
          </cell>
          <cell r="E739">
            <v>0</v>
          </cell>
          <cell r="F739">
            <v>0</v>
          </cell>
        </row>
        <row r="740">
          <cell r="A740" t="str">
            <v>321155226</v>
          </cell>
          <cell r="B740" t="str">
            <v>IMP.SELLADO CABA PRES.PAG</v>
          </cell>
          <cell r="C740">
            <v>0</v>
          </cell>
          <cell r="D740">
            <v>-27532.99</v>
          </cell>
          <cell r="E740">
            <v>0</v>
          </cell>
          <cell r="F740">
            <v>0</v>
          </cell>
        </row>
        <row r="741">
          <cell r="A741" t="str">
            <v>321155227</v>
          </cell>
          <cell r="B741" t="str">
            <v>IMPUESTO AL SELLADO PESOS</v>
          </cell>
          <cell r="C741">
            <v>0</v>
          </cell>
          <cell r="D741">
            <v>-726328.6</v>
          </cell>
          <cell r="E741">
            <v>0</v>
          </cell>
          <cell r="F741">
            <v>0</v>
          </cell>
        </row>
        <row r="742">
          <cell r="A742" t="str">
            <v>321155240</v>
          </cell>
          <cell r="B742" t="str">
            <v>RETENCION FO.SO.SA (U$S)</v>
          </cell>
          <cell r="C742">
            <v>2</v>
          </cell>
          <cell r="D742">
            <v>-10.33</v>
          </cell>
          <cell r="E742">
            <v>-2.76</v>
          </cell>
          <cell r="F742">
            <v>3.7465000000000002</v>
          </cell>
        </row>
        <row r="743">
          <cell r="A743" t="str">
            <v>321155250</v>
          </cell>
          <cell r="B743" t="str">
            <v>PERCEPCION ING. BRUTOS</v>
          </cell>
          <cell r="C743">
            <v>0</v>
          </cell>
          <cell r="D743">
            <v>-3553.35</v>
          </cell>
          <cell r="E743">
            <v>0</v>
          </cell>
          <cell r="F743">
            <v>0</v>
          </cell>
        </row>
        <row r="744">
          <cell r="A744" t="str">
            <v>3211710123S9</v>
          </cell>
          <cell r="B744" t="str">
            <v>VTAS. A TERMINO DE TIT.PU</v>
          </cell>
          <cell r="C744">
            <v>998</v>
          </cell>
          <cell r="D744">
            <v>-246000000</v>
          </cell>
          <cell r="E744">
            <v>-300000000</v>
          </cell>
          <cell r="F744">
            <v>0.82</v>
          </cell>
        </row>
        <row r="745">
          <cell r="A745" t="str">
            <v>321181006</v>
          </cell>
          <cell r="B745" t="str">
            <v>FDOS.PEND.APLICACION CTAS</v>
          </cell>
          <cell r="C745">
            <v>0</v>
          </cell>
          <cell r="D745">
            <v>-930571.98</v>
          </cell>
          <cell r="E745">
            <v>0</v>
          </cell>
          <cell r="F745">
            <v>0</v>
          </cell>
        </row>
        <row r="746">
          <cell r="A746" t="str">
            <v>321181007</v>
          </cell>
          <cell r="B746" t="str">
            <v>FONDOS DIVERSOS $</v>
          </cell>
          <cell r="C746">
            <v>0</v>
          </cell>
          <cell r="D746">
            <v>-123704.21</v>
          </cell>
          <cell r="E746">
            <v>0</v>
          </cell>
          <cell r="F746">
            <v>0</v>
          </cell>
        </row>
        <row r="747">
          <cell r="A747" t="str">
            <v>321181100</v>
          </cell>
          <cell r="B747" t="str">
            <v>FDOS.PEND.OPERACION C/AFO</v>
          </cell>
          <cell r="C747">
            <v>0</v>
          </cell>
          <cell r="D747">
            <v>-16254.7</v>
          </cell>
          <cell r="E747">
            <v>0</v>
          </cell>
          <cell r="F747">
            <v>0</v>
          </cell>
        </row>
        <row r="748">
          <cell r="A748" t="str">
            <v>321181210</v>
          </cell>
          <cell r="B748" t="str">
            <v>BCRA-FDOS. PDTES. DE PAGO</v>
          </cell>
          <cell r="C748">
            <v>0</v>
          </cell>
          <cell r="D748">
            <v>-2207984.52</v>
          </cell>
          <cell r="E748">
            <v>0</v>
          </cell>
          <cell r="F748">
            <v>0</v>
          </cell>
        </row>
        <row r="749">
          <cell r="A749" t="str">
            <v>321181220</v>
          </cell>
          <cell r="B749" t="str">
            <v>PRESTAMOS PENDIENTES DE P</v>
          </cell>
          <cell r="C749">
            <v>0</v>
          </cell>
          <cell r="D749">
            <v>-1752.01</v>
          </cell>
          <cell r="E749">
            <v>0</v>
          </cell>
          <cell r="F749">
            <v>0</v>
          </cell>
        </row>
        <row r="750">
          <cell r="A750" t="str">
            <v>321181230</v>
          </cell>
          <cell r="B750" t="str">
            <v>PAGO ELECTRONICO DE SERVI</v>
          </cell>
          <cell r="C750">
            <v>0</v>
          </cell>
          <cell r="D750">
            <v>-66613.41</v>
          </cell>
          <cell r="E750">
            <v>0</v>
          </cell>
          <cell r="F750">
            <v>0</v>
          </cell>
        </row>
        <row r="751">
          <cell r="A751" t="str">
            <v>321182001</v>
          </cell>
          <cell r="B751" t="str">
            <v>ORDENES DE PAGO PREV.PEND</v>
          </cell>
          <cell r="C751">
            <v>0</v>
          </cell>
          <cell r="D751">
            <v>-51883229.979999997</v>
          </cell>
          <cell r="E751">
            <v>0</v>
          </cell>
          <cell r="F751">
            <v>0</v>
          </cell>
        </row>
        <row r="752">
          <cell r="A752" t="str">
            <v>321182002</v>
          </cell>
          <cell r="B752" t="str">
            <v>OPP IMPAGAS P/ANSES</v>
          </cell>
          <cell r="C752">
            <v>0</v>
          </cell>
          <cell r="D752">
            <v>-909597.15</v>
          </cell>
          <cell r="E752">
            <v>0</v>
          </cell>
          <cell r="F752">
            <v>0</v>
          </cell>
        </row>
        <row r="753">
          <cell r="A753" t="str">
            <v>321183019</v>
          </cell>
          <cell r="B753" t="str">
            <v>BCRA-ART 2° Y 62°-LEY DE</v>
          </cell>
          <cell r="C753">
            <v>0</v>
          </cell>
          <cell r="D753">
            <v>-54318.22</v>
          </cell>
          <cell r="E753">
            <v>0</v>
          </cell>
          <cell r="F753">
            <v>0</v>
          </cell>
        </row>
        <row r="754">
          <cell r="A754" t="str">
            <v>321184200</v>
          </cell>
          <cell r="B754" t="str">
            <v>COBRANZAS PROVINCIA CARTE</v>
          </cell>
          <cell r="C754">
            <v>0</v>
          </cell>
          <cell r="D754">
            <v>-158265.22</v>
          </cell>
          <cell r="E754">
            <v>0</v>
          </cell>
          <cell r="F754">
            <v>0</v>
          </cell>
        </row>
        <row r="755">
          <cell r="A755" t="str">
            <v>321189901</v>
          </cell>
          <cell r="B755" t="str">
            <v>PRIMAS A DEV PASES ACT TI</v>
          </cell>
          <cell r="C755">
            <v>0</v>
          </cell>
          <cell r="D755">
            <v>-27185</v>
          </cell>
          <cell r="E755">
            <v>0</v>
          </cell>
          <cell r="F755">
            <v>0</v>
          </cell>
        </row>
        <row r="756">
          <cell r="A756" t="str">
            <v>321206011</v>
          </cell>
          <cell r="B756" t="str">
            <v>INT. LINEA BICE -LEASING</v>
          </cell>
          <cell r="C756">
            <v>0</v>
          </cell>
          <cell r="D756">
            <v>-155561.07</v>
          </cell>
          <cell r="E756">
            <v>0</v>
          </cell>
          <cell r="F756">
            <v>0</v>
          </cell>
        </row>
        <row r="757">
          <cell r="A757" t="str">
            <v>321301020</v>
          </cell>
          <cell r="B757" t="str">
            <v>AS.NO FIN. CPRAS.ACC. CDO</v>
          </cell>
          <cell r="C757">
            <v>0</v>
          </cell>
          <cell r="D757">
            <v>-1422542.32</v>
          </cell>
          <cell r="E757">
            <v>0</v>
          </cell>
          <cell r="F757">
            <v>0</v>
          </cell>
        </row>
        <row r="758">
          <cell r="A758" t="str">
            <v>321305001ALU</v>
          </cell>
          <cell r="B758" t="str">
            <v>VENTA ACCIONES CONTADO A</v>
          </cell>
          <cell r="C758">
            <v>395</v>
          </cell>
          <cell r="D758">
            <v>-1512</v>
          </cell>
          <cell r="E758">
            <v>-700</v>
          </cell>
          <cell r="F758">
            <v>2.16</v>
          </cell>
        </row>
        <row r="759">
          <cell r="A759" t="str">
            <v>321305001CA</v>
          </cell>
          <cell r="B759" t="str">
            <v>VENTA ACCIONES CONTADO A</v>
          </cell>
          <cell r="C759">
            <v>324</v>
          </cell>
          <cell r="D759">
            <v>-204.26</v>
          </cell>
          <cell r="E759">
            <v>-75.650000000000006</v>
          </cell>
          <cell r="F759">
            <v>2.7</v>
          </cell>
        </row>
        <row r="760">
          <cell r="A760" t="str">
            <v>321305001GFG</v>
          </cell>
          <cell r="B760" t="str">
            <v>VENTAS ACC. CDO. A LIQ.</v>
          </cell>
          <cell r="C760">
            <v>533</v>
          </cell>
          <cell r="D760">
            <v>-1040</v>
          </cell>
          <cell r="E760">
            <v>-1000</v>
          </cell>
          <cell r="F760">
            <v>1.04</v>
          </cell>
        </row>
        <row r="761">
          <cell r="A761" t="str">
            <v>321305001MO</v>
          </cell>
          <cell r="B761" t="str">
            <v>VENTA ACCIONES CONTADO A</v>
          </cell>
          <cell r="C761">
            <v>334</v>
          </cell>
          <cell r="D761">
            <v>-8217.44</v>
          </cell>
          <cell r="E761">
            <v>-1012</v>
          </cell>
          <cell r="F761">
            <v>8.1199999999999992</v>
          </cell>
        </row>
        <row r="762">
          <cell r="A762" t="str">
            <v>321305001STH</v>
          </cell>
          <cell r="B762" t="str">
            <v>VENTA ACCIONES CTD0  LIQE</v>
          </cell>
          <cell r="C762">
            <v>596</v>
          </cell>
          <cell r="D762">
            <v>-10675.2</v>
          </cell>
          <cell r="E762">
            <v>-2224</v>
          </cell>
          <cell r="F762">
            <v>4.8</v>
          </cell>
        </row>
        <row r="763">
          <cell r="A763" t="str">
            <v>321305001SUD</v>
          </cell>
          <cell r="B763" t="str">
            <v>VENTA ACCIONES CONTADO A</v>
          </cell>
          <cell r="C763">
            <v>364</v>
          </cell>
          <cell r="D763">
            <v>-26000</v>
          </cell>
          <cell r="E763">
            <v>-5000</v>
          </cell>
          <cell r="F763">
            <v>5.2</v>
          </cell>
        </row>
        <row r="764">
          <cell r="A764" t="str">
            <v>321305001TEN</v>
          </cell>
          <cell r="B764" t="str">
            <v>VENTAS ACC. CDO. A LIQ.</v>
          </cell>
          <cell r="C764">
            <v>652</v>
          </cell>
          <cell r="D764">
            <v>-3308.25</v>
          </cell>
          <cell r="E764">
            <v>-55</v>
          </cell>
          <cell r="F764">
            <v>60.15</v>
          </cell>
        </row>
        <row r="765">
          <cell r="A765" t="str">
            <v>321305001TRA</v>
          </cell>
          <cell r="B765" t="str">
            <v>VENTAS ACC. CDO. A LIQ.</v>
          </cell>
          <cell r="C765">
            <v>125</v>
          </cell>
          <cell r="D765">
            <v>-21924</v>
          </cell>
          <cell r="E765">
            <v>-36000</v>
          </cell>
          <cell r="F765">
            <v>0.60899999999999999</v>
          </cell>
        </row>
        <row r="766">
          <cell r="A766" t="str">
            <v>322181020</v>
          </cell>
          <cell r="B766" t="str">
            <v>LIQUIDAC.DIVID.COMIT.$/NO</v>
          </cell>
          <cell r="C766">
            <v>0</v>
          </cell>
          <cell r="D766">
            <v>-0.62</v>
          </cell>
          <cell r="E766">
            <v>0</v>
          </cell>
          <cell r="F766">
            <v>0</v>
          </cell>
        </row>
        <row r="767">
          <cell r="A767" t="str">
            <v>325149002</v>
          </cell>
          <cell r="B767" t="str">
            <v>RENTA A PAGAR BODEN 2012</v>
          </cell>
          <cell r="C767">
            <v>2</v>
          </cell>
          <cell r="D767">
            <v>-828855.78</v>
          </cell>
          <cell r="E767">
            <v>-221234.7</v>
          </cell>
          <cell r="F767">
            <v>3.7465000000000002</v>
          </cell>
        </row>
        <row r="768">
          <cell r="A768" t="str">
            <v>325149070</v>
          </cell>
          <cell r="B768" t="str">
            <v>LIQUID.DIVIDENDOS COMIT.</v>
          </cell>
          <cell r="C768">
            <v>2</v>
          </cell>
          <cell r="D768">
            <v>-3214922.93</v>
          </cell>
          <cell r="E768">
            <v>-858113.69</v>
          </cell>
          <cell r="F768">
            <v>3.7465000000000002</v>
          </cell>
        </row>
        <row r="769">
          <cell r="A769" t="str">
            <v>325149071</v>
          </cell>
          <cell r="B769" t="str">
            <v>LIQUID.RENTAS COMIT. U$S/</v>
          </cell>
          <cell r="C769">
            <v>2</v>
          </cell>
          <cell r="D769">
            <v>-60813670.100000001</v>
          </cell>
          <cell r="E769">
            <v>-16232128.68</v>
          </cell>
          <cell r="F769">
            <v>3.7465000000000002</v>
          </cell>
        </row>
        <row r="770">
          <cell r="A770" t="str">
            <v>325149072</v>
          </cell>
          <cell r="B770" t="str">
            <v>LIQ.DIVIDENDOS EUROS</v>
          </cell>
          <cell r="C770">
            <v>98</v>
          </cell>
          <cell r="D770">
            <v>-284429.11</v>
          </cell>
          <cell r="E770">
            <v>-53719.46</v>
          </cell>
          <cell r="F770">
            <v>5.2947129999999998</v>
          </cell>
        </row>
        <row r="771">
          <cell r="A771" t="str">
            <v>325149330</v>
          </cell>
          <cell r="B771" t="str">
            <v>VISA-MOV. PTDOS. CRUCE DE</v>
          </cell>
          <cell r="C771">
            <v>2</v>
          </cell>
          <cell r="D771">
            <v>-6860.74</v>
          </cell>
          <cell r="E771">
            <v>-1831.24</v>
          </cell>
          <cell r="F771">
            <v>3.7465000000000002</v>
          </cell>
        </row>
        <row r="772">
          <cell r="A772" t="str">
            <v>325171010B12</v>
          </cell>
          <cell r="B772" t="str">
            <v>VTA TERM TP PAS ACT     E</v>
          </cell>
          <cell r="C772">
            <v>593</v>
          </cell>
          <cell r="D772">
            <v>-10019600</v>
          </cell>
          <cell r="E772">
            <v>-8000000</v>
          </cell>
          <cell r="F772">
            <v>1.2524500000000001</v>
          </cell>
        </row>
        <row r="773">
          <cell r="A773" t="str">
            <v>325173205</v>
          </cell>
          <cell r="B773" t="str">
            <v>VTA DLS CTDO A LIQ-ANEXO</v>
          </cell>
          <cell r="C773">
            <v>2</v>
          </cell>
          <cell r="D773">
            <v>-12292.52</v>
          </cell>
          <cell r="E773">
            <v>-3281.07</v>
          </cell>
          <cell r="F773">
            <v>3.7465000000000002</v>
          </cell>
        </row>
        <row r="774">
          <cell r="A774" t="str">
            <v>325173396</v>
          </cell>
          <cell r="B774" t="str">
            <v>VENTA EURO CONTADO A LIQU</v>
          </cell>
          <cell r="C774">
            <v>98</v>
          </cell>
          <cell r="D774">
            <v>-234149.09</v>
          </cell>
          <cell r="E774">
            <v>-44223.19</v>
          </cell>
          <cell r="F774">
            <v>5.2947129999999998</v>
          </cell>
        </row>
        <row r="775">
          <cell r="A775" t="str">
            <v>325175010BOV</v>
          </cell>
          <cell r="B775" t="str">
            <v>VTAS TIT PUB CONT LIQ</v>
          </cell>
          <cell r="C775">
            <v>171</v>
          </cell>
          <cell r="D775">
            <v>-12401.54</v>
          </cell>
          <cell r="E775">
            <v>-5200</v>
          </cell>
          <cell r="F775">
            <v>2.3849119999999999</v>
          </cell>
        </row>
        <row r="776">
          <cell r="A776" t="str">
            <v>325175010B12</v>
          </cell>
          <cell r="B776" t="str">
            <v>VTAS TIT PUB CONT LIQ</v>
          </cell>
          <cell r="C776">
            <v>593</v>
          </cell>
          <cell r="D776">
            <v>-250490</v>
          </cell>
          <cell r="E776">
            <v>-200000</v>
          </cell>
          <cell r="F776">
            <v>1.2524500000000001</v>
          </cell>
        </row>
        <row r="777">
          <cell r="A777" t="str">
            <v>325175010B15</v>
          </cell>
          <cell r="B777" t="str">
            <v>VTAS TIT PUB CONT LIQ</v>
          </cell>
          <cell r="C777">
            <v>258</v>
          </cell>
          <cell r="D777">
            <v>-15202.46</v>
          </cell>
          <cell r="E777">
            <v>-10700</v>
          </cell>
          <cell r="F777">
            <v>1.4207909999999999</v>
          </cell>
        </row>
        <row r="778">
          <cell r="A778" t="str">
            <v>325184006</v>
          </cell>
          <cell r="B778" t="str">
            <v>FDOS.PEND.APLICACION CTAS</v>
          </cell>
          <cell r="C778">
            <v>2</v>
          </cell>
          <cell r="D778">
            <v>-5392.68</v>
          </cell>
          <cell r="E778">
            <v>-1439.39</v>
          </cell>
          <cell r="F778">
            <v>3.7465000000000002</v>
          </cell>
        </row>
        <row r="779">
          <cell r="A779" t="str">
            <v>325184040</v>
          </cell>
          <cell r="B779" t="str">
            <v>COBROS NO APLICADOS VISA</v>
          </cell>
          <cell r="C779">
            <v>2</v>
          </cell>
          <cell r="D779">
            <v>0.22</v>
          </cell>
          <cell r="E779">
            <v>0.06</v>
          </cell>
          <cell r="F779">
            <v>3.7465000000000002</v>
          </cell>
        </row>
        <row r="780">
          <cell r="A780" t="str">
            <v>325184080</v>
          </cell>
          <cell r="B780" t="str">
            <v>CHEQUES VENDIDOS</v>
          </cell>
          <cell r="C780">
            <v>2</v>
          </cell>
          <cell r="D780">
            <v>-48535.59</v>
          </cell>
          <cell r="E780">
            <v>-12954.92</v>
          </cell>
          <cell r="F780">
            <v>3.7465000000000002</v>
          </cell>
        </row>
        <row r="781">
          <cell r="A781" t="str">
            <v>325184090</v>
          </cell>
          <cell r="B781" t="str">
            <v>ORDENES POR PAGAR EN U$S</v>
          </cell>
          <cell r="C781">
            <v>2</v>
          </cell>
          <cell r="D781">
            <v>-7575.4</v>
          </cell>
          <cell r="E781">
            <v>-2022</v>
          </cell>
          <cell r="F781">
            <v>3.7465000000000002</v>
          </cell>
        </row>
        <row r="782">
          <cell r="A782" t="str">
            <v>325184098</v>
          </cell>
          <cell r="B782" t="str">
            <v>ORDENES POR PAGAR EN EURO</v>
          </cell>
          <cell r="C782">
            <v>98</v>
          </cell>
          <cell r="D782">
            <v>-10038.86</v>
          </cell>
          <cell r="E782">
            <v>-1896.02</v>
          </cell>
          <cell r="F782">
            <v>5.2947129999999998</v>
          </cell>
        </row>
        <row r="783">
          <cell r="A783" t="str">
            <v>325184300</v>
          </cell>
          <cell r="B783" t="str">
            <v>FONDOS PTES. DE APLICACIÒ</v>
          </cell>
          <cell r="C783">
            <v>2</v>
          </cell>
          <cell r="D783">
            <v>-2537423.1800000002</v>
          </cell>
          <cell r="E783">
            <v>-677278.32</v>
          </cell>
          <cell r="F783">
            <v>3.7465000000000002</v>
          </cell>
        </row>
        <row r="784">
          <cell r="A784" t="str">
            <v>325184324</v>
          </cell>
          <cell r="B784" t="str">
            <v>FONDOS PTES. DE APLICACIÒ</v>
          </cell>
          <cell r="C784">
            <v>1</v>
          </cell>
          <cell r="D784">
            <v>-4602.95</v>
          </cell>
          <cell r="E784">
            <v>-760</v>
          </cell>
          <cell r="F784">
            <v>6.0565100000000003</v>
          </cell>
        </row>
        <row r="785">
          <cell r="A785" t="str">
            <v>325184335</v>
          </cell>
          <cell r="B785" t="str">
            <v>FONDOS PTES. DE APLICACIÒ</v>
          </cell>
          <cell r="C785">
            <v>5</v>
          </cell>
          <cell r="D785">
            <v>-10699.88</v>
          </cell>
          <cell r="E785">
            <v>-3048.71</v>
          </cell>
          <cell r="F785">
            <v>3.5096419999999999</v>
          </cell>
        </row>
        <row r="786">
          <cell r="A786" t="str">
            <v>325184340</v>
          </cell>
          <cell r="B786" t="str">
            <v>FONDOS A APLICAR DÒLARES</v>
          </cell>
          <cell r="C786">
            <v>2</v>
          </cell>
          <cell r="D786">
            <v>-50201.59</v>
          </cell>
          <cell r="E786">
            <v>-13399.6</v>
          </cell>
          <cell r="F786">
            <v>3.7465000000000002</v>
          </cell>
        </row>
        <row r="787">
          <cell r="A787" t="str">
            <v>325184398</v>
          </cell>
          <cell r="B787" t="str">
            <v>FONDOS PTES. APLICACIÒN E</v>
          </cell>
          <cell r="C787">
            <v>98</v>
          </cell>
          <cell r="D787">
            <v>-1961697.94</v>
          </cell>
          <cell r="E787">
            <v>-370501.28</v>
          </cell>
          <cell r="F787">
            <v>5.2947129999999998</v>
          </cell>
        </row>
        <row r="788">
          <cell r="A788" t="str">
            <v>325184399</v>
          </cell>
          <cell r="B788" t="str">
            <v>FONDOS A APLICAR EUROS</v>
          </cell>
          <cell r="C788">
            <v>98</v>
          </cell>
          <cell r="D788">
            <v>-61281.91</v>
          </cell>
          <cell r="E788">
            <v>-11574.17</v>
          </cell>
          <cell r="F788">
            <v>5.2947129999999998</v>
          </cell>
        </row>
        <row r="789">
          <cell r="A789" t="str">
            <v>325184922</v>
          </cell>
          <cell r="B789" t="str">
            <v>CHEQ. VENDIDOS EUROS</v>
          </cell>
          <cell r="C789">
            <v>98</v>
          </cell>
          <cell r="D789">
            <v>-4472.38</v>
          </cell>
          <cell r="E789">
            <v>-844.69</v>
          </cell>
          <cell r="F789">
            <v>5.2947129999999998</v>
          </cell>
        </row>
        <row r="790">
          <cell r="A790" t="str">
            <v>326184120</v>
          </cell>
          <cell r="B790" t="str">
            <v>OBLIG.POR VENTA DE TRAVEL</v>
          </cell>
          <cell r="C790">
            <v>2</v>
          </cell>
          <cell r="D790">
            <v>-296160.83</v>
          </cell>
          <cell r="E790">
            <v>-79050</v>
          </cell>
          <cell r="F790">
            <v>3.7465000000000002</v>
          </cell>
        </row>
        <row r="791">
          <cell r="A791" t="str">
            <v>326184151</v>
          </cell>
          <cell r="B791" t="str">
            <v>OBLIG VTA TRAVELLERS EURO</v>
          </cell>
          <cell r="C791">
            <v>98</v>
          </cell>
          <cell r="D791">
            <v>-2647.32</v>
          </cell>
          <cell r="E791">
            <v>-500</v>
          </cell>
          <cell r="F791">
            <v>5.2947129999999998</v>
          </cell>
        </row>
        <row r="792">
          <cell r="A792" t="str">
            <v>331112012</v>
          </cell>
          <cell r="B792" t="str">
            <v>REMUNERACIONES A PAGAR</v>
          </cell>
          <cell r="C792">
            <v>0</v>
          </cell>
          <cell r="D792">
            <v>-16889.73</v>
          </cell>
          <cell r="E792">
            <v>0</v>
          </cell>
          <cell r="F792">
            <v>0</v>
          </cell>
        </row>
        <row r="793">
          <cell r="A793" t="str">
            <v>331112029</v>
          </cell>
          <cell r="B793" t="str">
            <v>APORTES PATRONALES CASFEC</v>
          </cell>
          <cell r="C793">
            <v>0</v>
          </cell>
          <cell r="D793">
            <v>-302493.96999999997</v>
          </cell>
          <cell r="E793">
            <v>0</v>
          </cell>
          <cell r="F793">
            <v>0</v>
          </cell>
        </row>
        <row r="794">
          <cell r="A794" t="str">
            <v>331112036</v>
          </cell>
          <cell r="B794" t="str">
            <v>SERVICIO MEDICO A PAGAR</v>
          </cell>
          <cell r="C794">
            <v>0</v>
          </cell>
          <cell r="D794">
            <v>-71261.25</v>
          </cell>
          <cell r="E794">
            <v>0</v>
          </cell>
          <cell r="F794">
            <v>0</v>
          </cell>
        </row>
        <row r="795">
          <cell r="A795" t="str">
            <v>331112040</v>
          </cell>
          <cell r="B795" t="str">
            <v>TICKETS ALMUERZO A PAGAR</v>
          </cell>
          <cell r="C795">
            <v>0</v>
          </cell>
          <cell r="D795">
            <v>-50077.919999999998</v>
          </cell>
          <cell r="E795">
            <v>0</v>
          </cell>
          <cell r="F795">
            <v>0</v>
          </cell>
        </row>
        <row r="796">
          <cell r="A796" t="str">
            <v>331112050</v>
          </cell>
          <cell r="B796" t="str">
            <v>TICKETS CANASTA A PAGAR</v>
          </cell>
          <cell r="C796">
            <v>0</v>
          </cell>
          <cell r="D796">
            <v>-18647.64</v>
          </cell>
          <cell r="E796">
            <v>0</v>
          </cell>
          <cell r="F796">
            <v>0</v>
          </cell>
        </row>
        <row r="797">
          <cell r="A797" t="str">
            <v>331112067</v>
          </cell>
          <cell r="B797" t="str">
            <v>APORTE PATRONAL OBRA SOCI</v>
          </cell>
          <cell r="C797">
            <v>0</v>
          </cell>
          <cell r="D797">
            <v>-277457.73</v>
          </cell>
          <cell r="E797">
            <v>0</v>
          </cell>
          <cell r="F797">
            <v>0</v>
          </cell>
        </row>
        <row r="798">
          <cell r="A798" t="str">
            <v>331112098</v>
          </cell>
          <cell r="B798" t="str">
            <v>PROV. S.A.C Y C.SOC. A PA</v>
          </cell>
          <cell r="C798">
            <v>0</v>
          </cell>
          <cell r="D798">
            <v>-3172664.77</v>
          </cell>
          <cell r="E798">
            <v>0</v>
          </cell>
          <cell r="F798">
            <v>0</v>
          </cell>
        </row>
        <row r="799">
          <cell r="A799" t="str">
            <v>331112111</v>
          </cell>
          <cell r="B799" t="str">
            <v>APORTES PATRONALES INSSPY</v>
          </cell>
          <cell r="C799">
            <v>0</v>
          </cell>
          <cell r="D799">
            <v>-88136.57</v>
          </cell>
          <cell r="E799">
            <v>0</v>
          </cell>
          <cell r="F799">
            <v>0</v>
          </cell>
        </row>
        <row r="800">
          <cell r="A800" t="str">
            <v>331112135</v>
          </cell>
          <cell r="B800" t="str">
            <v>APORTE PATRONAL JUBILACIO</v>
          </cell>
          <cell r="C800">
            <v>0</v>
          </cell>
          <cell r="D800">
            <v>-691492.33</v>
          </cell>
          <cell r="E800">
            <v>0</v>
          </cell>
          <cell r="F800">
            <v>0</v>
          </cell>
        </row>
        <row r="801">
          <cell r="A801" t="str">
            <v>331112140</v>
          </cell>
          <cell r="B801" t="str">
            <v>APORTE PATRONALES T. CANA</v>
          </cell>
          <cell r="C801">
            <v>0</v>
          </cell>
          <cell r="D801">
            <v>-2559.48</v>
          </cell>
          <cell r="E801">
            <v>0</v>
          </cell>
          <cell r="F801">
            <v>0</v>
          </cell>
        </row>
        <row r="802">
          <cell r="A802" t="str">
            <v>331112159</v>
          </cell>
          <cell r="B802" t="str">
            <v>APORTES PATRONALES ANSSAL</v>
          </cell>
          <cell r="C802">
            <v>0</v>
          </cell>
          <cell r="D802">
            <v>-48974.74</v>
          </cell>
          <cell r="E802">
            <v>0</v>
          </cell>
          <cell r="F802">
            <v>0</v>
          </cell>
        </row>
        <row r="803">
          <cell r="A803" t="str">
            <v>331112170</v>
          </cell>
          <cell r="B803" t="str">
            <v>SEGURO DE VIDA A PAGAR</v>
          </cell>
          <cell r="C803">
            <v>0</v>
          </cell>
          <cell r="D803">
            <v>-7598.54</v>
          </cell>
          <cell r="E803">
            <v>0</v>
          </cell>
          <cell r="F803">
            <v>0</v>
          </cell>
        </row>
        <row r="804">
          <cell r="A804" t="str">
            <v>331112180</v>
          </cell>
          <cell r="B804" t="str">
            <v>ART A PAGAR</v>
          </cell>
          <cell r="C804">
            <v>0</v>
          </cell>
          <cell r="D804">
            <v>-9343.5499999999993</v>
          </cell>
          <cell r="E804">
            <v>0</v>
          </cell>
          <cell r="F804">
            <v>0</v>
          </cell>
        </row>
        <row r="805">
          <cell r="A805" t="str">
            <v>331112190</v>
          </cell>
          <cell r="B805" t="str">
            <v>APORTES PATRONALES FNE</v>
          </cell>
          <cell r="C805">
            <v>0</v>
          </cell>
          <cell r="D805">
            <v>-60389.59</v>
          </cell>
          <cell r="E805">
            <v>0</v>
          </cell>
          <cell r="F805">
            <v>0</v>
          </cell>
        </row>
        <row r="806">
          <cell r="A806" t="str">
            <v>331115007</v>
          </cell>
          <cell r="B806" t="str">
            <v>RET. CUOTA SOCIAL EMP.B.S</v>
          </cell>
          <cell r="C806">
            <v>0</v>
          </cell>
          <cell r="D806">
            <v>-9267.2900000000009</v>
          </cell>
          <cell r="E806">
            <v>0</v>
          </cell>
          <cell r="F806">
            <v>0</v>
          </cell>
        </row>
        <row r="807">
          <cell r="A807" t="str">
            <v>331115008</v>
          </cell>
          <cell r="B807" t="str">
            <v>RET. JUDICIALES EMBARGOS</v>
          </cell>
          <cell r="C807">
            <v>0</v>
          </cell>
          <cell r="D807">
            <v>-4017.81</v>
          </cell>
          <cell r="E807">
            <v>0</v>
          </cell>
          <cell r="F807">
            <v>0</v>
          </cell>
        </row>
        <row r="808">
          <cell r="A808" t="str">
            <v>331115011</v>
          </cell>
          <cell r="B808" t="str">
            <v>RET. JUBILACION</v>
          </cell>
          <cell r="C808">
            <v>0</v>
          </cell>
          <cell r="D808">
            <v>-577330.93000000005</v>
          </cell>
          <cell r="E808">
            <v>0</v>
          </cell>
          <cell r="F808">
            <v>0</v>
          </cell>
        </row>
        <row r="809">
          <cell r="A809" t="str">
            <v>331115028</v>
          </cell>
          <cell r="B809" t="str">
            <v>RET. INSSPYJ</v>
          </cell>
          <cell r="C809">
            <v>0</v>
          </cell>
          <cell r="D809">
            <v>-157454.23000000001</v>
          </cell>
          <cell r="E809">
            <v>0</v>
          </cell>
          <cell r="F809">
            <v>0</v>
          </cell>
        </row>
        <row r="810">
          <cell r="A810" t="str">
            <v>331115035</v>
          </cell>
          <cell r="B810" t="str">
            <v>RETENCIONES ASOCIACION BA</v>
          </cell>
          <cell r="C810">
            <v>0</v>
          </cell>
          <cell r="D810">
            <v>-60139.28</v>
          </cell>
          <cell r="E810">
            <v>0</v>
          </cell>
          <cell r="F810">
            <v>0</v>
          </cell>
        </row>
        <row r="811">
          <cell r="A811" t="str">
            <v>331115097</v>
          </cell>
          <cell r="B811" t="str">
            <v>RET. IMP. A LAS GANANCIAS</v>
          </cell>
          <cell r="C811">
            <v>0</v>
          </cell>
          <cell r="D811">
            <v>-73260.12</v>
          </cell>
          <cell r="E811">
            <v>0</v>
          </cell>
          <cell r="F811">
            <v>0</v>
          </cell>
        </row>
        <row r="812">
          <cell r="A812" t="str">
            <v>331115110</v>
          </cell>
          <cell r="B812" t="str">
            <v>RETENC. OBRA SOCIAL</v>
          </cell>
          <cell r="C812">
            <v>0</v>
          </cell>
          <cell r="D812">
            <v>-133873.99</v>
          </cell>
          <cell r="E812">
            <v>0</v>
          </cell>
          <cell r="F812">
            <v>0</v>
          </cell>
        </row>
        <row r="813">
          <cell r="A813" t="str">
            <v>331115120</v>
          </cell>
          <cell r="B813" t="str">
            <v>I.S.S.B. RETENCION FLIAR.</v>
          </cell>
          <cell r="C813">
            <v>0</v>
          </cell>
          <cell r="D813">
            <v>-391.91</v>
          </cell>
          <cell r="E813">
            <v>0</v>
          </cell>
          <cell r="F813">
            <v>0</v>
          </cell>
        </row>
        <row r="814">
          <cell r="A814" t="str">
            <v>331115134</v>
          </cell>
          <cell r="B814" t="str">
            <v>RETENC. ANSSAL</v>
          </cell>
          <cell r="C814">
            <v>0</v>
          </cell>
          <cell r="D814">
            <v>-23580.240000000002</v>
          </cell>
          <cell r="E814">
            <v>0</v>
          </cell>
          <cell r="F814">
            <v>0</v>
          </cell>
        </row>
        <row r="815">
          <cell r="A815" t="str">
            <v>331115140</v>
          </cell>
          <cell r="B815" t="str">
            <v>D.N.R.P. ANSSAL FLIAR. A</v>
          </cell>
          <cell r="C815">
            <v>0</v>
          </cell>
          <cell r="D815">
            <v>-69.16</v>
          </cell>
          <cell r="E815">
            <v>0</v>
          </cell>
          <cell r="F815">
            <v>0</v>
          </cell>
        </row>
        <row r="816">
          <cell r="A816" t="str">
            <v>331115150</v>
          </cell>
          <cell r="B816" t="str">
            <v>RETENCION SEGURO DE VIDA</v>
          </cell>
          <cell r="C816">
            <v>0</v>
          </cell>
          <cell r="D816">
            <v>-8388.36</v>
          </cell>
          <cell r="E816">
            <v>0</v>
          </cell>
          <cell r="F816">
            <v>0</v>
          </cell>
        </row>
        <row r="817">
          <cell r="A817" t="str">
            <v>331115170</v>
          </cell>
          <cell r="B817" t="str">
            <v>RETENC. MED. PREPAGA</v>
          </cell>
          <cell r="C817">
            <v>0</v>
          </cell>
          <cell r="D817">
            <v>-465.45</v>
          </cell>
          <cell r="E817">
            <v>0</v>
          </cell>
          <cell r="F817">
            <v>0</v>
          </cell>
        </row>
        <row r="818">
          <cell r="A818" t="str">
            <v>331115180</v>
          </cell>
          <cell r="B818" t="str">
            <v>RETENCION YMCA</v>
          </cell>
          <cell r="C818">
            <v>0</v>
          </cell>
          <cell r="D818">
            <v>-735</v>
          </cell>
          <cell r="E818">
            <v>0</v>
          </cell>
          <cell r="F818">
            <v>0</v>
          </cell>
        </row>
        <row r="819">
          <cell r="A819" t="str">
            <v>331117017</v>
          </cell>
          <cell r="B819" t="str">
            <v>IVA DEBITO FISCAL (21%) P</v>
          </cell>
          <cell r="C819">
            <v>0</v>
          </cell>
          <cell r="D819">
            <v>-8710615.5099999998</v>
          </cell>
          <cell r="E819">
            <v>0</v>
          </cell>
          <cell r="F819">
            <v>0</v>
          </cell>
        </row>
        <row r="820">
          <cell r="A820" t="str">
            <v>331117031</v>
          </cell>
          <cell r="B820" t="str">
            <v>I.V.A. DEBITO FISCAL (5%)</v>
          </cell>
          <cell r="C820">
            <v>0</v>
          </cell>
          <cell r="D820">
            <v>-1131.78</v>
          </cell>
          <cell r="E820">
            <v>0</v>
          </cell>
          <cell r="F820">
            <v>0</v>
          </cell>
        </row>
        <row r="821">
          <cell r="A821" t="str">
            <v>331117048</v>
          </cell>
          <cell r="B821" t="str">
            <v>IVA-PROVEEDORES-(RESOLUCI</v>
          </cell>
          <cell r="C821">
            <v>0</v>
          </cell>
          <cell r="D821">
            <v>-8765.91</v>
          </cell>
          <cell r="E821">
            <v>0</v>
          </cell>
          <cell r="F821">
            <v>0</v>
          </cell>
        </row>
        <row r="822">
          <cell r="A822" t="str">
            <v>331117080</v>
          </cell>
          <cell r="B822" t="str">
            <v>RETENCION IVA(6%)</v>
          </cell>
          <cell r="C822">
            <v>0</v>
          </cell>
          <cell r="D822">
            <v>-41024.120000000003</v>
          </cell>
          <cell r="E822">
            <v>0</v>
          </cell>
          <cell r="F822">
            <v>0</v>
          </cell>
        </row>
        <row r="823">
          <cell r="A823" t="str">
            <v>331117100</v>
          </cell>
          <cell r="B823" t="str">
            <v>IVA RETENCION 8%</v>
          </cell>
          <cell r="C823">
            <v>0</v>
          </cell>
          <cell r="D823">
            <v>-227708.03</v>
          </cell>
          <cell r="E823">
            <v>0</v>
          </cell>
          <cell r="F823">
            <v>0</v>
          </cell>
        </row>
        <row r="824">
          <cell r="A824" t="str">
            <v>331117110</v>
          </cell>
          <cell r="B824" t="str">
            <v>RETENCIÓN IVA 14% HONORAR</v>
          </cell>
          <cell r="C824">
            <v>0</v>
          </cell>
          <cell r="D824">
            <v>-28117.74</v>
          </cell>
          <cell r="E824">
            <v>0</v>
          </cell>
          <cell r="F824">
            <v>0</v>
          </cell>
        </row>
        <row r="825">
          <cell r="A825" t="str">
            <v>331117120</v>
          </cell>
          <cell r="B825" t="str">
            <v>IVA-PERCEP.RESP.NO CATEG.</v>
          </cell>
          <cell r="C825">
            <v>0</v>
          </cell>
          <cell r="D825">
            <v>-1237.77</v>
          </cell>
          <cell r="E825">
            <v>0</v>
          </cell>
          <cell r="F825">
            <v>0</v>
          </cell>
        </row>
        <row r="826">
          <cell r="A826" t="str">
            <v>331117140</v>
          </cell>
          <cell r="B826" t="str">
            <v>IVA REDUCIDO DEB.FISCAL 1</v>
          </cell>
          <cell r="C826">
            <v>0</v>
          </cell>
          <cell r="D826">
            <v>-32083.16</v>
          </cell>
          <cell r="E826">
            <v>0</v>
          </cell>
          <cell r="F826">
            <v>0</v>
          </cell>
        </row>
        <row r="827">
          <cell r="A827" t="str">
            <v>331117160</v>
          </cell>
          <cell r="B827" t="str">
            <v>PERCEP.15% S/INT Y COSTO</v>
          </cell>
          <cell r="C827">
            <v>0</v>
          </cell>
          <cell r="D827">
            <v>-2.5299999999999998</v>
          </cell>
          <cell r="E827">
            <v>0</v>
          </cell>
          <cell r="F827">
            <v>0</v>
          </cell>
        </row>
        <row r="828">
          <cell r="A828" t="str">
            <v>331117192</v>
          </cell>
          <cell r="B828" t="str">
            <v>IVA NO CATEGORIZADO</v>
          </cell>
          <cell r="C828">
            <v>0</v>
          </cell>
          <cell r="D828">
            <v>-25278.91</v>
          </cell>
          <cell r="E828">
            <v>0</v>
          </cell>
          <cell r="F828">
            <v>0</v>
          </cell>
        </row>
        <row r="829">
          <cell r="A829" t="str">
            <v>331118100</v>
          </cell>
          <cell r="B829" t="str">
            <v>DIFERIMIENTO PAGO IVA</v>
          </cell>
          <cell r="C829">
            <v>0</v>
          </cell>
          <cell r="D829">
            <v>-1864881.45</v>
          </cell>
          <cell r="E829">
            <v>0</v>
          </cell>
          <cell r="F829">
            <v>0</v>
          </cell>
        </row>
        <row r="830">
          <cell r="A830" t="str">
            <v>331118120</v>
          </cell>
          <cell r="B830" t="str">
            <v>PROVISION GANANCIA PRESUN</v>
          </cell>
          <cell r="C830">
            <v>0</v>
          </cell>
          <cell r="D830">
            <v>-0.54</v>
          </cell>
          <cell r="E830">
            <v>0</v>
          </cell>
          <cell r="F830">
            <v>0</v>
          </cell>
        </row>
        <row r="831">
          <cell r="A831" t="str">
            <v>331121904</v>
          </cell>
          <cell r="B831" t="str">
            <v>B.C.R.A-INTER.PUNIT.Y CAR</v>
          </cell>
          <cell r="C831">
            <v>0</v>
          </cell>
          <cell r="D831">
            <v>-0.3</v>
          </cell>
          <cell r="E831">
            <v>0</v>
          </cell>
          <cell r="F831">
            <v>0</v>
          </cell>
        </row>
        <row r="832">
          <cell r="A832" t="str">
            <v>331133001</v>
          </cell>
          <cell r="B832" t="str">
            <v>INT.A DEV.VISA C 1</v>
          </cell>
          <cell r="C832">
            <v>0</v>
          </cell>
          <cell r="D832">
            <v>-105497.24</v>
          </cell>
          <cell r="E832">
            <v>0</v>
          </cell>
          <cell r="F832">
            <v>0</v>
          </cell>
        </row>
        <row r="833">
          <cell r="A833" t="str">
            <v>331133002</v>
          </cell>
          <cell r="B833" t="str">
            <v>INT.A DEV.VISA C 2</v>
          </cell>
          <cell r="C833">
            <v>0</v>
          </cell>
          <cell r="D833">
            <v>-146722.13</v>
          </cell>
          <cell r="E833">
            <v>0</v>
          </cell>
          <cell r="F833">
            <v>0</v>
          </cell>
        </row>
        <row r="834">
          <cell r="A834" t="str">
            <v>331133003</v>
          </cell>
          <cell r="B834" t="str">
            <v>INT.A DEV.VISA C 3</v>
          </cell>
          <cell r="C834">
            <v>0</v>
          </cell>
          <cell r="D834">
            <v>-292174.94</v>
          </cell>
          <cell r="E834">
            <v>0</v>
          </cell>
          <cell r="F834">
            <v>0</v>
          </cell>
        </row>
        <row r="835">
          <cell r="A835" t="str">
            <v>331133004</v>
          </cell>
          <cell r="B835" t="str">
            <v>INT.A DEV.VISA C 4</v>
          </cell>
          <cell r="C835">
            <v>0</v>
          </cell>
          <cell r="D835">
            <v>-124351.96</v>
          </cell>
          <cell r="E835">
            <v>0</v>
          </cell>
          <cell r="F835">
            <v>0</v>
          </cell>
        </row>
        <row r="836">
          <cell r="A836" t="str">
            <v>331133011</v>
          </cell>
          <cell r="B836" t="str">
            <v>INT.A DEV.MASTER G 1</v>
          </cell>
          <cell r="C836">
            <v>0</v>
          </cell>
          <cell r="D836">
            <v>-108706.08</v>
          </cell>
          <cell r="E836">
            <v>0</v>
          </cell>
          <cell r="F836">
            <v>0</v>
          </cell>
        </row>
        <row r="837">
          <cell r="A837" t="str">
            <v>331133012</v>
          </cell>
          <cell r="B837" t="str">
            <v>INT.A DEV.MASTER G 12</v>
          </cell>
          <cell r="C837">
            <v>0</v>
          </cell>
          <cell r="D837">
            <v>-147225.04999999999</v>
          </cell>
          <cell r="E837">
            <v>0</v>
          </cell>
          <cell r="F837">
            <v>0</v>
          </cell>
        </row>
        <row r="838">
          <cell r="A838" t="str">
            <v>331133013</v>
          </cell>
          <cell r="B838" t="str">
            <v>INT.A DEV. MASTER G 13</v>
          </cell>
          <cell r="C838">
            <v>0</v>
          </cell>
          <cell r="D838">
            <v>-15373.53</v>
          </cell>
          <cell r="E838">
            <v>0</v>
          </cell>
          <cell r="F838">
            <v>0</v>
          </cell>
        </row>
        <row r="839">
          <cell r="A839" t="str">
            <v>331133014</v>
          </cell>
          <cell r="B839" t="str">
            <v>INT.A DEV. MASTER G 14</v>
          </cell>
          <cell r="C839">
            <v>0</v>
          </cell>
          <cell r="D839">
            <v>-212619.92</v>
          </cell>
          <cell r="E839">
            <v>0</v>
          </cell>
          <cell r="F839">
            <v>0</v>
          </cell>
        </row>
        <row r="840">
          <cell r="A840" t="str">
            <v>331136023</v>
          </cell>
          <cell r="B840" t="str">
            <v>ACREEDORES VARIOS FACTURA</v>
          </cell>
          <cell r="C840">
            <v>0</v>
          </cell>
          <cell r="D840">
            <v>-246576.95</v>
          </cell>
          <cell r="E840">
            <v>0</v>
          </cell>
          <cell r="F840">
            <v>0</v>
          </cell>
        </row>
        <row r="841">
          <cell r="A841" t="str">
            <v>331136110</v>
          </cell>
          <cell r="B841" t="str">
            <v>ACREEDORES VARIOS VISA $</v>
          </cell>
          <cell r="C841">
            <v>0</v>
          </cell>
          <cell r="D841">
            <v>-7028.18</v>
          </cell>
          <cell r="E841">
            <v>0</v>
          </cell>
          <cell r="F841">
            <v>0</v>
          </cell>
        </row>
        <row r="842">
          <cell r="A842" t="str">
            <v>331136111</v>
          </cell>
          <cell r="B842" t="str">
            <v>ACREEDORES VS. MASTERCARD</v>
          </cell>
          <cell r="C842">
            <v>0</v>
          </cell>
          <cell r="D842">
            <v>-1688.65</v>
          </cell>
          <cell r="E842">
            <v>0</v>
          </cell>
          <cell r="F842">
            <v>0</v>
          </cell>
        </row>
        <row r="843">
          <cell r="A843" t="str">
            <v>331136112</v>
          </cell>
          <cell r="B843" t="str">
            <v>ACR.QUEBRANTOS MASTER</v>
          </cell>
          <cell r="C843">
            <v>0</v>
          </cell>
          <cell r="D843">
            <v>-353.35</v>
          </cell>
          <cell r="E843">
            <v>0</v>
          </cell>
          <cell r="F843">
            <v>0</v>
          </cell>
        </row>
        <row r="844">
          <cell r="A844" t="str">
            <v>331136210</v>
          </cell>
          <cell r="B844" t="str">
            <v>ACRED. VS. FDO. RESERVA C</v>
          </cell>
          <cell r="C844">
            <v>0</v>
          </cell>
          <cell r="D844">
            <v>-626241.80000000005</v>
          </cell>
          <cell r="E844">
            <v>0</v>
          </cell>
          <cell r="F844">
            <v>0</v>
          </cell>
        </row>
        <row r="845">
          <cell r="A845" t="str">
            <v>331136220</v>
          </cell>
          <cell r="B845" t="str">
            <v>ACRED. VS. FDO. RVA EX-CA</v>
          </cell>
          <cell r="C845">
            <v>0</v>
          </cell>
          <cell r="D845">
            <v>-35310.71</v>
          </cell>
          <cell r="E845">
            <v>0</v>
          </cell>
          <cell r="F845">
            <v>0</v>
          </cell>
        </row>
        <row r="846">
          <cell r="A846" t="str">
            <v>331136900</v>
          </cell>
          <cell r="B846" t="str">
            <v>ACREEDORES VARIOS</v>
          </cell>
          <cell r="C846">
            <v>0</v>
          </cell>
          <cell r="D846">
            <v>-13416.13</v>
          </cell>
          <cell r="E846">
            <v>0</v>
          </cell>
          <cell r="F846">
            <v>0</v>
          </cell>
        </row>
        <row r="847">
          <cell r="A847" t="str">
            <v>335136050</v>
          </cell>
          <cell r="B847" t="str">
            <v>ACREEDORES VARIOS VISA U$</v>
          </cell>
          <cell r="C847">
            <v>2</v>
          </cell>
          <cell r="D847">
            <v>-420.5</v>
          </cell>
          <cell r="E847">
            <v>-112.24</v>
          </cell>
          <cell r="F847">
            <v>3.7465000000000002</v>
          </cell>
        </row>
        <row r="848">
          <cell r="A848" t="str">
            <v>340003011</v>
          </cell>
          <cell r="B848" t="str">
            <v>INDEMNIZACIONES POR DESPI</v>
          </cell>
          <cell r="C848">
            <v>0</v>
          </cell>
          <cell r="D848">
            <v>-90000</v>
          </cell>
          <cell r="E848">
            <v>0</v>
          </cell>
          <cell r="F848">
            <v>0</v>
          </cell>
        </row>
        <row r="849">
          <cell r="A849" t="str">
            <v>340012019</v>
          </cell>
          <cell r="B849" t="str">
            <v>OTRAS CONTINGENCIAS</v>
          </cell>
          <cell r="C849">
            <v>0</v>
          </cell>
          <cell r="D849">
            <v>-1600000</v>
          </cell>
          <cell r="E849">
            <v>0</v>
          </cell>
          <cell r="F849">
            <v>0</v>
          </cell>
        </row>
        <row r="850">
          <cell r="A850" t="str">
            <v>340022001</v>
          </cell>
          <cell r="B850" t="str">
            <v>DIF POR DOL DEP JUD A 468</v>
          </cell>
          <cell r="C850">
            <v>0</v>
          </cell>
          <cell r="D850">
            <v>-2379235.29</v>
          </cell>
          <cell r="E850">
            <v>0</v>
          </cell>
          <cell r="F850">
            <v>0</v>
          </cell>
        </row>
        <row r="851">
          <cell r="A851" t="str">
            <v>351003317</v>
          </cell>
          <cell r="B851" t="str">
            <v>TRANSITORIA AG. BCA. CORP</v>
          </cell>
          <cell r="C851">
            <v>0</v>
          </cell>
          <cell r="D851">
            <v>-3140306649.1799998</v>
          </cell>
          <cell r="E851">
            <v>0</v>
          </cell>
          <cell r="F851">
            <v>0</v>
          </cell>
        </row>
        <row r="852">
          <cell r="A852" t="str">
            <v>351006010</v>
          </cell>
          <cell r="B852" t="str">
            <v>FDOS PROPIOS EN TRANSITO</v>
          </cell>
          <cell r="C852">
            <v>0</v>
          </cell>
          <cell r="D852">
            <v>0.01</v>
          </cell>
          <cell r="E852">
            <v>0</v>
          </cell>
          <cell r="F852">
            <v>0</v>
          </cell>
        </row>
        <row r="853">
          <cell r="A853" t="str">
            <v>351009001</v>
          </cell>
          <cell r="B853" t="str">
            <v>PARTIDAS PENDIENTES</v>
          </cell>
          <cell r="C853">
            <v>0</v>
          </cell>
          <cell r="D853">
            <v>-70430.009999999995</v>
          </cell>
          <cell r="E853">
            <v>0</v>
          </cell>
          <cell r="F853">
            <v>0</v>
          </cell>
        </row>
        <row r="854">
          <cell r="A854" t="str">
            <v>351009015</v>
          </cell>
          <cell r="B854" t="str">
            <v>OTRAS FALLAS DE CAJA SOBR</v>
          </cell>
          <cell r="C854">
            <v>0</v>
          </cell>
          <cell r="D854">
            <v>-23612.06</v>
          </cell>
          <cell r="E854">
            <v>0</v>
          </cell>
          <cell r="F854">
            <v>0</v>
          </cell>
        </row>
        <row r="855">
          <cell r="A855" t="str">
            <v>351009020</v>
          </cell>
          <cell r="B855" t="str">
            <v>LOCALIZACION FALTANTES DE</v>
          </cell>
          <cell r="C855">
            <v>0</v>
          </cell>
          <cell r="D855">
            <v>-8090.84</v>
          </cell>
          <cell r="E855">
            <v>0</v>
          </cell>
          <cell r="F855">
            <v>0</v>
          </cell>
        </row>
        <row r="856">
          <cell r="A856" t="str">
            <v>351009103</v>
          </cell>
          <cell r="B856" t="str">
            <v>DIFERENCIAS DE CLEARING</v>
          </cell>
          <cell r="C856">
            <v>0</v>
          </cell>
          <cell r="D856">
            <v>-157969.97</v>
          </cell>
          <cell r="E856">
            <v>0</v>
          </cell>
          <cell r="F856">
            <v>0</v>
          </cell>
        </row>
        <row r="857">
          <cell r="A857" t="str">
            <v>351009120</v>
          </cell>
          <cell r="B857" t="str">
            <v>OPERACIONES PENDS ACREEDS</v>
          </cell>
          <cell r="C857">
            <v>0</v>
          </cell>
          <cell r="D857">
            <v>-39188</v>
          </cell>
          <cell r="E857">
            <v>0</v>
          </cell>
          <cell r="F857">
            <v>0</v>
          </cell>
        </row>
        <row r="858">
          <cell r="A858" t="str">
            <v>351009410</v>
          </cell>
          <cell r="B858" t="str">
            <v>PART.PENDIENTE RECAUDAC.A</v>
          </cell>
          <cell r="C858">
            <v>0</v>
          </cell>
          <cell r="D858">
            <v>-30543.43</v>
          </cell>
          <cell r="E858">
            <v>0</v>
          </cell>
          <cell r="F858">
            <v>0</v>
          </cell>
        </row>
        <row r="859">
          <cell r="A859" t="str">
            <v>351009420</v>
          </cell>
          <cell r="B859" t="str">
            <v>PART. PEND. ACREED. TARJE</v>
          </cell>
          <cell r="C859">
            <v>0</v>
          </cell>
          <cell r="D859">
            <v>-20322.45</v>
          </cell>
          <cell r="E859">
            <v>0</v>
          </cell>
          <cell r="F859">
            <v>0</v>
          </cell>
        </row>
        <row r="860">
          <cell r="A860" t="str">
            <v>355006010</v>
          </cell>
          <cell r="B860" t="str">
            <v>FDOS PROPIOS EN TRANSITO</v>
          </cell>
          <cell r="C860">
            <v>2</v>
          </cell>
          <cell r="D860">
            <v>0.46</v>
          </cell>
          <cell r="E860">
            <v>0</v>
          </cell>
          <cell r="F860">
            <v>3.7465000000000002</v>
          </cell>
        </row>
        <row r="861">
          <cell r="A861" t="str">
            <v>355006020</v>
          </cell>
          <cell r="B861" t="str">
            <v>FDOS.PROPIOS REMESAS</v>
          </cell>
          <cell r="C861">
            <v>2</v>
          </cell>
          <cell r="D861">
            <v>0.04</v>
          </cell>
          <cell r="E861">
            <v>0</v>
          </cell>
          <cell r="F861">
            <v>3.7465000000000002</v>
          </cell>
        </row>
        <row r="862">
          <cell r="A862" t="str">
            <v>355006098</v>
          </cell>
          <cell r="B862" t="str">
            <v>FONDOS PROPIOS EN TRANSIT</v>
          </cell>
          <cell r="C862">
            <v>98</v>
          </cell>
          <cell r="D862">
            <v>0.27</v>
          </cell>
          <cell r="E862">
            <v>0</v>
          </cell>
          <cell r="F862">
            <v>5.2947129999999998</v>
          </cell>
        </row>
        <row r="863">
          <cell r="A863" t="str">
            <v>355006601</v>
          </cell>
          <cell r="B863" t="str">
            <v>FONDOS PROPIOS LIBRAS EXT</v>
          </cell>
          <cell r="C863">
            <v>1</v>
          </cell>
          <cell r="D863">
            <v>-0.01</v>
          </cell>
          <cell r="E863">
            <v>0</v>
          </cell>
          <cell r="F863">
            <v>6.0565100000000003</v>
          </cell>
        </row>
        <row r="864">
          <cell r="A864" t="str">
            <v>355006605</v>
          </cell>
          <cell r="B864" t="str">
            <v>FONDOS PROPIOS FRANCO SUI</v>
          </cell>
          <cell r="C864">
            <v>5</v>
          </cell>
          <cell r="D864">
            <v>-0.01</v>
          </cell>
          <cell r="E864">
            <v>0</v>
          </cell>
          <cell r="F864">
            <v>3.5096419999999999</v>
          </cell>
        </row>
        <row r="865">
          <cell r="A865" t="str">
            <v>355006610</v>
          </cell>
          <cell r="B865" t="str">
            <v>FONDO PROPIOS URUGUAYOS</v>
          </cell>
          <cell r="C865">
            <v>10</v>
          </cell>
          <cell r="D865">
            <v>-0.01</v>
          </cell>
          <cell r="E865">
            <v>0</v>
          </cell>
          <cell r="F865">
            <v>0.161944</v>
          </cell>
        </row>
        <row r="866">
          <cell r="A866" t="str">
            <v>355006611</v>
          </cell>
          <cell r="B866" t="str">
            <v>FONDOS PROPIOS P. CHILENO</v>
          </cell>
          <cell r="C866">
            <v>11</v>
          </cell>
          <cell r="D866">
            <v>-0.01</v>
          </cell>
          <cell r="E866">
            <v>0</v>
          </cell>
          <cell r="F866">
            <v>6.6819999999999996E-3</v>
          </cell>
        </row>
        <row r="867">
          <cell r="A867" t="str">
            <v>355006612</v>
          </cell>
          <cell r="B867" t="str">
            <v>FONDOS PROPIOS REALES</v>
          </cell>
          <cell r="C867">
            <v>12</v>
          </cell>
          <cell r="D867">
            <v>0.01</v>
          </cell>
          <cell r="E867">
            <v>0</v>
          </cell>
          <cell r="F867">
            <v>1.9049799999999999</v>
          </cell>
        </row>
        <row r="868">
          <cell r="A868" t="str">
            <v>355006617</v>
          </cell>
          <cell r="B868" t="str">
            <v>FONDOS PROPIOS DOLARES CA</v>
          </cell>
          <cell r="C868">
            <v>17</v>
          </cell>
          <cell r="D868">
            <v>0.01</v>
          </cell>
          <cell r="E868">
            <v>0</v>
          </cell>
          <cell r="F868">
            <v>3.435038</v>
          </cell>
        </row>
        <row r="869">
          <cell r="A869" t="str">
            <v>355006619</v>
          </cell>
          <cell r="B869" t="str">
            <v>FONDOS PROPIOS YENS</v>
          </cell>
          <cell r="C869">
            <v>19</v>
          </cell>
          <cell r="D869">
            <v>-0.01</v>
          </cell>
          <cell r="E869">
            <v>0</v>
          </cell>
          <cell r="F869">
            <v>3.9268999999999998E-2</v>
          </cell>
        </row>
        <row r="870">
          <cell r="A870" t="str">
            <v>355009005</v>
          </cell>
          <cell r="B870" t="str">
            <v>P.P.I. BCRA</v>
          </cell>
          <cell r="C870">
            <v>2</v>
          </cell>
          <cell r="D870">
            <v>0.02</v>
          </cell>
          <cell r="E870">
            <v>0</v>
          </cell>
          <cell r="F870">
            <v>3.7465000000000002</v>
          </cell>
        </row>
        <row r="871">
          <cell r="A871" t="str">
            <v>450003909</v>
          </cell>
          <cell r="B871" t="str">
            <v>RESULT .ACUM.DE EJERCICIO</v>
          </cell>
          <cell r="C871">
            <v>0</v>
          </cell>
          <cell r="D871">
            <v>-76473092.450000003</v>
          </cell>
          <cell r="E871">
            <v>0</v>
          </cell>
          <cell r="F871">
            <v>0</v>
          </cell>
        </row>
        <row r="872">
          <cell r="A872" t="str">
            <v>450009907</v>
          </cell>
          <cell r="B872" t="str">
            <v>RESULTADOS DEL EJERCICIO</v>
          </cell>
          <cell r="C872">
            <v>0</v>
          </cell>
          <cell r="D872">
            <v>3467931.67</v>
          </cell>
          <cell r="E872">
            <v>0</v>
          </cell>
          <cell r="F872">
            <v>0</v>
          </cell>
        </row>
        <row r="873">
          <cell r="A873" t="str">
            <v>511014001</v>
          </cell>
          <cell r="B873" t="str">
            <v>INT.PREST. TIT.PUB.</v>
          </cell>
          <cell r="C873">
            <v>0</v>
          </cell>
          <cell r="D873">
            <v>-24041.06</v>
          </cell>
          <cell r="E873">
            <v>0</v>
          </cell>
          <cell r="F873">
            <v>0</v>
          </cell>
        </row>
        <row r="874">
          <cell r="A874" t="str">
            <v>511021004</v>
          </cell>
          <cell r="B874" t="str">
            <v>Result.Lebac en pesos S/A</v>
          </cell>
          <cell r="C874">
            <v>0</v>
          </cell>
          <cell r="D874">
            <v>-4284004.43</v>
          </cell>
          <cell r="E874">
            <v>0</v>
          </cell>
          <cell r="F874">
            <v>0</v>
          </cell>
        </row>
        <row r="875">
          <cell r="A875" t="str">
            <v>511021007</v>
          </cell>
          <cell r="B875" t="str">
            <v>RTDO NOVAC AJUST CER</v>
          </cell>
          <cell r="C875">
            <v>0</v>
          </cell>
          <cell r="D875">
            <v>-15847052.890000001</v>
          </cell>
          <cell r="E875">
            <v>0</v>
          </cell>
          <cell r="F875">
            <v>0</v>
          </cell>
        </row>
        <row r="876">
          <cell r="A876" t="str">
            <v>511021010</v>
          </cell>
          <cell r="B876" t="str">
            <v>RESULTADOS POR TITULOS PU</v>
          </cell>
          <cell r="C876">
            <v>0</v>
          </cell>
          <cell r="D876">
            <v>-549316.73</v>
          </cell>
          <cell r="E876">
            <v>0</v>
          </cell>
          <cell r="F876">
            <v>0</v>
          </cell>
        </row>
        <row r="877">
          <cell r="A877" t="str">
            <v>511021019</v>
          </cell>
          <cell r="B877" t="str">
            <v>RESULT  TIT PUB BONAR 14</v>
          </cell>
          <cell r="C877">
            <v>0</v>
          </cell>
          <cell r="D877">
            <v>-39599.17</v>
          </cell>
          <cell r="E877">
            <v>0</v>
          </cell>
          <cell r="F877">
            <v>0</v>
          </cell>
        </row>
        <row r="878">
          <cell r="A878" t="str">
            <v>511027017</v>
          </cell>
          <cell r="B878" t="str">
            <v>PRIMAS P/PASES ACTIVOS SE</v>
          </cell>
          <cell r="C878">
            <v>0</v>
          </cell>
          <cell r="D878">
            <v>-9067237.5</v>
          </cell>
          <cell r="E878">
            <v>0</v>
          </cell>
          <cell r="F878">
            <v>0</v>
          </cell>
        </row>
        <row r="879">
          <cell r="A879" t="str">
            <v>511041001</v>
          </cell>
          <cell r="B879" t="str">
            <v>RESULT. POR OBLIG. NEGOCI</v>
          </cell>
          <cell r="C879">
            <v>0</v>
          </cell>
          <cell r="D879">
            <v>-170625</v>
          </cell>
          <cell r="E879">
            <v>0</v>
          </cell>
          <cell r="F879">
            <v>0</v>
          </cell>
        </row>
        <row r="880">
          <cell r="A880" t="str">
            <v>511047002</v>
          </cell>
          <cell r="B880" t="str">
            <v>INTERES POR ADELANTO CTA</v>
          </cell>
          <cell r="C880">
            <v>0</v>
          </cell>
          <cell r="D880">
            <v>-384402.41</v>
          </cell>
          <cell r="E880">
            <v>0</v>
          </cell>
          <cell r="F880">
            <v>0</v>
          </cell>
        </row>
        <row r="881">
          <cell r="A881" t="str">
            <v>511047005</v>
          </cell>
          <cell r="B881" t="str">
            <v>INTERESES POR ADELANTOS -</v>
          </cell>
          <cell r="C881">
            <v>0</v>
          </cell>
          <cell r="D881">
            <v>-722732.8</v>
          </cell>
          <cell r="E881">
            <v>0</v>
          </cell>
          <cell r="F881">
            <v>0</v>
          </cell>
        </row>
        <row r="882">
          <cell r="A882" t="str">
            <v>511047007</v>
          </cell>
          <cell r="B882" t="str">
            <v>INT. POR AD. CORDIAL</v>
          </cell>
          <cell r="C882">
            <v>0</v>
          </cell>
          <cell r="D882">
            <v>-362.34</v>
          </cell>
          <cell r="E882">
            <v>0</v>
          </cell>
          <cell r="F882">
            <v>0</v>
          </cell>
        </row>
        <row r="883">
          <cell r="A883" t="str">
            <v>511047008</v>
          </cell>
          <cell r="B883" t="str">
            <v>INT.ADELANTOS HABERES SAN</v>
          </cell>
          <cell r="C883">
            <v>0</v>
          </cell>
          <cell r="D883">
            <v>-627.09</v>
          </cell>
          <cell r="E883">
            <v>0</v>
          </cell>
          <cell r="F883">
            <v>0</v>
          </cell>
        </row>
        <row r="884">
          <cell r="A884" t="str">
            <v>511047020</v>
          </cell>
          <cell r="B884" t="str">
            <v>INT.C/C SIN CHEQUERA</v>
          </cell>
          <cell r="C884">
            <v>0</v>
          </cell>
          <cell r="D884">
            <v>-4359.42</v>
          </cell>
          <cell r="E884">
            <v>0</v>
          </cell>
          <cell r="F884">
            <v>0</v>
          </cell>
        </row>
        <row r="885">
          <cell r="A885" t="str">
            <v>511048001</v>
          </cell>
          <cell r="B885" t="str">
            <v>INTERES POR DOC A SOLA FI</v>
          </cell>
          <cell r="C885">
            <v>0</v>
          </cell>
          <cell r="D885">
            <v>-621186.59</v>
          </cell>
          <cell r="E885">
            <v>0</v>
          </cell>
          <cell r="F885">
            <v>0</v>
          </cell>
        </row>
        <row r="886">
          <cell r="A886" t="str">
            <v>511048004</v>
          </cell>
          <cell r="B886" t="str">
            <v>INTERES DOC.DESC. DESC. C</v>
          </cell>
          <cell r="C886">
            <v>0</v>
          </cell>
          <cell r="D886">
            <v>-314808.89</v>
          </cell>
          <cell r="E886">
            <v>0</v>
          </cell>
          <cell r="F886">
            <v>0</v>
          </cell>
        </row>
        <row r="887">
          <cell r="A887" t="str">
            <v>511048008</v>
          </cell>
          <cell r="B887" t="str">
            <v>INTERES DOC.COMPRADOS CRE</v>
          </cell>
          <cell r="C887">
            <v>0</v>
          </cell>
          <cell r="D887">
            <v>-24517.71</v>
          </cell>
          <cell r="E887">
            <v>0</v>
          </cell>
          <cell r="F887">
            <v>0</v>
          </cell>
        </row>
        <row r="888">
          <cell r="A888" t="str">
            <v>511048110</v>
          </cell>
          <cell r="B888" t="str">
            <v>INT. DOC. COMPRADOS C/RES</v>
          </cell>
          <cell r="C888">
            <v>0</v>
          </cell>
          <cell r="D888">
            <v>-118.55</v>
          </cell>
          <cell r="E888">
            <v>0</v>
          </cell>
          <cell r="F888">
            <v>0</v>
          </cell>
        </row>
        <row r="889">
          <cell r="A889" t="str">
            <v>511048610</v>
          </cell>
          <cell r="B889" t="str">
            <v>INTERES POR PTMOS. DTO. 4</v>
          </cell>
          <cell r="C889">
            <v>0</v>
          </cell>
          <cell r="D889">
            <v>-16848.259999999998</v>
          </cell>
          <cell r="E889">
            <v>0</v>
          </cell>
          <cell r="F889">
            <v>0</v>
          </cell>
        </row>
        <row r="890">
          <cell r="A890" t="str">
            <v>511053004</v>
          </cell>
          <cell r="B890" t="str">
            <v>INTERES POR PRESTAMOS PER</v>
          </cell>
          <cell r="C890">
            <v>0</v>
          </cell>
          <cell r="D890">
            <v>-392.18</v>
          </cell>
          <cell r="E890">
            <v>0</v>
          </cell>
          <cell r="F890">
            <v>0</v>
          </cell>
        </row>
        <row r="891">
          <cell r="A891" t="str">
            <v>511053019</v>
          </cell>
          <cell r="B891" t="str">
            <v>INT.OTROS PRESTAMOS SECTO</v>
          </cell>
          <cell r="C891">
            <v>0</v>
          </cell>
          <cell r="D891">
            <v>13358.3</v>
          </cell>
          <cell r="E891">
            <v>0</v>
          </cell>
          <cell r="F891">
            <v>0</v>
          </cell>
        </row>
        <row r="892">
          <cell r="A892" t="str">
            <v>511053230</v>
          </cell>
          <cell r="B892" t="str">
            <v>INTERESES VTA.CARTERA FID</v>
          </cell>
          <cell r="C892">
            <v>0</v>
          </cell>
          <cell r="D892">
            <v>4572101.16</v>
          </cell>
          <cell r="E892">
            <v>0</v>
          </cell>
          <cell r="F892">
            <v>0</v>
          </cell>
        </row>
        <row r="893">
          <cell r="A893" t="str">
            <v>511053601</v>
          </cell>
          <cell r="B893" t="str">
            <v>INT.PRESTAMOS AL PERSONAL</v>
          </cell>
          <cell r="C893">
            <v>0</v>
          </cell>
          <cell r="D893">
            <v>-488309.81</v>
          </cell>
          <cell r="E893">
            <v>0</v>
          </cell>
          <cell r="F893">
            <v>0</v>
          </cell>
        </row>
        <row r="894">
          <cell r="A894" t="str">
            <v>511053615</v>
          </cell>
          <cell r="B894" t="str">
            <v>INT. PTMOS.CORDIAL JUBILA</v>
          </cell>
          <cell r="C894">
            <v>0</v>
          </cell>
          <cell r="D894">
            <v>-18655295.789999999</v>
          </cell>
          <cell r="E894">
            <v>0</v>
          </cell>
          <cell r="F894">
            <v>0</v>
          </cell>
        </row>
        <row r="895">
          <cell r="A895" t="str">
            <v>511053616</v>
          </cell>
          <cell r="B895" t="str">
            <v>INT.PR.PRONTO CORDIAL SIA</v>
          </cell>
          <cell r="C895">
            <v>0</v>
          </cell>
          <cell r="D895">
            <v>-718724.93</v>
          </cell>
          <cell r="E895">
            <v>0</v>
          </cell>
          <cell r="F895">
            <v>0</v>
          </cell>
        </row>
        <row r="896">
          <cell r="A896" t="str">
            <v>511053617</v>
          </cell>
          <cell r="B896" t="str">
            <v>INT. PTMOS CORDIAL PAR</v>
          </cell>
          <cell r="C896">
            <v>0</v>
          </cell>
          <cell r="D896">
            <v>-2109212.36</v>
          </cell>
          <cell r="E896">
            <v>0</v>
          </cell>
          <cell r="F896">
            <v>0</v>
          </cell>
        </row>
        <row r="897">
          <cell r="A897" t="str">
            <v>511053618</v>
          </cell>
          <cell r="B897" t="str">
            <v>INT.PREST.SITREDOS JUBILA</v>
          </cell>
          <cell r="C897">
            <v>0</v>
          </cell>
          <cell r="D897">
            <v>-426242.14</v>
          </cell>
          <cell r="E897">
            <v>0</v>
          </cell>
          <cell r="F897">
            <v>0</v>
          </cell>
        </row>
        <row r="898">
          <cell r="A898" t="str">
            <v>511053619</v>
          </cell>
          <cell r="B898" t="str">
            <v>INT.PREST.SITREDOS SIAP</v>
          </cell>
          <cell r="C898">
            <v>0</v>
          </cell>
          <cell r="D898">
            <v>-62121.58</v>
          </cell>
          <cell r="E898">
            <v>0</v>
          </cell>
          <cell r="F898">
            <v>0</v>
          </cell>
        </row>
        <row r="899">
          <cell r="A899" t="str">
            <v>511053623</v>
          </cell>
          <cell r="B899" t="str">
            <v>INT. PMOS. PERS. PTO. COR</v>
          </cell>
          <cell r="C899">
            <v>0</v>
          </cell>
          <cell r="D899">
            <v>-925881.71</v>
          </cell>
          <cell r="E899">
            <v>0</v>
          </cell>
          <cell r="F899">
            <v>0</v>
          </cell>
        </row>
        <row r="900">
          <cell r="A900" t="str">
            <v>511053626</v>
          </cell>
          <cell r="B900" t="str">
            <v>INTER. FINANC. CORDIAL M.</v>
          </cell>
          <cell r="C900">
            <v>0</v>
          </cell>
          <cell r="D900">
            <v>-420.56</v>
          </cell>
          <cell r="E900">
            <v>0</v>
          </cell>
          <cell r="F900">
            <v>0</v>
          </cell>
        </row>
        <row r="901">
          <cell r="A901" t="str">
            <v>511053628</v>
          </cell>
          <cell r="B901" t="str">
            <v>INTERES PTMOS. PARA COMPU</v>
          </cell>
          <cell r="C901">
            <v>0</v>
          </cell>
          <cell r="D901">
            <v>-134.37</v>
          </cell>
          <cell r="E901">
            <v>0</v>
          </cell>
          <cell r="F901">
            <v>0</v>
          </cell>
        </row>
        <row r="902">
          <cell r="A902" t="str">
            <v>511053690</v>
          </cell>
          <cell r="B902" t="str">
            <v>INT.RECOMPRA CARTERA</v>
          </cell>
          <cell r="C902">
            <v>0</v>
          </cell>
          <cell r="D902">
            <v>-230514.86</v>
          </cell>
          <cell r="E902">
            <v>0</v>
          </cell>
          <cell r="F902">
            <v>0</v>
          </cell>
        </row>
        <row r="903">
          <cell r="A903" t="str">
            <v>511053710</v>
          </cell>
          <cell r="B903" t="str">
            <v>INT.P/PERS.REFINANC.TARJE</v>
          </cell>
          <cell r="C903">
            <v>0</v>
          </cell>
          <cell r="D903">
            <v>-16778.759999999998</v>
          </cell>
          <cell r="E903">
            <v>0</v>
          </cell>
          <cell r="F903">
            <v>0</v>
          </cell>
        </row>
        <row r="904">
          <cell r="A904" t="str">
            <v>511053720</v>
          </cell>
          <cell r="B904" t="str">
            <v>INT.P/PERS.REFINANC.CTA.C</v>
          </cell>
          <cell r="C904">
            <v>0</v>
          </cell>
          <cell r="D904">
            <v>-586.66</v>
          </cell>
          <cell r="E904">
            <v>0</v>
          </cell>
          <cell r="F904">
            <v>0</v>
          </cell>
        </row>
        <row r="905">
          <cell r="A905" t="str">
            <v>511053730</v>
          </cell>
          <cell r="B905" t="str">
            <v>INT.POR REFINANCIACION DE</v>
          </cell>
          <cell r="C905">
            <v>0</v>
          </cell>
          <cell r="D905">
            <v>-278985.74</v>
          </cell>
          <cell r="E905">
            <v>0</v>
          </cell>
          <cell r="F905">
            <v>0</v>
          </cell>
        </row>
        <row r="906">
          <cell r="A906" t="str">
            <v>511053750</v>
          </cell>
          <cell r="B906" t="str">
            <v>INTERESES PREST. CART. VI</v>
          </cell>
          <cell r="C906">
            <v>0</v>
          </cell>
          <cell r="D906">
            <v>-76.5</v>
          </cell>
          <cell r="E906">
            <v>0</v>
          </cell>
          <cell r="F906">
            <v>0</v>
          </cell>
        </row>
        <row r="907">
          <cell r="A907" t="str">
            <v>511053760</v>
          </cell>
          <cell r="B907" t="str">
            <v>INTERESES PREST. SAN LUIS</v>
          </cell>
          <cell r="C907">
            <v>0</v>
          </cell>
          <cell r="D907">
            <v>-72078.91</v>
          </cell>
          <cell r="E907">
            <v>0</v>
          </cell>
          <cell r="F907">
            <v>0</v>
          </cell>
        </row>
        <row r="908">
          <cell r="A908" t="str">
            <v>511053790</v>
          </cell>
          <cell r="B908" t="str">
            <v>INT.RETROCESION FIDEICOMI</v>
          </cell>
          <cell r="C908">
            <v>0</v>
          </cell>
          <cell r="D908">
            <v>-253369.65</v>
          </cell>
          <cell r="E908">
            <v>0</v>
          </cell>
          <cell r="F908">
            <v>0</v>
          </cell>
        </row>
        <row r="909">
          <cell r="A909" t="str">
            <v>511053900</v>
          </cell>
          <cell r="B909" t="str">
            <v>COMPLEMENTO DE INTERESES</v>
          </cell>
          <cell r="C909">
            <v>0</v>
          </cell>
          <cell r="D909">
            <v>-35354.199999999997</v>
          </cell>
          <cell r="E909">
            <v>0</v>
          </cell>
          <cell r="F909">
            <v>0</v>
          </cell>
        </row>
        <row r="910">
          <cell r="A910" t="str">
            <v>511054001</v>
          </cell>
          <cell r="B910" t="str">
            <v>INTERES PREST.TARJ.VISA</v>
          </cell>
          <cell r="C910">
            <v>0</v>
          </cell>
          <cell r="D910">
            <v>-2391869.0099999998</v>
          </cell>
          <cell r="E910">
            <v>0</v>
          </cell>
          <cell r="F910">
            <v>0</v>
          </cell>
        </row>
        <row r="911">
          <cell r="A911" t="str">
            <v>511054002</v>
          </cell>
          <cell r="B911" t="str">
            <v>INT.PREST.TARJ.MASTERCARD</v>
          </cell>
          <cell r="C911">
            <v>0</v>
          </cell>
          <cell r="D911">
            <v>-172777.45</v>
          </cell>
          <cell r="E911">
            <v>0</v>
          </cell>
          <cell r="F911">
            <v>0</v>
          </cell>
        </row>
        <row r="912">
          <cell r="A912" t="str">
            <v>511054030</v>
          </cell>
          <cell r="B912" t="str">
            <v>VISA - ADELANTOS EN EFECT</v>
          </cell>
          <cell r="C912">
            <v>0</v>
          </cell>
          <cell r="D912">
            <v>-47807.37</v>
          </cell>
          <cell r="E912">
            <v>0</v>
          </cell>
          <cell r="F912">
            <v>0</v>
          </cell>
        </row>
        <row r="913">
          <cell r="A913" t="str">
            <v>511054040</v>
          </cell>
          <cell r="B913" t="str">
            <v>VISA - ADELANTOS EN CUOTA</v>
          </cell>
          <cell r="C913">
            <v>0</v>
          </cell>
          <cell r="D913">
            <v>-2524542.1800000002</v>
          </cell>
          <cell r="E913">
            <v>0</v>
          </cell>
          <cell r="F913">
            <v>0</v>
          </cell>
        </row>
        <row r="914">
          <cell r="A914" t="str">
            <v>511054050</v>
          </cell>
          <cell r="B914" t="str">
            <v>VISA - LIQUIDAC. ANTIC. A</v>
          </cell>
          <cell r="C914">
            <v>0</v>
          </cell>
          <cell r="D914">
            <v>-10.72</v>
          </cell>
          <cell r="E914">
            <v>0</v>
          </cell>
          <cell r="F914">
            <v>0</v>
          </cell>
        </row>
        <row r="915">
          <cell r="A915" t="str">
            <v>511054060</v>
          </cell>
          <cell r="B915" t="str">
            <v>VISA - LIQ. CUOTAS ANTICI</v>
          </cell>
          <cell r="C915">
            <v>0</v>
          </cell>
          <cell r="D915">
            <v>-1546099.19</v>
          </cell>
          <cell r="E915">
            <v>0</v>
          </cell>
          <cell r="F915">
            <v>0</v>
          </cell>
        </row>
        <row r="916">
          <cell r="A916" t="str">
            <v>511055001</v>
          </cell>
          <cell r="B916" t="str">
            <v>INT.CALL OTORGADO EN $</v>
          </cell>
          <cell r="C916">
            <v>0</v>
          </cell>
          <cell r="D916">
            <v>-41025.94</v>
          </cell>
          <cell r="E916">
            <v>0</v>
          </cell>
          <cell r="F916">
            <v>0</v>
          </cell>
        </row>
        <row r="917">
          <cell r="A917" t="str">
            <v>511056010</v>
          </cell>
          <cell r="B917" t="str">
            <v>RES.CERT.PARTIC.FIDEICOMI</v>
          </cell>
          <cell r="C917">
            <v>0</v>
          </cell>
          <cell r="D917">
            <v>1728.29</v>
          </cell>
          <cell r="E917">
            <v>0</v>
          </cell>
          <cell r="F917">
            <v>0</v>
          </cell>
        </row>
        <row r="918">
          <cell r="A918" t="str">
            <v>511056011</v>
          </cell>
          <cell r="B918" t="str">
            <v>RTDO CP BANEX X V.P.P.</v>
          </cell>
          <cell r="C918">
            <v>0</v>
          </cell>
          <cell r="D918">
            <v>-0.01</v>
          </cell>
          <cell r="E918">
            <v>0</v>
          </cell>
          <cell r="F918">
            <v>0</v>
          </cell>
        </row>
        <row r="919">
          <cell r="A919" t="str">
            <v>511056012</v>
          </cell>
          <cell r="B919" t="str">
            <v>RTDO CP BANEX XI V.P.P.</v>
          </cell>
          <cell r="C919">
            <v>0</v>
          </cell>
          <cell r="D919">
            <v>25111.87</v>
          </cell>
          <cell r="E919">
            <v>0</v>
          </cell>
          <cell r="F919">
            <v>0</v>
          </cell>
        </row>
        <row r="920">
          <cell r="A920" t="str">
            <v>511056016</v>
          </cell>
          <cell r="B920" t="str">
            <v>RTDO CP BANEX XVI</v>
          </cell>
          <cell r="C920">
            <v>0</v>
          </cell>
          <cell r="D920">
            <v>-1667210.82</v>
          </cell>
          <cell r="E920">
            <v>0</v>
          </cell>
          <cell r="F920">
            <v>0</v>
          </cell>
        </row>
        <row r="921">
          <cell r="A921" t="str">
            <v>511056017</v>
          </cell>
          <cell r="B921" t="str">
            <v>RTDO CP BANEX XVII</v>
          </cell>
          <cell r="C921">
            <v>0</v>
          </cell>
          <cell r="D921">
            <v>-2044294.12</v>
          </cell>
          <cell r="E921">
            <v>0</v>
          </cell>
          <cell r="F921">
            <v>0</v>
          </cell>
        </row>
        <row r="922">
          <cell r="A922" t="str">
            <v>511056018</v>
          </cell>
          <cell r="B922" t="str">
            <v>RTDO CP BANEX XVIII</v>
          </cell>
          <cell r="C922">
            <v>0</v>
          </cell>
          <cell r="D922">
            <v>-313577.53999999998</v>
          </cell>
          <cell r="E922">
            <v>0</v>
          </cell>
          <cell r="F922">
            <v>0</v>
          </cell>
        </row>
        <row r="923">
          <cell r="A923" t="str">
            <v>511056019</v>
          </cell>
          <cell r="B923" t="str">
            <v>RTDO CP BANEX XIX</v>
          </cell>
          <cell r="C923">
            <v>0</v>
          </cell>
          <cell r="D923">
            <v>-316596.36</v>
          </cell>
          <cell r="E923">
            <v>0</v>
          </cell>
          <cell r="F923">
            <v>0</v>
          </cell>
        </row>
        <row r="924">
          <cell r="A924" t="str">
            <v>511056021</v>
          </cell>
          <cell r="B924" t="str">
            <v>RTDO CP BANEX XX</v>
          </cell>
          <cell r="C924">
            <v>0</v>
          </cell>
          <cell r="D924">
            <v>-163578.72</v>
          </cell>
          <cell r="E924">
            <v>0</v>
          </cell>
          <cell r="F924">
            <v>0</v>
          </cell>
        </row>
        <row r="925">
          <cell r="A925" t="str">
            <v>511056022</v>
          </cell>
          <cell r="B925" t="str">
            <v>RTDO CP BANEX XXI</v>
          </cell>
          <cell r="C925">
            <v>0</v>
          </cell>
          <cell r="D925">
            <v>-425274.53</v>
          </cell>
          <cell r="E925">
            <v>0</v>
          </cell>
          <cell r="F925">
            <v>0</v>
          </cell>
        </row>
        <row r="926">
          <cell r="A926" t="str">
            <v>511056023</v>
          </cell>
          <cell r="B926" t="str">
            <v>RTDO CP BANEX XXII</v>
          </cell>
          <cell r="C926">
            <v>0</v>
          </cell>
          <cell r="D926">
            <v>-208261.46</v>
          </cell>
          <cell r="E926">
            <v>0</v>
          </cell>
          <cell r="F926">
            <v>0</v>
          </cell>
        </row>
        <row r="927">
          <cell r="A927" t="str">
            <v>511056024</v>
          </cell>
          <cell r="B927" t="str">
            <v>RTDO CP BANEX XXIII</v>
          </cell>
          <cell r="C927">
            <v>0</v>
          </cell>
          <cell r="D927">
            <v>-3079835.2</v>
          </cell>
          <cell r="E927">
            <v>0</v>
          </cell>
          <cell r="F927">
            <v>0</v>
          </cell>
        </row>
        <row r="928">
          <cell r="A928" t="str">
            <v>511056025</v>
          </cell>
          <cell r="B928" t="str">
            <v>RTDO CP BANEX XXIV</v>
          </cell>
          <cell r="C928">
            <v>0</v>
          </cell>
          <cell r="D928">
            <v>-1822974.65</v>
          </cell>
          <cell r="E928">
            <v>0</v>
          </cell>
          <cell r="F928">
            <v>0</v>
          </cell>
        </row>
        <row r="929">
          <cell r="A929" t="str">
            <v>511056026</v>
          </cell>
          <cell r="B929" t="str">
            <v>RTDO CP BANEX XXV</v>
          </cell>
          <cell r="C929">
            <v>0</v>
          </cell>
          <cell r="D929">
            <v>-1478932</v>
          </cell>
          <cell r="E929">
            <v>0</v>
          </cell>
          <cell r="F929">
            <v>0</v>
          </cell>
        </row>
        <row r="930">
          <cell r="A930" t="str">
            <v>511056027</v>
          </cell>
          <cell r="B930" t="str">
            <v>RTDO CP BANEX XXVI</v>
          </cell>
          <cell r="C930">
            <v>0</v>
          </cell>
          <cell r="D930">
            <v>-5640796</v>
          </cell>
          <cell r="E930">
            <v>0</v>
          </cell>
          <cell r="F930">
            <v>0</v>
          </cell>
        </row>
        <row r="931">
          <cell r="A931" t="str">
            <v>511056028</v>
          </cell>
          <cell r="B931" t="str">
            <v>RTDO CP BANEX XXVII</v>
          </cell>
          <cell r="C931">
            <v>0</v>
          </cell>
          <cell r="D931">
            <v>-3352452.02</v>
          </cell>
          <cell r="E931">
            <v>0</v>
          </cell>
          <cell r="F931">
            <v>0</v>
          </cell>
        </row>
        <row r="932">
          <cell r="A932" t="str">
            <v>511056029</v>
          </cell>
          <cell r="B932" t="str">
            <v>RTDO CP BANEX XXVIII</v>
          </cell>
          <cell r="C932">
            <v>0</v>
          </cell>
          <cell r="D932">
            <v>-2937473.85</v>
          </cell>
          <cell r="E932">
            <v>0</v>
          </cell>
          <cell r="F932">
            <v>0</v>
          </cell>
        </row>
        <row r="933">
          <cell r="A933" t="str">
            <v>511057010</v>
          </cell>
          <cell r="B933" t="str">
            <v>RESULT.POR OTROS TITULOS</v>
          </cell>
          <cell r="C933">
            <v>0</v>
          </cell>
          <cell r="D933">
            <v>293492.45</v>
          </cell>
          <cell r="E933">
            <v>0</v>
          </cell>
          <cell r="F933">
            <v>0</v>
          </cell>
        </row>
        <row r="934">
          <cell r="A934" t="str">
            <v>511058002</v>
          </cell>
          <cell r="B934" t="str">
            <v>RESULT.OTROS CREDITOS FIN</v>
          </cell>
          <cell r="C934">
            <v>0</v>
          </cell>
          <cell r="D934">
            <v>-334378.40000000002</v>
          </cell>
          <cell r="E934">
            <v>0</v>
          </cell>
          <cell r="F934">
            <v>0</v>
          </cell>
        </row>
        <row r="935">
          <cell r="A935" t="str">
            <v>511087010</v>
          </cell>
          <cell r="B935" t="str">
            <v>RES.FIDEICOMISO</v>
          </cell>
          <cell r="C935">
            <v>0</v>
          </cell>
          <cell r="D935">
            <v>-9379725.7300000004</v>
          </cell>
          <cell r="E935">
            <v>0</v>
          </cell>
          <cell r="F935">
            <v>0</v>
          </cell>
        </row>
        <row r="936">
          <cell r="A936" t="str">
            <v>515002016</v>
          </cell>
          <cell r="B936" t="str">
            <v>INT.LIQUIDEZ A-2350</v>
          </cell>
          <cell r="C936">
            <v>0</v>
          </cell>
          <cell r="D936">
            <v>-475.95</v>
          </cell>
          <cell r="E936">
            <v>0</v>
          </cell>
          <cell r="F936">
            <v>0</v>
          </cell>
        </row>
        <row r="937">
          <cell r="A937" t="str">
            <v>515002023</v>
          </cell>
          <cell r="B937" t="str">
            <v>INT POR DISPONIBILIDADES</v>
          </cell>
          <cell r="C937">
            <v>0</v>
          </cell>
          <cell r="D937">
            <v>1539.16</v>
          </cell>
          <cell r="E937">
            <v>0</v>
          </cell>
          <cell r="F937">
            <v>0</v>
          </cell>
        </row>
        <row r="938">
          <cell r="A938" t="str">
            <v>515021009</v>
          </cell>
          <cell r="B938" t="str">
            <v>RTDO TÍT. PUB. (DIRECTORI</v>
          </cell>
          <cell r="C938">
            <v>0</v>
          </cell>
          <cell r="D938">
            <v>1640016.15</v>
          </cell>
          <cell r="E938">
            <v>0</v>
          </cell>
          <cell r="F938">
            <v>0</v>
          </cell>
        </row>
        <row r="939">
          <cell r="A939" t="str">
            <v>515021010</v>
          </cell>
          <cell r="B939" t="str">
            <v>RESULTADOS POR TÍTULOS PU</v>
          </cell>
          <cell r="C939">
            <v>0</v>
          </cell>
          <cell r="D939">
            <v>-1842943.72</v>
          </cell>
          <cell r="E939">
            <v>0</v>
          </cell>
          <cell r="F939">
            <v>0</v>
          </cell>
        </row>
        <row r="940">
          <cell r="A940" t="str">
            <v>515027001</v>
          </cell>
          <cell r="B940" t="str">
            <v>DIF.COTIZ.CBIO MAYORISTA</v>
          </cell>
          <cell r="C940">
            <v>0</v>
          </cell>
          <cell r="D940">
            <v>-6567.06</v>
          </cell>
          <cell r="E940">
            <v>0</v>
          </cell>
          <cell r="F940">
            <v>0</v>
          </cell>
        </row>
        <row r="941">
          <cell r="A941" t="str">
            <v>515027002</v>
          </cell>
          <cell r="B941" t="str">
            <v>dif.cbio fondos transito</v>
          </cell>
          <cell r="C941">
            <v>0</v>
          </cell>
          <cell r="D941">
            <v>5137.53</v>
          </cell>
          <cell r="E941">
            <v>0</v>
          </cell>
          <cell r="F941">
            <v>0</v>
          </cell>
        </row>
        <row r="942">
          <cell r="A942" t="str">
            <v>515027037</v>
          </cell>
          <cell r="B942" t="str">
            <v>DIFERENCIA DE COTIZACION</v>
          </cell>
          <cell r="C942">
            <v>0</v>
          </cell>
          <cell r="D942">
            <v>204858994.84</v>
          </cell>
          <cell r="E942">
            <v>0</v>
          </cell>
          <cell r="F942">
            <v>0</v>
          </cell>
        </row>
        <row r="943">
          <cell r="A943" t="str">
            <v>515027039</v>
          </cell>
          <cell r="B943" t="str">
            <v>DIF DE COTIZACION TITULOS</v>
          </cell>
          <cell r="C943">
            <v>0</v>
          </cell>
          <cell r="D943">
            <v>170526.44</v>
          </cell>
          <cell r="E943">
            <v>0</v>
          </cell>
          <cell r="F943">
            <v>0</v>
          </cell>
        </row>
        <row r="944">
          <cell r="A944" t="str">
            <v>515027044</v>
          </cell>
          <cell r="B944" t="str">
            <v>DIFERENCIA DE COTIZACION-</v>
          </cell>
          <cell r="C944">
            <v>0</v>
          </cell>
          <cell r="D944">
            <v>-18095958.539999999</v>
          </cell>
          <cell r="E944">
            <v>0</v>
          </cell>
          <cell r="F944">
            <v>0</v>
          </cell>
        </row>
        <row r="945">
          <cell r="A945" t="str">
            <v>515027055</v>
          </cell>
          <cell r="B945" t="str">
            <v>DIFERENCIA COTIZACION-TAR</v>
          </cell>
          <cell r="C945">
            <v>0</v>
          </cell>
          <cell r="D945">
            <v>-1190.02</v>
          </cell>
          <cell r="E945">
            <v>0</v>
          </cell>
          <cell r="F945">
            <v>0</v>
          </cell>
        </row>
        <row r="946">
          <cell r="A946" t="str">
            <v>515041017</v>
          </cell>
          <cell r="B946" t="str">
            <v>RESULTADO P/OBLIGAC.NEGOC</v>
          </cell>
          <cell r="C946">
            <v>0</v>
          </cell>
          <cell r="D946">
            <v>-37992.65</v>
          </cell>
          <cell r="E946">
            <v>0</v>
          </cell>
          <cell r="F946">
            <v>0</v>
          </cell>
        </row>
        <row r="947">
          <cell r="A947" t="str">
            <v>515047020</v>
          </cell>
          <cell r="B947" t="str">
            <v>INT.C/C SIN CHEQUERA</v>
          </cell>
          <cell r="C947">
            <v>0</v>
          </cell>
          <cell r="D947">
            <v>-18.71</v>
          </cell>
          <cell r="E947">
            <v>0</v>
          </cell>
          <cell r="F947">
            <v>0</v>
          </cell>
        </row>
        <row r="948">
          <cell r="A948" t="str">
            <v>515054001</v>
          </cell>
          <cell r="B948" t="str">
            <v>INT.PREST.TARJ. VISA</v>
          </cell>
          <cell r="C948">
            <v>0</v>
          </cell>
          <cell r="D948">
            <v>-2.92</v>
          </cell>
          <cell r="E948">
            <v>0</v>
          </cell>
          <cell r="F948">
            <v>0</v>
          </cell>
        </row>
        <row r="949">
          <cell r="A949" t="str">
            <v>515054002</v>
          </cell>
          <cell r="B949" t="str">
            <v>INT.PREST.TARJ.MASTERC/LI</v>
          </cell>
          <cell r="C949">
            <v>0</v>
          </cell>
          <cell r="D949">
            <v>-1488.75</v>
          </cell>
          <cell r="E949">
            <v>0</v>
          </cell>
          <cell r="F949">
            <v>0</v>
          </cell>
        </row>
        <row r="950">
          <cell r="A950" t="str">
            <v>515057010</v>
          </cell>
          <cell r="B950" t="str">
            <v>RESULT.POR OTROS TITULOS</v>
          </cell>
          <cell r="C950">
            <v>0</v>
          </cell>
          <cell r="D950">
            <v>-145.4</v>
          </cell>
          <cell r="E950">
            <v>0</v>
          </cell>
          <cell r="F950">
            <v>0</v>
          </cell>
        </row>
        <row r="951">
          <cell r="A951" t="str">
            <v>521003001</v>
          </cell>
          <cell r="B951" t="str">
            <v>INTERESES POR DEPOSITOS J</v>
          </cell>
          <cell r="C951">
            <v>0</v>
          </cell>
          <cell r="D951">
            <v>106342.37</v>
          </cell>
          <cell r="E951">
            <v>0</v>
          </cell>
          <cell r="F951">
            <v>0</v>
          </cell>
        </row>
        <row r="952">
          <cell r="A952" t="str">
            <v>521022001</v>
          </cell>
          <cell r="B952" t="str">
            <v>RESULTADO POR PRIMA PASES</v>
          </cell>
          <cell r="C952">
            <v>0</v>
          </cell>
          <cell r="D952">
            <v>35176</v>
          </cell>
          <cell r="E952">
            <v>0</v>
          </cell>
          <cell r="F952">
            <v>0</v>
          </cell>
        </row>
        <row r="953">
          <cell r="A953" t="str">
            <v>521037001</v>
          </cell>
          <cell r="B953" t="str">
            <v>INTERES LINEA BICE-LEASIN</v>
          </cell>
          <cell r="C953">
            <v>0</v>
          </cell>
          <cell r="D953">
            <v>718184.05</v>
          </cell>
          <cell r="E953">
            <v>0</v>
          </cell>
          <cell r="F953">
            <v>0</v>
          </cell>
        </row>
        <row r="954">
          <cell r="A954" t="str">
            <v>521038001</v>
          </cell>
          <cell r="B954" t="str">
            <v>INT.TIT.PUBL NAC.</v>
          </cell>
          <cell r="C954">
            <v>0</v>
          </cell>
          <cell r="D954">
            <v>6921.04</v>
          </cell>
          <cell r="E954">
            <v>0</v>
          </cell>
          <cell r="F954">
            <v>0</v>
          </cell>
        </row>
        <row r="955">
          <cell r="A955" t="str">
            <v>521063001</v>
          </cell>
          <cell r="B955" t="str">
            <v>INT. P/DEP. EN CAJA DE AH</v>
          </cell>
          <cell r="C955">
            <v>0</v>
          </cell>
          <cell r="D955">
            <v>28078.69</v>
          </cell>
          <cell r="E955">
            <v>0</v>
          </cell>
          <cell r="F955">
            <v>0</v>
          </cell>
        </row>
        <row r="956">
          <cell r="A956" t="str">
            <v>521063002</v>
          </cell>
          <cell r="B956" t="str">
            <v>INT.P/DEP.CAJA AHORRO SIA</v>
          </cell>
          <cell r="C956">
            <v>0</v>
          </cell>
          <cell r="D956">
            <v>203328.67</v>
          </cell>
          <cell r="E956">
            <v>0</v>
          </cell>
          <cell r="F956">
            <v>0</v>
          </cell>
        </row>
        <row r="957">
          <cell r="A957" t="str">
            <v>521063003</v>
          </cell>
          <cell r="B957" t="str">
            <v>INTERESES FONDOS DE DESEM</v>
          </cell>
          <cell r="C957">
            <v>0</v>
          </cell>
          <cell r="D957">
            <v>368.61</v>
          </cell>
          <cell r="E957">
            <v>0</v>
          </cell>
          <cell r="F957">
            <v>0</v>
          </cell>
        </row>
        <row r="958">
          <cell r="A958" t="str">
            <v>521063004</v>
          </cell>
          <cell r="B958" t="str">
            <v>INT. POR CAJA AHORRO CORD</v>
          </cell>
          <cell r="C958">
            <v>0</v>
          </cell>
          <cell r="D958">
            <v>1445.47</v>
          </cell>
          <cell r="E958">
            <v>0</v>
          </cell>
          <cell r="F958">
            <v>0</v>
          </cell>
        </row>
        <row r="959">
          <cell r="A959" t="str">
            <v>521063005</v>
          </cell>
          <cell r="B959" t="str">
            <v>INT.CAJA DE AHORRO CLIENT</v>
          </cell>
          <cell r="C959">
            <v>0</v>
          </cell>
          <cell r="D959">
            <v>2029.3</v>
          </cell>
          <cell r="E959">
            <v>0</v>
          </cell>
          <cell r="F959">
            <v>0</v>
          </cell>
        </row>
        <row r="960">
          <cell r="A960" t="str">
            <v>521063006</v>
          </cell>
          <cell r="B960" t="str">
            <v>INT.CA ESPECIAL COM.3399</v>
          </cell>
          <cell r="C960">
            <v>0</v>
          </cell>
          <cell r="D960">
            <v>5.48</v>
          </cell>
          <cell r="E960">
            <v>0</v>
          </cell>
          <cell r="F960">
            <v>0</v>
          </cell>
        </row>
        <row r="961">
          <cell r="A961" t="str">
            <v>521063007</v>
          </cell>
          <cell r="B961" t="str">
            <v>INT.CA RENOV.DE DESC.</v>
          </cell>
          <cell r="C961">
            <v>0</v>
          </cell>
          <cell r="D961">
            <v>32.31</v>
          </cell>
          <cell r="E961">
            <v>0</v>
          </cell>
          <cell r="F961">
            <v>0</v>
          </cell>
        </row>
        <row r="962">
          <cell r="A962" t="str">
            <v>521064001</v>
          </cell>
          <cell r="B962" t="str">
            <v>INT.P/DEPOS.A PLAZO FIJO</v>
          </cell>
          <cell r="C962">
            <v>0</v>
          </cell>
          <cell r="D962">
            <v>13708732.380000001</v>
          </cell>
          <cell r="E962">
            <v>0</v>
          </cell>
          <cell r="F962">
            <v>0</v>
          </cell>
        </row>
        <row r="963">
          <cell r="A963" t="str">
            <v>521064002</v>
          </cell>
          <cell r="B963" t="str">
            <v>INT.P/DEPOS. PF TIT PUB</v>
          </cell>
          <cell r="C963">
            <v>0</v>
          </cell>
          <cell r="D963">
            <v>4779.43</v>
          </cell>
          <cell r="E963">
            <v>0</v>
          </cell>
          <cell r="F963">
            <v>0</v>
          </cell>
        </row>
        <row r="964">
          <cell r="A964" t="str">
            <v>521067001</v>
          </cell>
          <cell r="B964" t="str">
            <v>INT.CALL RECIBIDO EN $</v>
          </cell>
          <cell r="C964">
            <v>0</v>
          </cell>
          <cell r="D964">
            <v>6164.38</v>
          </cell>
          <cell r="E964">
            <v>0</v>
          </cell>
          <cell r="F964">
            <v>0</v>
          </cell>
        </row>
        <row r="965">
          <cell r="A965" t="str">
            <v>525002019</v>
          </cell>
          <cell r="B965" t="str">
            <v>INT POR DEPOSITOS TITULOS</v>
          </cell>
          <cell r="C965">
            <v>0</v>
          </cell>
          <cell r="D965">
            <v>21691.119999999999</v>
          </cell>
          <cell r="E965">
            <v>0</v>
          </cell>
          <cell r="F965">
            <v>0</v>
          </cell>
        </row>
        <row r="966">
          <cell r="A966" t="str">
            <v>525003001</v>
          </cell>
          <cell r="B966" t="str">
            <v>INT. POR DEPOSITOS JUDICI</v>
          </cell>
          <cell r="C966">
            <v>0</v>
          </cell>
          <cell r="D966">
            <v>1748.29</v>
          </cell>
          <cell r="E966">
            <v>0</v>
          </cell>
          <cell r="F966">
            <v>0</v>
          </cell>
        </row>
        <row r="967">
          <cell r="A967" t="str">
            <v>525010022</v>
          </cell>
          <cell r="B967" t="str">
            <v>INT X DESCUBIERTO BCO EXT</v>
          </cell>
          <cell r="C967">
            <v>0</v>
          </cell>
          <cell r="D967">
            <v>1919.76</v>
          </cell>
          <cell r="E967">
            <v>0</v>
          </cell>
          <cell r="F967">
            <v>0</v>
          </cell>
        </row>
        <row r="968">
          <cell r="A968" t="str">
            <v>525063001</v>
          </cell>
          <cell r="B968" t="str">
            <v>INT.P/DEP. EN CAJA DE AHO</v>
          </cell>
          <cell r="C968">
            <v>0</v>
          </cell>
          <cell r="D968">
            <v>1305.1400000000001</v>
          </cell>
          <cell r="E968">
            <v>0</v>
          </cell>
          <cell r="F968">
            <v>0</v>
          </cell>
        </row>
        <row r="969">
          <cell r="A969" t="str">
            <v>525063002</v>
          </cell>
          <cell r="B969" t="str">
            <v>INT.P/DEP. EN CAJA AHORRO</v>
          </cell>
          <cell r="C969">
            <v>0</v>
          </cell>
          <cell r="D969">
            <v>40.57</v>
          </cell>
          <cell r="E969">
            <v>0</v>
          </cell>
          <cell r="F969">
            <v>0</v>
          </cell>
        </row>
        <row r="970">
          <cell r="A970" t="str">
            <v>525064001</v>
          </cell>
          <cell r="B970" t="str">
            <v>INT.P/DEP.A PLAZO FIJO</v>
          </cell>
          <cell r="C970">
            <v>0</v>
          </cell>
          <cell r="D970">
            <v>183210.91</v>
          </cell>
          <cell r="E970">
            <v>0</v>
          </cell>
          <cell r="F970">
            <v>0</v>
          </cell>
        </row>
        <row r="971">
          <cell r="A971" t="str">
            <v>525064005</v>
          </cell>
          <cell r="B971" t="str">
            <v>INTERES PF EUROS</v>
          </cell>
          <cell r="C971">
            <v>0</v>
          </cell>
          <cell r="D971">
            <v>4379.24</v>
          </cell>
          <cell r="E971">
            <v>0</v>
          </cell>
          <cell r="F971">
            <v>0</v>
          </cell>
        </row>
        <row r="972">
          <cell r="A972" t="str">
            <v>531003018</v>
          </cell>
          <cell r="B972" t="str">
            <v>CARGO P/PREV. ANT. HAB. M</v>
          </cell>
          <cell r="C972">
            <v>0</v>
          </cell>
          <cell r="D972">
            <v>227.7</v>
          </cell>
          <cell r="E972">
            <v>0</v>
          </cell>
          <cell r="F972">
            <v>0</v>
          </cell>
        </row>
        <row r="973">
          <cell r="A973" t="str">
            <v>531003019</v>
          </cell>
          <cell r="B973" t="str">
            <v>CARGO P/PREV. ANT. HAB. J</v>
          </cell>
          <cell r="C973">
            <v>0</v>
          </cell>
          <cell r="D973">
            <v>315046.5</v>
          </cell>
          <cell r="E973">
            <v>0</v>
          </cell>
          <cell r="F973">
            <v>0</v>
          </cell>
        </row>
        <row r="974">
          <cell r="A974" t="str">
            <v>531003031</v>
          </cell>
          <cell r="B974" t="str">
            <v>CARGO POR DESC. CHEQUES</v>
          </cell>
          <cell r="C974">
            <v>0</v>
          </cell>
          <cell r="D974">
            <v>941.76</v>
          </cell>
          <cell r="E974">
            <v>0</v>
          </cell>
          <cell r="F974">
            <v>0</v>
          </cell>
        </row>
        <row r="975">
          <cell r="A975" t="str">
            <v>531003032</v>
          </cell>
          <cell r="B975" t="str">
            <v>CARGO POR ADELANTOS CC</v>
          </cell>
          <cell r="C975">
            <v>0</v>
          </cell>
          <cell r="D975">
            <v>457659.23</v>
          </cell>
          <cell r="E975">
            <v>0</v>
          </cell>
          <cell r="F975">
            <v>0</v>
          </cell>
        </row>
        <row r="976">
          <cell r="A976" t="str">
            <v>531003033</v>
          </cell>
          <cell r="B976" t="str">
            <v>CARGO POR DOCUM. SOLA FIR</v>
          </cell>
          <cell r="C976">
            <v>0</v>
          </cell>
          <cell r="D976">
            <v>184953.76</v>
          </cell>
          <cell r="E976">
            <v>0</v>
          </cell>
          <cell r="F976">
            <v>0</v>
          </cell>
        </row>
        <row r="977">
          <cell r="A977" t="str">
            <v>531003038</v>
          </cell>
          <cell r="B977" t="str">
            <v>CARGO PTMOS. PERSONALES</v>
          </cell>
          <cell r="C977">
            <v>0</v>
          </cell>
          <cell r="D977">
            <v>482574.49</v>
          </cell>
          <cell r="E977">
            <v>0</v>
          </cell>
          <cell r="F977">
            <v>0</v>
          </cell>
        </row>
        <row r="978">
          <cell r="A978" t="str">
            <v>531003043</v>
          </cell>
          <cell r="B978" t="str">
            <v>CARGO PTMOS AL PERSONAL</v>
          </cell>
          <cell r="C978">
            <v>0</v>
          </cell>
          <cell r="D978">
            <v>53274.8</v>
          </cell>
          <cell r="E978">
            <v>0</v>
          </cell>
          <cell r="F978">
            <v>0</v>
          </cell>
        </row>
        <row r="979">
          <cell r="A979" t="str">
            <v>531003054</v>
          </cell>
          <cell r="B979" t="str">
            <v>CARGO PRONTO CORDIAL JUBI</v>
          </cell>
          <cell r="C979">
            <v>0</v>
          </cell>
          <cell r="D979">
            <v>610562.43000000005</v>
          </cell>
          <cell r="E979">
            <v>0</v>
          </cell>
          <cell r="F979">
            <v>0</v>
          </cell>
        </row>
        <row r="980">
          <cell r="A980" t="str">
            <v>531003055</v>
          </cell>
          <cell r="B980" t="str">
            <v>CARGO PRONTO CORDIAL SIAP</v>
          </cell>
          <cell r="C980">
            <v>0</v>
          </cell>
          <cell r="D980">
            <v>284954.03000000003</v>
          </cell>
          <cell r="E980">
            <v>0</v>
          </cell>
          <cell r="F980">
            <v>0</v>
          </cell>
        </row>
        <row r="981">
          <cell r="A981" t="str">
            <v>531003056</v>
          </cell>
          <cell r="B981" t="str">
            <v>CARGO PRONTO CORDIAL PAR</v>
          </cell>
          <cell r="C981">
            <v>0</v>
          </cell>
          <cell r="D981">
            <v>147691.31</v>
          </cell>
          <cell r="E981">
            <v>0</v>
          </cell>
          <cell r="F981">
            <v>0</v>
          </cell>
        </row>
        <row r="982">
          <cell r="A982" t="str">
            <v>531003057</v>
          </cell>
          <cell r="B982" t="str">
            <v>CARGO PTMOS REF. TARJETAS</v>
          </cell>
          <cell r="C982">
            <v>0</v>
          </cell>
          <cell r="D982">
            <v>5500.53</v>
          </cell>
          <cell r="E982">
            <v>0</v>
          </cell>
          <cell r="F982">
            <v>0</v>
          </cell>
        </row>
        <row r="983">
          <cell r="A983" t="str">
            <v>531003059</v>
          </cell>
          <cell r="B983" t="str">
            <v>CARGO REFINANC. PRESTAMOS</v>
          </cell>
          <cell r="C983">
            <v>0</v>
          </cell>
          <cell r="D983">
            <v>371773.98</v>
          </cell>
          <cell r="E983">
            <v>0</v>
          </cell>
          <cell r="F983">
            <v>0</v>
          </cell>
        </row>
        <row r="984">
          <cell r="A984" t="str">
            <v>531003061</v>
          </cell>
          <cell r="B984" t="str">
            <v>CARGO TARJETAS VISA</v>
          </cell>
          <cell r="C984">
            <v>0</v>
          </cell>
          <cell r="D984">
            <v>543728.12</v>
          </cell>
          <cell r="E984">
            <v>0</v>
          </cell>
          <cell r="F984">
            <v>0</v>
          </cell>
        </row>
        <row r="985">
          <cell r="A985" t="str">
            <v>531003062</v>
          </cell>
          <cell r="B985" t="str">
            <v>CARGO TARJETAS MASTERCARD</v>
          </cell>
          <cell r="C985">
            <v>0</v>
          </cell>
          <cell r="D985">
            <v>53775.26</v>
          </cell>
          <cell r="E985">
            <v>0</v>
          </cell>
          <cell r="F985">
            <v>0</v>
          </cell>
        </row>
        <row r="986">
          <cell r="A986" t="str">
            <v>531003067</v>
          </cell>
          <cell r="B986" t="str">
            <v>CARGO PREV. SITREDOS/SIAP</v>
          </cell>
          <cell r="C986">
            <v>0</v>
          </cell>
          <cell r="D986">
            <v>242.83</v>
          </cell>
          <cell r="E986">
            <v>0</v>
          </cell>
          <cell r="F986">
            <v>0</v>
          </cell>
        </row>
        <row r="987">
          <cell r="A987" t="str">
            <v>531003069</v>
          </cell>
          <cell r="B987" t="str">
            <v>CARGO PTMOS. CANJE SIAP</v>
          </cell>
          <cell r="C987">
            <v>0</v>
          </cell>
          <cell r="D987">
            <v>773.34</v>
          </cell>
          <cell r="E987">
            <v>0</v>
          </cell>
          <cell r="F987">
            <v>0</v>
          </cell>
        </row>
        <row r="988">
          <cell r="A988" t="str">
            <v>531003091</v>
          </cell>
          <cell r="B988" t="str">
            <v>CARGO RECOMPRA CARTERA</v>
          </cell>
          <cell r="C988">
            <v>0</v>
          </cell>
          <cell r="D988">
            <v>296096.05</v>
          </cell>
          <cell r="E988">
            <v>0</v>
          </cell>
          <cell r="F988">
            <v>0</v>
          </cell>
        </row>
        <row r="989">
          <cell r="A989" t="str">
            <v>531003150</v>
          </cell>
          <cell r="B989" t="str">
            <v>CARGO ACUERDOS CONCURSALE</v>
          </cell>
          <cell r="C989">
            <v>0</v>
          </cell>
          <cell r="D989">
            <v>5064.3599999999997</v>
          </cell>
          <cell r="E989">
            <v>0</v>
          </cell>
          <cell r="F989">
            <v>0</v>
          </cell>
        </row>
        <row r="990">
          <cell r="A990" t="str">
            <v>531003250</v>
          </cell>
          <cell r="B990" t="str">
            <v>PREV.OTROS CTOS.POR INTER</v>
          </cell>
          <cell r="C990">
            <v>0</v>
          </cell>
          <cell r="D990">
            <v>390.35</v>
          </cell>
          <cell r="E990">
            <v>0</v>
          </cell>
          <cell r="F990">
            <v>0</v>
          </cell>
        </row>
        <row r="991">
          <cell r="A991" t="str">
            <v>531003790</v>
          </cell>
          <cell r="B991" t="str">
            <v>CARGO RETROCESION FIDEICO</v>
          </cell>
          <cell r="C991">
            <v>0</v>
          </cell>
          <cell r="D991">
            <v>52918.31</v>
          </cell>
          <cell r="E991">
            <v>0</v>
          </cell>
          <cell r="F991">
            <v>0</v>
          </cell>
        </row>
        <row r="992">
          <cell r="A992" t="str">
            <v>531003800</v>
          </cell>
          <cell r="B992" t="str">
            <v>QUITAS Y CASTIGOS</v>
          </cell>
          <cell r="C992">
            <v>0</v>
          </cell>
          <cell r="D992">
            <v>16571.169999999998</v>
          </cell>
          <cell r="E992">
            <v>0</v>
          </cell>
          <cell r="F992">
            <v>0</v>
          </cell>
        </row>
        <row r="993">
          <cell r="A993" t="str">
            <v>535003064</v>
          </cell>
          <cell r="B993" t="str">
            <v>CARGO POR TARJETA VISA</v>
          </cell>
          <cell r="C993">
            <v>0</v>
          </cell>
          <cell r="D993">
            <v>3194.46</v>
          </cell>
          <cell r="E993">
            <v>0</v>
          </cell>
          <cell r="F993">
            <v>0</v>
          </cell>
        </row>
        <row r="994">
          <cell r="A994" t="str">
            <v>535003110</v>
          </cell>
          <cell r="B994" t="str">
            <v>CARGO CPRA. MON. EXT. DOL</v>
          </cell>
          <cell r="C994">
            <v>0</v>
          </cell>
          <cell r="D994">
            <v>12675.25</v>
          </cell>
          <cell r="E994">
            <v>0</v>
          </cell>
          <cell r="F994">
            <v>0</v>
          </cell>
        </row>
        <row r="995">
          <cell r="A995" t="str">
            <v>535003130</v>
          </cell>
          <cell r="B995" t="str">
            <v>CARGO CPRA. ME. Y TT OTRA</v>
          </cell>
          <cell r="C995">
            <v>0</v>
          </cell>
          <cell r="D995">
            <v>319.18</v>
          </cell>
          <cell r="E995">
            <v>0</v>
          </cell>
          <cell r="F995">
            <v>0</v>
          </cell>
        </row>
        <row r="996">
          <cell r="A996" t="str">
            <v>541003004</v>
          </cell>
          <cell r="B996" t="str">
            <v>COM.POR CHEQUE DEPOS/INGR</v>
          </cell>
          <cell r="C996">
            <v>0</v>
          </cell>
          <cell r="D996">
            <v>-26659.439999999999</v>
          </cell>
          <cell r="E996">
            <v>0</v>
          </cell>
          <cell r="F996">
            <v>0</v>
          </cell>
        </row>
        <row r="997">
          <cell r="A997" t="str">
            <v>541003012</v>
          </cell>
          <cell r="B997" t="str">
            <v>MANTENIMIENTO CAJA DE AHO</v>
          </cell>
          <cell r="C997">
            <v>0</v>
          </cell>
          <cell r="D997">
            <v>-992334.36</v>
          </cell>
          <cell r="E997">
            <v>0</v>
          </cell>
          <cell r="F997">
            <v>0</v>
          </cell>
        </row>
        <row r="998">
          <cell r="A998" t="str">
            <v>541003020</v>
          </cell>
          <cell r="B998" t="str">
            <v>COM.CTA.INMOV.CAJA DE AHO</v>
          </cell>
          <cell r="C998">
            <v>0</v>
          </cell>
          <cell r="D998">
            <v>-55580.72</v>
          </cell>
          <cell r="E998">
            <v>0</v>
          </cell>
          <cell r="F998">
            <v>0</v>
          </cell>
        </row>
        <row r="999">
          <cell r="A999" t="str">
            <v>541003036</v>
          </cell>
          <cell r="B999" t="str">
            <v>COMISION MANTENIMIENTO DE</v>
          </cell>
          <cell r="C999">
            <v>0</v>
          </cell>
          <cell r="D999">
            <v>-426928.25</v>
          </cell>
          <cell r="E999">
            <v>0</v>
          </cell>
          <cell r="F999">
            <v>0</v>
          </cell>
        </row>
        <row r="1000">
          <cell r="A1000" t="str">
            <v>541003037</v>
          </cell>
          <cell r="B1000" t="str">
            <v>MANTENIMIENTO SIAP</v>
          </cell>
          <cell r="C1000">
            <v>0</v>
          </cell>
          <cell r="D1000">
            <v>-27186512.760000002</v>
          </cell>
          <cell r="E1000">
            <v>0</v>
          </cell>
          <cell r="F1000">
            <v>0</v>
          </cell>
        </row>
        <row r="1001">
          <cell r="A1001" t="str">
            <v>541003039</v>
          </cell>
          <cell r="B1001" t="str">
            <v>MANTEN. CTA. INTEG. 1915</v>
          </cell>
          <cell r="C1001">
            <v>0</v>
          </cell>
          <cell r="D1001">
            <v>1097.7</v>
          </cell>
          <cell r="E1001">
            <v>0</v>
          </cell>
          <cell r="F1001">
            <v>0</v>
          </cell>
        </row>
        <row r="1002">
          <cell r="A1002" t="str">
            <v>541003043</v>
          </cell>
          <cell r="B1002" t="str">
            <v>COMISIONES POR CERTIFICAC</v>
          </cell>
          <cell r="C1002">
            <v>0</v>
          </cell>
          <cell r="D1002">
            <v>-45</v>
          </cell>
          <cell r="E1002">
            <v>0</v>
          </cell>
          <cell r="F1002">
            <v>0</v>
          </cell>
        </row>
        <row r="1003">
          <cell r="A1003" t="str">
            <v>541003050</v>
          </cell>
          <cell r="B1003" t="str">
            <v>COMISION POR CHEQUES RECH</v>
          </cell>
          <cell r="C1003">
            <v>0</v>
          </cell>
          <cell r="D1003">
            <v>-37855</v>
          </cell>
          <cell r="E1003">
            <v>0</v>
          </cell>
          <cell r="F1003">
            <v>0</v>
          </cell>
        </row>
        <row r="1004">
          <cell r="A1004" t="str">
            <v>541003080</v>
          </cell>
          <cell r="B1004" t="str">
            <v>COMISION COBIMPRO</v>
          </cell>
          <cell r="C1004">
            <v>0</v>
          </cell>
          <cell r="D1004">
            <v>-55024.5</v>
          </cell>
          <cell r="E1004">
            <v>0</v>
          </cell>
          <cell r="F1004">
            <v>0</v>
          </cell>
        </row>
        <row r="1005">
          <cell r="A1005" t="str">
            <v>541003081</v>
          </cell>
          <cell r="B1005" t="str">
            <v>COMISIONES POR VALORES AL</v>
          </cell>
          <cell r="C1005">
            <v>0</v>
          </cell>
          <cell r="D1005">
            <v>-92411.39</v>
          </cell>
          <cell r="E1005">
            <v>0</v>
          </cell>
          <cell r="F1005">
            <v>0</v>
          </cell>
        </row>
        <row r="1006">
          <cell r="A1006" t="str">
            <v>541003100</v>
          </cell>
          <cell r="B1006" t="str">
            <v>COMISION POR RECAUDACION</v>
          </cell>
          <cell r="C1006">
            <v>0</v>
          </cell>
          <cell r="D1006">
            <v>-755649.14</v>
          </cell>
          <cell r="E1006">
            <v>0</v>
          </cell>
          <cell r="F1006">
            <v>0</v>
          </cell>
        </row>
        <row r="1007">
          <cell r="A1007" t="str">
            <v>541003120</v>
          </cell>
          <cell r="B1007" t="str">
            <v>COMISIONES POR LIBRETAS D</v>
          </cell>
          <cell r="C1007">
            <v>0</v>
          </cell>
          <cell r="D1007">
            <v>-136187.51999999999</v>
          </cell>
          <cell r="E1007">
            <v>0</v>
          </cell>
          <cell r="F1007">
            <v>0</v>
          </cell>
        </row>
        <row r="1008">
          <cell r="A1008" t="str">
            <v>541003150</v>
          </cell>
          <cell r="B1008" t="str">
            <v>COMISIONES EMPRESAS</v>
          </cell>
          <cell r="C1008">
            <v>0</v>
          </cell>
          <cell r="D1008">
            <v>-1452</v>
          </cell>
          <cell r="E1008">
            <v>0</v>
          </cell>
          <cell r="F1008">
            <v>0</v>
          </cell>
        </row>
        <row r="1009">
          <cell r="A1009" t="str">
            <v>541003160</v>
          </cell>
          <cell r="B1009" t="str">
            <v>COM. POR RESUMEN CTA. CTE</v>
          </cell>
          <cell r="C1009">
            <v>0</v>
          </cell>
          <cell r="D1009">
            <v>-71542.100000000006</v>
          </cell>
          <cell r="E1009">
            <v>0</v>
          </cell>
          <cell r="F1009">
            <v>0</v>
          </cell>
        </row>
        <row r="1010">
          <cell r="A1010" t="str">
            <v>541003320</v>
          </cell>
          <cell r="B1010" t="str">
            <v>COM. POR LIBRETAS DE DEPO</v>
          </cell>
          <cell r="C1010">
            <v>0</v>
          </cell>
          <cell r="D1010">
            <v>-506</v>
          </cell>
          <cell r="E1010">
            <v>0</v>
          </cell>
          <cell r="F1010">
            <v>0</v>
          </cell>
        </row>
        <row r="1011">
          <cell r="A1011" t="str">
            <v>541003350</v>
          </cell>
          <cell r="B1011" t="str">
            <v>CERTIFICACION DE FIRMAS</v>
          </cell>
          <cell r="C1011">
            <v>0</v>
          </cell>
          <cell r="D1011">
            <v>-4369.5</v>
          </cell>
          <cell r="E1011">
            <v>0</v>
          </cell>
          <cell r="F1011">
            <v>0</v>
          </cell>
        </row>
        <row r="1012">
          <cell r="A1012" t="str">
            <v>541003360</v>
          </cell>
          <cell r="B1012" t="str">
            <v>COM. POR CHEQUES MOSTRADO</v>
          </cell>
          <cell r="C1012">
            <v>0</v>
          </cell>
          <cell r="D1012">
            <v>-20866</v>
          </cell>
          <cell r="E1012">
            <v>0</v>
          </cell>
          <cell r="F1012">
            <v>0</v>
          </cell>
        </row>
        <row r="1013">
          <cell r="A1013" t="str">
            <v>541003370</v>
          </cell>
          <cell r="B1013" t="str">
            <v>ORDEN NO PAGAR</v>
          </cell>
          <cell r="C1013">
            <v>0</v>
          </cell>
          <cell r="D1013">
            <v>-5520</v>
          </cell>
          <cell r="E1013">
            <v>0</v>
          </cell>
          <cell r="F1013">
            <v>0</v>
          </cell>
        </row>
        <row r="1014">
          <cell r="A1014" t="str">
            <v>541003380</v>
          </cell>
          <cell r="B1014" t="str">
            <v>DESCUBIERTOS TRANSITORIOS</v>
          </cell>
          <cell r="C1014">
            <v>0</v>
          </cell>
          <cell r="D1014">
            <v>-43683.12</v>
          </cell>
          <cell r="E1014">
            <v>0</v>
          </cell>
          <cell r="F1014">
            <v>0</v>
          </cell>
        </row>
        <row r="1015">
          <cell r="A1015" t="str">
            <v>541003390</v>
          </cell>
          <cell r="B1015" t="str">
            <v>SOLICITUD DE INFORMACION</v>
          </cell>
          <cell r="C1015">
            <v>0</v>
          </cell>
          <cell r="D1015">
            <v>-921.89</v>
          </cell>
          <cell r="E1015">
            <v>0</v>
          </cell>
          <cell r="F1015">
            <v>0</v>
          </cell>
        </row>
        <row r="1016">
          <cell r="A1016" t="str">
            <v>541003400</v>
          </cell>
          <cell r="B1016" t="str">
            <v>GASTOS DE FRANQUEO</v>
          </cell>
          <cell r="C1016">
            <v>0</v>
          </cell>
          <cell r="D1016">
            <v>-65</v>
          </cell>
          <cell r="E1016">
            <v>0</v>
          </cell>
          <cell r="F1016">
            <v>0</v>
          </cell>
        </row>
        <row r="1017">
          <cell r="A1017" t="str">
            <v>541003430</v>
          </cell>
          <cell r="B1017" t="str">
            <v>RESUMEN CAJA DE AHORRO</v>
          </cell>
          <cell r="C1017">
            <v>0</v>
          </cell>
          <cell r="D1017">
            <v>-17425.71</v>
          </cell>
          <cell r="E1017">
            <v>0</v>
          </cell>
          <cell r="F1017">
            <v>0</v>
          </cell>
        </row>
        <row r="1018">
          <cell r="A1018" t="str">
            <v>541003450</v>
          </cell>
          <cell r="B1018" t="str">
            <v>GASTOS FRANQUEO CA</v>
          </cell>
          <cell r="C1018">
            <v>0</v>
          </cell>
          <cell r="D1018">
            <v>-276.01</v>
          </cell>
          <cell r="E1018">
            <v>0</v>
          </cell>
          <cell r="F1018">
            <v>0</v>
          </cell>
        </row>
        <row r="1019">
          <cell r="A1019" t="str">
            <v>541003460</v>
          </cell>
          <cell r="B1019" t="str">
            <v>COMISION POR CHEQUE CANCE</v>
          </cell>
          <cell r="C1019">
            <v>0</v>
          </cell>
          <cell r="D1019">
            <v>-960</v>
          </cell>
          <cell r="E1019">
            <v>0</v>
          </cell>
          <cell r="F1019">
            <v>0</v>
          </cell>
        </row>
        <row r="1020">
          <cell r="A1020" t="str">
            <v>541006011</v>
          </cell>
          <cell r="B1020" t="str">
            <v>COMISIONES POR RIESGO CON</v>
          </cell>
          <cell r="C1020">
            <v>0</v>
          </cell>
          <cell r="D1020">
            <v>-15707.65</v>
          </cell>
          <cell r="E1020">
            <v>0</v>
          </cell>
          <cell r="F1020">
            <v>0</v>
          </cell>
        </row>
        <row r="1021">
          <cell r="A1021" t="str">
            <v>541006013</v>
          </cell>
          <cell r="B1021" t="str">
            <v>COM.PERMANENCIA SALDO DEU</v>
          </cell>
          <cell r="C1021">
            <v>0</v>
          </cell>
          <cell r="D1021">
            <v>-99426</v>
          </cell>
          <cell r="E1021">
            <v>0</v>
          </cell>
          <cell r="F1021">
            <v>0</v>
          </cell>
        </row>
        <row r="1022">
          <cell r="A1022" t="str">
            <v>541006014</v>
          </cell>
          <cell r="B1022" t="str">
            <v>COM.CONSULTA CAMARA</v>
          </cell>
          <cell r="C1022">
            <v>0</v>
          </cell>
          <cell r="D1022">
            <v>-182530</v>
          </cell>
          <cell r="E1022">
            <v>0</v>
          </cell>
          <cell r="F1022">
            <v>0</v>
          </cell>
        </row>
        <row r="1023">
          <cell r="A1023" t="str">
            <v>541006047</v>
          </cell>
          <cell r="B1023" t="str">
            <v>COM. POR LIQUID. DE ACUER</v>
          </cell>
          <cell r="C1023">
            <v>0</v>
          </cell>
          <cell r="D1023">
            <v>-64160.45</v>
          </cell>
          <cell r="E1023">
            <v>0</v>
          </cell>
          <cell r="F1023">
            <v>0</v>
          </cell>
        </row>
        <row r="1024">
          <cell r="A1024" t="str">
            <v>541006060</v>
          </cell>
          <cell r="B1024" t="str">
            <v>COMISIONES COMERCIOS VISA</v>
          </cell>
          <cell r="C1024">
            <v>0</v>
          </cell>
          <cell r="D1024">
            <v>-25347.48</v>
          </cell>
          <cell r="E1024">
            <v>0</v>
          </cell>
          <cell r="F1024">
            <v>0</v>
          </cell>
        </row>
        <row r="1025">
          <cell r="A1025" t="str">
            <v>541006070</v>
          </cell>
          <cell r="B1025" t="str">
            <v>COMISION COMERCIOS - MAST</v>
          </cell>
          <cell r="C1025">
            <v>0</v>
          </cell>
          <cell r="D1025">
            <v>-4767</v>
          </cell>
          <cell r="E1025">
            <v>0</v>
          </cell>
          <cell r="F1025">
            <v>0</v>
          </cell>
        </row>
        <row r="1026">
          <cell r="A1026" t="str">
            <v>541006120</v>
          </cell>
          <cell r="B1026" t="str">
            <v>COM.ANTIC.JUB.Y PENS.</v>
          </cell>
          <cell r="C1026">
            <v>0</v>
          </cell>
          <cell r="D1026">
            <v>-10849609.109999999</v>
          </cell>
          <cell r="E1026">
            <v>0</v>
          </cell>
          <cell r="F1026">
            <v>0</v>
          </cell>
        </row>
        <row r="1027">
          <cell r="A1027" t="str">
            <v>541006502</v>
          </cell>
          <cell r="B1027" t="str">
            <v>GASTOS ADMIN. POR PRESTAM</v>
          </cell>
          <cell r="C1027">
            <v>0</v>
          </cell>
          <cell r="D1027">
            <v>-4565727.7300000004</v>
          </cell>
          <cell r="E1027">
            <v>0</v>
          </cell>
          <cell r="F1027">
            <v>0</v>
          </cell>
        </row>
        <row r="1028">
          <cell r="A1028" t="str">
            <v>541006504</v>
          </cell>
          <cell r="B1028" t="str">
            <v>GASTOS BCRIOS POR PRESTAM</v>
          </cell>
          <cell r="C1028">
            <v>0</v>
          </cell>
          <cell r="D1028">
            <v>-108532.18</v>
          </cell>
          <cell r="E1028">
            <v>0</v>
          </cell>
          <cell r="F1028">
            <v>0</v>
          </cell>
        </row>
        <row r="1029">
          <cell r="A1029" t="str">
            <v>541006505</v>
          </cell>
          <cell r="B1029" t="str">
            <v>GASTOS POR CANCELAC. ANTI</v>
          </cell>
          <cell r="C1029">
            <v>0</v>
          </cell>
          <cell r="D1029">
            <v>-208.12</v>
          </cell>
          <cell r="E1029">
            <v>0</v>
          </cell>
          <cell r="F1029">
            <v>0</v>
          </cell>
        </row>
        <row r="1030">
          <cell r="A1030" t="str">
            <v>541006609</v>
          </cell>
          <cell r="B1030" t="str">
            <v>COM.OTORG.PERST</v>
          </cell>
          <cell r="C1030">
            <v>0</v>
          </cell>
          <cell r="D1030">
            <v>-10282970</v>
          </cell>
          <cell r="E1030">
            <v>0</v>
          </cell>
          <cell r="F1030">
            <v>0</v>
          </cell>
        </row>
        <row r="1031">
          <cell r="A1031" t="str">
            <v>541006611</v>
          </cell>
          <cell r="B1031" t="str">
            <v>COM.COB.CUOTA.PREST.</v>
          </cell>
          <cell r="C1031">
            <v>0</v>
          </cell>
          <cell r="D1031">
            <v>-200.77</v>
          </cell>
          <cell r="E1031">
            <v>0</v>
          </cell>
          <cell r="F1031">
            <v>0</v>
          </cell>
        </row>
        <row r="1032">
          <cell r="A1032" t="str">
            <v>541006612</v>
          </cell>
          <cell r="B1032" t="str">
            <v>COM.OTORG.PRES.PERSONAL</v>
          </cell>
          <cell r="C1032">
            <v>0</v>
          </cell>
          <cell r="D1032">
            <v>-208420</v>
          </cell>
          <cell r="E1032">
            <v>0</v>
          </cell>
          <cell r="F1032">
            <v>0</v>
          </cell>
        </row>
        <row r="1033">
          <cell r="A1033" t="str">
            <v>541006641</v>
          </cell>
          <cell r="B1033" t="str">
            <v>COM.VTA POR CATALOGO</v>
          </cell>
          <cell r="C1033">
            <v>0</v>
          </cell>
          <cell r="D1033">
            <v>-6853.64</v>
          </cell>
          <cell r="E1033">
            <v>0</v>
          </cell>
          <cell r="F1033">
            <v>0</v>
          </cell>
        </row>
        <row r="1034">
          <cell r="A1034" t="str">
            <v>541006901</v>
          </cell>
          <cell r="B1034" t="str">
            <v>COMISION EMISORA VISA</v>
          </cell>
          <cell r="C1034">
            <v>0</v>
          </cell>
          <cell r="D1034">
            <v>-1247603.26</v>
          </cell>
          <cell r="E1034">
            <v>0</v>
          </cell>
          <cell r="F1034">
            <v>0</v>
          </cell>
        </row>
        <row r="1035">
          <cell r="A1035" t="str">
            <v>541006903</v>
          </cell>
          <cell r="B1035" t="str">
            <v>COMISION POR EMISION MAST</v>
          </cell>
          <cell r="C1035">
            <v>0</v>
          </cell>
          <cell r="D1035">
            <v>-119960.49</v>
          </cell>
          <cell r="E1035">
            <v>0</v>
          </cell>
          <cell r="F1035">
            <v>0</v>
          </cell>
        </row>
        <row r="1036">
          <cell r="A1036" t="str">
            <v>541006913</v>
          </cell>
          <cell r="B1036" t="str">
            <v>COMISION RESUMEN MASTERCA</v>
          </cell>
          <cell r="C1036">
            <v>0</v>
          </cell>
          <cell r="D1036">
            <v>-118385.5</v>
          </cell>
          <cell r="E1036">
            <v>0</v>
          </cell>
          <cell r="F1036">
            <v>0</v>
          </cell>
        </row>
        <row r="1037">
          <cell r="A1037" t="str">
            <v>541006914</v>
          </cell>
          <cell r="B1037" t="str">
            <v>COMISION EMISION TARJ. MA</v>
          </cell>
          <cell r="C1037">
            <v>0</v>
          </cell>
          <cell r="D1037">
            <v>-4396.43</v>
          </cell>
          <cell r="E1037">
            <v>0</v>
          </cell>
          <cell r="F1037">
            <v>0</v>
          </cell>
        </row>
        <row r="1038">
          <cell r="A1038" t="str">
            <v>541006918</v>
          </cell>
          <cell r="B1038" t="str">
            <v>COMISION RESUMEN VISA</v>
          </cell>
          <cell r="C1038">
            <v>0</v>
          </cell>
          <cell r="D1038">
            <v>-3608908.69</v>
          </cell>
          <cell r="E1038">
            <v>0</v>
          </cell>
          <cell r="F1038">
            <v>0</v>
          </cell>
        </row>
        <row r="1039">
          <cell r="A1039" t="str">
            <v>541006919</v>
          </cell>
          <cell r="B1039" t="str">
            <v>COMISION EMISION TARJ. VI</v>
          </cell>
          <cell r="C1039">
            <v>0</v>
          </cell>
          <cell r="D1039">
            <v>-22789</v>
          </cell>
          <cell r="E1039">
            <v>0</v>
          </cell>
          <cell r="F1039">
            <v>0</v>
          </cell>
        </row>
        <row r="1040">
          <cell r="A1040" t="str">
            <v>541006925</v>
          </cell>
          <cell r="B1040" t="str">
            <v>COM. POR ANTICIP. HAB. SI</v>
          </cell>
          <cell r="C1040">
            <v>0</v>
          </cell>
          <cell r="D1040">
            <v>-276394.40000000002</v>
          </cell>
          <cell r="E1040">
            <v>0</v>
          </cell>
          <cell r="F1040">
            <v>0</v>
          </cell>
        </row>
        <row r="1041">
          <cell r="A1041" t="str">
            <v>541006926</v>
          </cell>
          <cell r="B1041" t="str">
            <v>VISA - ACEL. PDOR. ADEL.</v>
          </cell>
          <cell r="C1041">
            <v>0</v>
          </cell>
          <cell r="D1041">
            <v>-140.49</v>
          </cell>
          <cell r="E1041">
            <v>0</v>
          </cell>
          <cell r="F1041">
            <v>0</v>
          </cell>
        </row>
        <row r="1042">
          <cell r="A1042" t="str">
            <v>541006927</v>
          </cell>
          <cell r="B1042" t="str">
            <v>COMISION EMISORA ELECTRON</v>
          </cell>
          <cell r="C1042">
            <v>0</v>
          </cell>
          <cell r="D1042">
            <v>-983954.09</v>
          </cell>
          <cell r="E1042">
            <v>0</v>
          </cell>
          <cell r="F1042">
            <v>0</v>
          </cell>
        </row>
        <row r="1043">
          <cell r="A1043" t="str">
            <v>541009002</v>
          </cell>
          <cell r="B1043" t="str">
            <v>COMIS.DIVIDENDOS EN EUROS</v>
          </cell>
          <cell r="C1043">
            <v>0</v>
          </cell>
          <cell r="D1043">
            <v>-55.44</v>
          </cell>
          <cell r="E1043">
            <v>0</v>
          </cell>
          <cell r="F1043">
            <v>0</v>
          </cell>
        </row>
        <row r="1044">
          <cell r="A1044" t="str">
            <v>541009003</v>
          </cell>
          <cell r="B1044" t="str">
            <v>COM.TRANSF.TITULOS PUB.</v>
          </cell>
          <cell r="C1044">
            <v>0</v>
          </cell>
          <cell r="D1044">
            <v>-14243</v>
          </cell>
          <cell r="E1044">
            <v>0</v>
          </cell>
          <cell r="F1044">
            <v>0</v>
          </cell>
        </row>
        <row r="1045">
          <cell r="A1045" t="str">
            <v>541009004</v>
          </cell>
          <cell r="B1045" t="str">
            <v>COM.DERECHOS/ARANCEL BURS</v>
          </cell>
          <cell r="C1045">
            <v>0</v>
          </cell>
          <cell r="D1045">
            <v>-10868.45</v>
          </cell>
          <cell r="E1045">
            <v>0</v>
          </cell>
          <cell r="F1045">
            <v>0</v>
          </cell>
        </row>
        <row r="1046">
          <cell r="A1046" t="str">
            <v>541009060</v>
          </cell>
          <cell r="B1046" t="str">
            <v>COMISIONES P/COBRO DE DIV</v>
          </cell>
          <cell r="C1046">
            <v>0</v>
          </cell>
          <cell r="D1046">
            <v>-171.87</v>
          </cell>
          <cell r="E1046">
            <v>0</v>
          </cell>
          <cell r="F1046">
            <v>0</v>
          </cell>
        </row>
        <row r="1047">
          <cell r="A1047" t="str">
            <v>541009061</v>
          </cell>
          <cell r="B1047" t="str">
            <v>COMISIONES P/COBRO DE REN</v>
          </cell>
          <cell r="C1047">
            <v>0</v>
          </cell>
          <cell r="D1047">
            <v>-18990.63</v>
          </cell>
          <cell r="E1047">
            <v>0</v>
          </cell>
          <cell r="F1047">
            <v>0</v>
          </cell>
        </row>
        <row r="1048">
          <cell r="A1048" t="str">
            <v>541009099</v>
          </cell>
          <cell r="B1048" t="str">
            <v>DIV.VINC. CON VAL. MOBILI</v>
          </cell>
          <cell r="C1048">
            <v>0</v>
          </cell>
          <cell r="D1048">
            <v>-4500</v>
          </cell>
          <cell r="E1048">
            <v>0</v>
          </cell>
          <cell r="F1048">
            <v>0</v>
          </cell>
        </row>
        <row r="1049">
          <cell r="A1049" t="str">
            <v>541015019</v>
          </cell>
          <cell r="B1049" t="str">
            <v>ALQUILER DE CAJAS DE SEGU</v>
          </cell>
          <cell r="C1049">
            <v>0</v>
          </cell>
          <cell r="D1049">
            <v>-385370.5</v>
          </cell>
          <cell r="E1049">
            <v>0</v>
          </cell>
          <cell r="F1049">
            <v>0</v>
          </cell>
        </row>
        <row r="1050">
          <cell r="A1050" t="str">
            <v>541018001</v>
          </cell>
          <cell r="B1050" t="str">
            <v>COMISIONES VARIAS</v>
          </cell>
          <cell r="C1050">
            <v>0</v>
          </cell>
          <cell r="D1050">
            <v>-142686.53</v>
          </cell>
          <cell r="E1050">
            <v>0</v>
          </cell>
          <cell r="F1050">
            <v>0</v>
          </cell>
        </row>
        <row r="1051">
          <cell r="A1051" t="str">
            <v>541018002</v>
          </cell>
          <cell r="B1051" t="str">
            <v>COM.TRANSFERENCIA MEP</v>
          </cell>
          <cell r="C1051">
            <v>0</v>
          </cell>
          <cell r="D1051">
            <v>-116054.34</v>
          </cell>
          <cell r="E1051">
            <v>0</v>
          </cell>
          <cell r="F1051">
            <v>0</v>
          </cell>
        </row>
        <row r="1052">
          <cell r="A1052" t="str">
            <v>541018005</v>
          </cell>
          <cell r="B1052" t="str">
            <v>COM.PAGO DIRECTO</v>
          </cell>
          <cell r="C1052">
            <v>0</v>
          </cell>
          <cell r="D1052">
            <v>-289656.74</v>
          </cell>
          <cell r="E1052">
            <v>0</v>
          </cell>
          <cell r="F1052">
            <v>0</v>
          </cell>
        </row>
        <row r="1053">
          <cell r="A1053" t="str">
            <v>541018012</v>
          </cell>
          <cell r="B1053" t="str">
            <v>COMIS. S/SEGUROS</v>
          </cell>
          <cell r="C1053">
            <v>0</v>
          </cell>
          <cell r="D1053">
            <v>-400000</v>
          </cell>
          <cell r="E1053">
            <v>0</v>
          </cell>
          <cell r="F1053">
            <v>0</v>
          </cell>
        </row>
        <row r="1054">
          <cell r="A1054" t="str">
            <v>541018052</v>
          </cell>
          <cell r="B1054" t="str">
            <v>COM.AGENTE FINANC.PCIA.SA</v>
          </cell>
          <cell r="C1054">
            <v>0</v>
          </cell>
          <cell r="D1054">
            <v>-4789116.78</v>
          </cell>
          <cell r="E1054">
            <v>0</v>
          </cell>
          <cell r="F1054">
            <v>0</v>
          </cell>
        </row>
        <row r="1055">
          <cell r="A1055" t="str">
            <v>541018054</v>
          </cell>
          <cell r="B1055" t="str">
            <v>COMIS.EMIS. CIS</v>
          </cell>
          <cell r="C1055">
            <v>0</v>
          </cell>
          <cell r="D1055">
            <v>-749109.54</v>
          </cell>
          <cell r="E1055">
            <v>0</v>
          </cell>
          <cell r="F1055">
            <v>0</v>
          </cell>
        </row>
        <row r="1056">
          <cell r="A1056" t="str">
            <v>541018060</v>
          </cell>
          <cell r="B1056" t="str">
            <v>COMISIONES POR OPP</v>
          </cell>
          <cell r="C1056">
            <v>0</v>
          </cell>
          <cell r="D1056">
            <v>-3197364.26</v>
          </cell>
          <cell r="E1056">
            <v>0</v>
          </cell>
          <cell r="F1056">
            <v>0</v>
          </cell>
        </row>
        <row r="1057">
          <cell r="A1057" t="str">
            <v>541018071</v>
          </cell>
          <cell r="B1057" t="str">
            <v>COMISION OPERAC. BANELCO</v>
          </cell>
          <cell r="C1057">
            <v>0</v>
          </cell>
          <cell r="D1057">
            <v>-3026682.6</v>
          </cell>
          <cell r="E1057">
            <v>0</v>
          </cell>
          <cell r="F1057">
            <v>0</v>
          </cell>
        </row>
        <row r="1058">
          <cell r="A1058" t="str">
            <v>541018101</v>
          </cell>
          <cell r="B1058" t="str">
            <v>COM.POR ADMINIST.FIDEICOM</v>
          </cell>
          <cell r="C1058">
            <v>0</v>
          </cell>
          <cell r="D1058">
            <v>-2316828.71</v>
          </cell>
          <cell r="E1058">
            <v>0</v>
          </cell>
          <cell r="F1058">
            <v>0</v>
          </cell>
        </row>
        <row r="1059">
          <cell r="A1059" t="str">
            <v>541018110</v>
          </cell>
          <cell r="B1059" t="str">
            <v>COMISION POR OPERAC. DE C</v>
          </cell>
          <cell r="C1059">
            <v>0</v>
          </cell>
          <cell r="D1059">
            <v>-1087996.31</v>
          </cell>
          <cell r="E1059">
            <v>0</v>
          </cell>
          <cell r="F1059">
            <v>0</v>
          </cell>
        </row>
        <row r="1060">
          <cell r="A1060" t="str">
            <v>541018150</v>
          </cell>
          <cell r="B1060" t="str">
            <v>COM.EXCESO LIMITE CPRA.VI</v>
          </cell>
          <cell r="C1060">
            <v>0</v>
          </cell>
          <cell r="D1060">
            <v>942.65</v>
          </cell>
          <cell r="E1060">
            <v>0</v>
          </cell>
          <cell r="F1060">
            <v>0</v>
          </cell>
        </row>
        <row r="1061">
          <cell r="A1061" t="str">
            <v>541018161</v>
          </cell>
          <cell r="B1061" t="str">
            <v>COM. PROMO OTOÑO MASTER</v>
          </cell>
          <cell r="C1061">
            <v>0</v>
          </cell>
          <cell r="D1061">
            <v>-79454.66</v>
          </cell>
          <cell r="E1061">
            <v>0</v>
          </cell>
          <cell r="F1061">
            <v>0</v>
          </cell>
        </row>
        <row r="1062">
          <cell r="A1062" t="str">
            <v>541018192</v>
          </cell>
          <cell r="B1062" t="str">
            <v>COM.COBRO SERV.P/CAJ.AUTO</v>
          </cell>
          <cell r="C1062">
            <v>0</v>
          </cell>
          <cell r="D1062">
            <v>-42559.46</v>
          </cell>
          <cell r="E1062">
            <v>0</v>
          </cell>
          <cell r="F1062">
            <v>0</v>
          </cell>
        </row>
        <row r="1063">
          <cell r="A1063" t="str">
            <v>541018193</v>
          </cell>
          <cell r="B1063" t="str">
            <v>COM.REITEGRO.GASTOS VISA</v>
          </cell>
          <cell r="C1063">
            <v>0</v>
          </cell>
          <cell r="D1063">
            <v>-96000</v>
          </cell>
          <cell r="E1063">
            <v>0</v>
          </cell>
          <cell r="F1063">
            <v>0</v>
          </cell>
        </row>
        <row r="1064">
          <cell r="A1064" t="str">
            <v>541018210</v>
          </cell>
          <cell r="B1064" t="str">
            <v>COMISION COBRANZAS PREST.</v>
          </cell>
          <cell r="C1064">
            <v>0</v>
          </cell>
          <cell r="D1064">
            <v>-133.47</v>
          </cell>
          <cell r="E1064">
            <v>0</v>
          </cell>
          <cell r="F1064">
            <v>0</v>
          </cell>
        </row>
        <row r="1065">
          <cell r="A1065" t="str">
            <v>541018320</v>
          </cell>
          <cell r="B1065" t="str">
            <v>COMISION PAGO DE SUELDOS</v>
          </cell>
          <cell r="C1065">
            <v>0</v>
          </cell>
          <cell r="D1065">
            <v>-24863.66</v>
          </cell>
          <cell r="E1065">
            <v>0</v>
          </cell>
          <cell r="F1065">
            <v>0</v>
          </cell>
        </row>
        <row r="1066">
          <cell r="A1066" t="str">
            <v>541018340</v>
          </cell>
          <cell r="B1066" t="str">
            <v>COMIS. TICKET TOTAL</v>
          </cell>
          <cell r="C1066">
            <v>0</v>
          </cell>
          <cell r="D1066">
            <v>-2180.41</v>
          </cell>
          <cell r="E1066">
            <v>0</v>
          </cell>
          <cell r="F1066">
            <v>0</v>
          </cell>
        </row>
        <row r="1067">
          <cell r="A1067" t="str">
            <v>541018350</v>
          </cell>
          <cell r="B1067" t="str">
            <v>COMISION POR SERV.PAGO HA</v>
          </cell>
          <cell r="C1067">
            <v>0</v>
          </cell>
          <cell r="D1067">
            <v>-12107.85</v>
          </cell>
          <cell r="E1067">
            <v>0</v>
          </cell>
          <cell r="F1067">
            <v>0</v>
          </cell>
        </row>
        <row r="1068">
          <cell r="A1068" t="str">
            <v>541018380</v>
          </cell>
          <cell r="B1068" t="str">
            <v>COMISION DATANET</v>
          </cell>
          <cell r="C1068">
            <v>0</v>
          </cell>
          <cell r="D1068">
            <v>-18909</v>
          </cell>
          <cell r="E1068">
            <v>0</v>
          </cell>
          <cell r="F1068">
            <v>0</v>
          </cell>
        </row>
        <row r="1069">
          <cell r="A1069" t="str">
            <v>541018390</v>
          </cell>
          <cell r="B1069" t="str">
            <v>COMISION LIQUID. CIS</v>
          </cell>
          <cell r="C1069">
            <v>0</v>
          </cell>
          <cell r="D1069">
            <v>-268681.01</v>
          </cell>
          <cell r="E1069">
            <v>0</v>
          </cell>
          <cell r="F1069">
            <v>0</v>
          </cell>
        </row>
        <row r="1070">
          <cell r="A1070" t="str">
            <v>541018750</v>
          </cell>
          <cell r="B1070" t="str">
            <v>COM. POR VTA. DE SEGUROS</v>
          </cell>
          <cell r="C1070">
            <v>0</v>
          </cell>
          <cell r="D1070">
            <v>-71395.19</v>
          </cell>
          <cell r="E1070">
            <v>0</v>
          </cell>
          <cell r="F1070">
            <v>0</v>
          </cell>
        </row>
        <row r="1071">
          <cell r="A1071" t="str">
            <v>541018850</v>
          </cell>
          <cell r="B1071" t="str">
            <v>COMISION MUTUAL GARRAHAM</v>
          </cell>
          <cell r="C1071">
            <v>0</v>
          </cell>
          <cell r="D1071">
            <v>-6257.5</v>
          </cell>
          <cell r="E1071">
            <v>0</v>
          </cell>
          <cell r="F1071">
            <v>0</v>
          </cell>
        </row>
        <row r="1072">
          <cell r="A1072" t="str">
            <v>545004009</v>
          </cell>
          <cell r="B1072" t="str">
            <v>COM.T.R.B. CORPORATIVA</v>
          </cell>
          <cell r="C1072">
            <v>0</v>
          </cell>
          <cell r="D1072">
            <v>-24125.22</v>
          </cell>
          <cell r="E1072">
            <v>0</v>
          </cell>
          <cell r="F1072">
            <v>0</v>
          </cell>
        </row>
        <row r="1073">
          <cell r="A1073" t="str">
            <v>545018001</v>
          </cell>
          <cell r="B1073" t="str">
            <v>COMISIONES VARIAS</v>
          </cell>
          <cell r="C1073">
            <v>0</v>
          </cell>
          <cell r="D1073">
            <v>-36.15</v>
          </cell>
          <cell r="E1073">
            <v>0</v>
          </cell>
          <cell r="F1073">
            <v>0</v>
          </cell>
        </row>
        <row r="1074">
          <cell r="A1074" t="str">
            <v>545018014</v>
          </cell>
          <cell r="B1074" t="str">
            <v>MANTENIMIENTO CAJA DE AHO</v>
          </cell>
          <cell r="C1074">
            <v>0</v>
          </cell>
          <cell r="D1074">
            <v>-13225.24</v>
          </cell>
          <cell r="E1074">
            <v>0</v>
          </cell>
          <cell r="F1074">
            <v>0</v>
          </cell>
        </row>
        <row r="1075">
          <cell r="A1075" t="str">
            <v>545018020</v>
          </cell>
          <cell r="B1075" t="str">
            <v>COM.CTA.INMOV.CAJA DE AHO</v>
          </cell>
          <cell r="C1075">
            <v>0</v>
          </cell>
          <cell r="D1075">
            <v>-2925.07</v>
          </cell>
          <cell r="E1075">
            <v>0</v>
          </cell>
          <cell r="F1075">
            <v>0</v>
          </cell>
        </row>
        <row r="1076">
          <cell r="A1076" t="str">
            <v>545018039</v>
          </cell>
          <cell r="B1076" t="str">
            <v>MANTEN. CTA. INTEG. 1915</v>
          </cell>
          <cell r="C1076">
            <v>0</v>
          </cell>
          <cell r="D1076">
            <v>-468.32</v>
          </cell>
          <cell r="E1076">
            <v>0</v>
          </cell>
          <cell r="F1076">
            <v>0</v>
          </cell>
        </row>
        <row r="1077">
          <cell r="A1077" t="str">
            <v>545018090</v>
          </cell>
          <cell r="B1077" t="str">
            <v>COMISION CHEQUES RECHAZAD</v>
          </cell>
          <cell r="C1077">
            <v>0</v>
          </cell>
          <cell r="D1077">
            <v>-74.400000000000006</v>
          </cell>
          <cell r="E1077">
            <v>0</v>
          </cell>
          <cell r="F1077">
            <v>0</v>
          </cell>
        </row>
        <row r="1078">
          <cell r="A1078" t="str">
            <v>545018100</v>
          </cell>
          <cell r="B1078" t="str">
            <v>COMISIONES P/EMISION VISA</v>
          </cell>
          <cell r="C1078">
            <v>0</v>
          </cell>
          <cell r="D1078">
            <v>-7828.89</v>
          </cell>
          <cell r="E1078">
            <v>0</v>
          </cell>
          <cell r="F1078">
            <v>0</v>
          </cell>
        </row>
        <row r="1079">
          <cell r="A1079" t="str">
            <v>545018150</v>
          </cell>
          <cell r="B1079" t="str">
            <v>COMISION OPERAC. BANELCO</v>
          </cell>
          <cell r="C1079">
            <v>0</v>
          </cell>
          <cell r="D1079">
            <v>-57.09</v>
          </cell>
          <cell r="E1079">
            <v>0</v>
          </cell>
          <cell r="F1079">
            <v>0</v>
          </cell>
        </row>
        <row r="1080">
          <cell r="A1080" t="str">
            <v>545018330</v>
          </cell>
          <cell r="B1080" t="str">
            <v>COM. POR RESUMEN CTA. CTE</v>
          </cell>
          <cell r="C1080">
            <v>0</v>
          </cell>
          <cell r="D1080">
            <v>-141.4</v>
          </cell>
          <cell r="E1080">
            <v>0</v>
          </cell>
          <cell r="F1080">
            <v>0</v>
          </cell>
        </row>
        <row r="1081">
          <cell r="A1081" t="str">
            <v>545018450</v>
          </cell>
          <cell r="B1081" t="str">
            <v>Solicitud Informac. CA</v>
          </cell>
          <cell r="C1081">
            <v>0</v>
          </cell>
          <cell r="D1081">
            <v>-0.18</v>
          </cell>
          <cell r="E1081">
            <v>0</v>
          </cell>
          <cell r="F1081">
            <v>0</v>
          </cell>
        </row>
        <row r="1082">
          <cell r="A1082" t="str">
            <v>551003015</v>
          </cell>
          <cell r="B1082" t="str">
            <v>COMIS.BCARIAS.X VALOR AL</v>
          </cell>
          <cell r="C1082">
            <v>0</v>
          </cell>
          <cell r="D1082">
            <v>732928.7</v>
          </cell>
          <cell r="E1082">
            <v>0</v>
          </cell>
          <cell r="F1082">
            <v>0</v>
          </cell>
        </row>
        <row r="1083">
          <cell r="A1083" t="str">
            <v>551003039</v>
          </cell>
          <cell r="B1083" t="str">
            <v>OTRAS COMISIONES</v>
          </cell>
          <cell r="C1083">
            <v>0</v>
          </cell>
          <cell r="D1083">
            <v>3544.29</v>
          </cell>
          <cell r="E1083">
            <v>0</v>
          </cell>
          <cell r="F1083">
            <v>0</v>
          </cell>
        </row>
        <row r="1084">
          <cell r="A1084" t="str">
            <v>551003110</v>
          </cell>
          <cell r="B1084" t="str">
            <v>COMISIONES POR COBRANZAS</v>
          </cell>
          <cell r="C1084">
            <v>0</v>
          </cell>
          <cell r="D1084">
            <v>29965.61</v>
          </cell>
          <cell r="E1084">
            <v>0</v>
          </cell>
          <cell r="F1084">
            <v>0</v>
          </cell>
        </row>
        <row r="1085">
          <cell r="A1085" t="str">
            <v>551003140</v>
          </cell>
          <cell r="B1085" t="str">
            <v>COM. PAGADAS POR RECAUDAC</v>
          </cell>
          <cell r="C1085">
            <v>0</v>
          </cell>
          <cell r="D1085">
            <v>12346.67</v>
          </cell>
          <cell r="E1085">
            <v>0</v>
          </cell>
          <cell r="F1085">
            <v>0</v>
          </cell>
        </row>
        <row r="1086">
          <cell r="A1086" t="str">
            <v>551003180</v>
          </cell>
          <cell r="B1086" t="str">
            <v>COM. PAG. POR COBRAN. COM</v>
          </cell>
          <cell r="C1086">
            <v>0</v>
          </cell>
          <cell r="D1086">
            <v>2206476.9700000002</v>
          </cell>
          <cell r="E1086">
            <v>0</v>
          </cell>
          <cell r="F1086">
            <v>0</v>
          </cell>
        </row>
        <row r="1087">
          <cell r="A1087" t="str">
            <v>551003409</v>
          </cell>
          <cell r="B1087" t="str">
            <v>COMIS. PAG.X PROCES. PROV</v>
          </cell>
          <cell r="C1087">
            <v>0</v>
          </cell>
          <cell r="D1087">
            <v>14094.29</v>
          </cell>
          <cell r="E1087">
            <v>0</v>
          </cell>
          <cell r="F1087">
            <v>0</v>
          </cell>
        </row>
        <row r="1088">
          <cell r="A1088" t="str">
            <v>551018004</v>
          </cell>
          <cell r="B1088" t="str">
            <v>GASTOS ADMIN.VISA</v>
          </cell>
          <cell r="C1088">
            <v>0</v>
          </cell>
          <cell r="D1088">
            <v>1338577.52</v>
          </cell>
          <cell r="E1088">
            <v>0</v>
          </cell>
          <cell r="F1088">
            <v>0</v>
          </cell>
        </row>
        <row r="1089">
          <cell r="A1089" t="str">
            <v>551018005</v>
          </cell>
          <cell r="B1089" t="str">
            <v>GASTOS ADIMIN.MASTERCARD</v>
          </cell>
          <cell r="C1089">
            <v>0</v>
          </cell>
          <cell r="D1089">
            <v>172141.98</v>
          </cell>
          <cell r="E1089">
            <v>0</v>
          </cell>
          <cell r="F1089">
            <v>0</v>
          </cell>
        </row>
        <row r="1090">
          <cell r="A1090" t="str">
            <v>551018008</v>
          </cell>
          <cell r="B1090" t="str">
            <v>GASTOS BANELCO</v>
          </cell>
          <cell r="C1090">
            <v>0</v>
          </cell>
          <cell r="D1090">
            <v>964071.58</v>
          </cell>
          <cell r="E1090">
            <v>0</v>
          </cell>
          <cell r="F1090">
            <v>0</v>
          </cell>
        </row>
        <row r="1091">
          <cell r="A1091" t="str">
            <v>551018011</v>
          </cell>
          <cell r="B1091" t="str">
            <v>GASTOS BANELCO BP</v>
          </cell>
          <cell r="C1091">
            <v>0</v>
          </cell>
          <cell r="D1091">
            <v>73680.399999999994</v>
          </cell>
          <cell r="E1091">
            <v>0</v>
          </cell>
          <cell r="F1091">
            <v>0</v>
          </cell>
        </row>
        <row r="1092">
          <cell r="A1092" t="str">
            <v>551018015</v>
          </cell>
          <cell r="B1092" t="str">
            <v>GASTOS NEGOC.ACC-TIT.</v>
          </cell>
          <cell r="C1092">
            <v>0</v>
          </cell>
          <cell r="D1092">
            <v>26758.31</v>
          </cell>
          <cell r="E1092">
            <v>0</v>
          </cell>
          <cell r="F1092">
            <v>0</v>
          </cell>
        </row>
        <row r="1093">
          <cell r="A1093" t="str">
            <v>551018016</v>
          </cell>
          <cell r="B1093" t="str">
            <v>SERVICIO CAMARA PROVINCAN</v>
          </cell>
          <cell r="C1093">
            <v>0</v>
          </cell>
          <cell r="D1093">
            <v>61457.75</v>
          </cell>
          <cell r="E1093">
            <v>0</v>
          </cell>
          <cell r="F1093">
            <v>0</v>
          </cell>
        </row>
        <row r="1094">
          <cell r="A1094" t="str">
            <v>551018017</v>
          </cell>
          <cell r="B1094" t="str">
            <v>PROMOCION BANELCO ELECTRO</v>
          </cell>
          <cell r="C1094">
            <v>0</v>
          </cell>
          <cell r="D1094">
            <v>165731.03</v>
          </cell>
          <cell r="E1094">
            <v>0</v>
          </cell>
          <cell r="F1094">
            <v>0</v>
          </cell>
        </row>
        <row r="1095">
          <cell r="A1095" t="str">
            <v>551018019</v>
          </cell>
          <cell r="B1095" t="str">
            <v>PROMO LUZ VERDE TC</v>
          </cell>
          <cell r="C1095">
            <v>0</v>
          </cell>
          <cell r="D1095">
            <v>303580.64</v>
          </cell>
          <cell r="E1095">
            <v>0</v>
          </cell>
          <cell r="F1095">
            <v>0</v>
          </cell>
        </row>
        <row r="1096">
          <cell r="A1096" t="str">
            <v>551018150</v>
          </cell>
          <cell r="B1096" t="str">
            <v>CARGOS PAGADOS ANSES</v>
          </cell>
          <cell r="C1096">
            <v>0</v>
          </cell>
          <cell r="D1096">
            <v>327233.14</v>
          </cell>
          <cell r="E1096">
            <v>0</v>
          </cell>
          <cell r="F1096">
            <v>0</v>
          </cell>
        </row>
        <row r="1097">
          <cell r="A1097" t="str">
            <v>555003012</v>
          </cell>
          <cell r="B1097" t="str">
            <v>GASTOS BANCARIOS</v>
          </cell>
          <cell r="C1097">
            <v>0</v>
          </cell>
          <cell r="D1097">
            <v>183299.44</v>
          </cell>
          <cell r="E1097">
            <v>0</v>
          </cell>
          <cell r="F1097">
            <v>0</v>
          </cell>
        </row>
        <row r="1098">
          <cell r="A1098" t="str">
            <v>555018004</v>
          </cell>
          <cell r="B1098" t="str">
            <v>GTOS.ADMINIST.VISA</v>
          </cell>
          <cell r="C1098">
            <v>0</v>
          </cell>
          <cell r="D1098">
            <v>260662.45</v>
          </cell>
          <cell r="E1098">
            <v>0</v>
          </cell>
          <cell r="F1098">
            <v>0</v>
          </cell>
        </row>
        <row r="1099">
          <cell r="A1099" t="str">
            <v>555018031</v>
          </cell>
          <cell r="B1099" t="str">
            <v>COM.IMPORT/EXPORT.BILLETE</v>
          </cell>
          <cell r="C1099">
            <v>0</v>
          </cell>
          <cell r="D1099">
            <v>55677</v>
          </cell>
          <cell r="E1099">
            <v>0</v>
          </cell>
          <cell r="F1099">
            <v>0</v>
          </cell>
        </row>
        <row r="1100">
          <cell r="A1100" t="str">
            <v>560003019</v>
          </cell>
          <cell r="B1100" t="str">
            <v>REMUNERACIONES</v>
          </cell>
          <cell r="C1100">
            <v>0</v>
          </cell>
          <cell r="D1100">
            <v>24411111.559999999</v>
          </cell>
          <cell r="E1100">
            <v>0</v>
          </cell>
          <cell r="F1100">
            <v>0</v>
          </cell>
        </row>
        <row r="1101">
          <cell r="A1101" t="str">
            <v>560003020</v>
          </cell>
          <cell r="B1101" t="str">
            <v>SUELDO ANUAL COMPLEMENTAR</v>
          </cell>
          <cell r="C1101">
            <v>0</v>
          </cell>
          <cell r="D1101">
            <v>2547102.1</v>
          </cell>
          <cell r="E1101">
            <v>0</v>
          </cell>
          <cell r="F1101">
            <v>0</v>
          </cell>
        </row>
        <row r="1102">
          <cell r="A1102" t="str">
            <v>560003030</v>
          </cell>
          <cell r="B1102" t="str">
            <v>HORAS EXTRAS</v>
          </cell>
          <cell r="C1102">
            <v>0</v>
          </cell>
          <cell r="D1102">
            <v>593540.79</v>
          </cell>
          <cell r="E1102">
            <v>0</v>
          </cell>
          <cell r="F1102">
            <v>0</v>
          </cell>
        </row>
        <row r="1103">
          <cell r="A1103" t="str">
            <v>560003040</v>
          </cell>
          <cell r="B1103" t="str">
            <v>REMUNERAC. VARIABLES</v>
          </cell>
          <cell r="C1103">
            <v>0</v>
          </cell>
          <cell r="D1103">
            <v>3793566.29</v>
          </cell>
          <cell r="E1103">
            <v>0</v>
          </cell>
          <cell r="F1103">
            <v>0</v>
          </cell>
        </row>
        <row r="1104">
          <cell r="A1104" t="str">
            <v>560003354</v>
          </cell>
          <cell r="B1104" t="str">
            <v>OTRAS LICENCIAS</v>
          </cell>
          <cell r="C1104">
            <v>0</v>
          </cell>
          <cell r="D1104">
            <v>882376.11</v>
          </cell>
          <cell r="E1104">
            <v>0</v>
          </cell>
          <cell r="F1104">
            <v>0</v>
          </cell>
        </row>
        <row r="1105">
          <cell r="A1105" t="str">
            <v>560003360</v>
          </cell>
          <cell r="B1105" t="str">
            <v>DISPOCIONES GUBERNAMENTAL</v>
          </cell>
          <cell r="C1105">
            <v>0</v>
          </cell>
          <cell r="D1105">
            <v>1358316.68</v>
          </cell>
          <cell r="E1105">
            <v>0</v>
          </cell>
          <cell r="F1105">
            <v>0</v>
          </cell>
        </row>
        <row r="1106">
          <cell r="A1106" t="str">
            <v>560003370</v>
          </cell>
          <cell r="B1106" t="str">
            <v>REDONDEO DE SUELDOS</v>
          </cell>
          <cell r="C1106">
            <v>0</v>
          </cell>
          <cell r="D1106">
            <v>2857.62</v>
          </cell>
          <cell r="E1106">
            <v>0</v>
          </cell>
          <cell r="F1106">
            <v>0</v>
          </cell>
        </row>
        <row r="1107">
          <cell r="A1107" t="str">
            <v>560006018</v>
          </cell>
          <cell r="B1107" t="str">
            <v>APORT. PATRON.S/REMUNERAC</v>
          </cell>
          <cell r="C1107">
            <v>0</v>
          </cell>
          <cell r="D1107">
            <v>7258519.0300000003</v>
          </cell>
          <cell r="E1107">
            <v>0</v>
          </cell>
          <cell r="F1107">
            <v>0</v>
          </cell>
        </row>
        <row r="1108">
          <cell r="A1108" t="str">
            <v>560006019</v>
          </cell>
          <cell r="B1108" t="str">
            <v>APORTES PATRON. SOBRE S.A</v>
          </cell>
          <cell r="C1108">
            <v>0</v>
          </cell>
          <cell r="D1108">
            <v>687714.33</v>
          </cell>
          <cell r="E1108">
            <v>0</v>
          </cell>
          <cell r="F1108">
            <v>0</v>
          </cell>
        </row>
        <row r="1109">
          <cell r="A1109" t="str">
            <v>560006020</v>
          </cell>
          <cell r="B1109" t="str">
            <v>APORT. PATRON. S./T. CANA</v>
          </cell>
          <cell r="C1109">
            <v>0</v>
          </cell>
          <cell r="D1109">
            <v>14776.07</v>
          </cell>
          <cell r="E1109">
            <v>0</v>
          </cell>
          <cell r="F1109">
            <v>0</v>
          </cell>
        </row>
        <row r="1110">
          <cell r="A1110" t="str">
            <v>560009017</v>
          </cell>
          <cell r="B1110" t="str">
            <v>GRATIFICACIONES</v>
          </cell>
          <cell r="C1110">
            <v>0</v>
          </cell>
          <cell r="D1110">
            <v>268024</v>
          </cell>
          <cell r="E1110">
            <v>0</v>
          </cell>
          <cell r="F1110">
            <v>0</v>
          </cell>
        </row>
        <row r="1111">
          <cell r="A1111" t="str">
            <v>560009020</v>
          </cell>
          <cell r="B1111" t="str">
            <v>PLAN DE RETIRO</v>
          </cell>
          <cell r="C1111">
            <v>0</v>
          </cell>
          <cell r="D1111">
            <v>92868</v>
          </cell>
          <cell r="E1111">
            <v>0</v>
          </cell>
          <cell r="F1111">
            <v>0</v>
          </cell>
        </row>
        <row r="1112">
          <cell r="A1112" t="str">
            <v>560009352</v>
          </cell>
          <cell r="B1112" t="str">
            <v>INDEMNIZACIONES</v>
          </cell>
          <cell r="C1112">
            <v>0</v>
          </cell>
          <cell r="D1112">
            <v>170474.69</v>
          </cell>
          <cell r="E1112">
            <v>0</v>
          </cell>
          <cell r="F1112">
            <v>0</v>
          </cell>
        </row>
        <row r="1113">
          <cell r="A1113" t="str">
            <v>560012017</v>
          </cell>
          <cell r="B1113" t="str">
            <v>MOVILIDAD Y VIATICOS</v>
          </cell>
          <cell r="C1113">
            <v>0</v>
          </cell>
          <cell r="D1113">
            <v>166469.24</v>
          </cell>
          <cell r="E1113">
            <v>0</v>
          </cell>
          <cell r="F1113">
            <v>0</v>
          </cell>
        </row>
        <row r="1114">
          <cell r="A1114" t="str">
            <v>560012020</v>
          </cell>
          <cell r="B1114" t="str">
            <v>REPRESENTACIONES</v>
          </cell>
          <cell r="C1114">
            <v>0</v>
          </cell>
          <cell r="D1114">
            <v>10386.66</v>
          </cell>
          <cell r="E1114">
            <v>0</v>
          </cell>
          <cell r="F1114">
            <v>0</v>
          </cell>
        </row>
        <row r="1115">
          <cell r="A1115" t="str">
            <v>560012030</v>
          </cell>
          <cell r="B1115" t="str">
            <v>TICKETS Y PASAJES</v>
          </cell>
          <cell r="C1115">
            <v>0</v>
          </cell>
          <cell r="D1115">
            <v>6710.75</v>
          </cell>
          <cell r="E1115">
            <v>0</v>
          </cell>
          <cell r="F1115">
            <v>0</v>
          </cell>
        </row>
        <row r="1116">
          <cell r="A1116" t="str">
            <v>560012040</v>
          </cell>
          <cell r="B1116" t="str">
            <v>HOTELES</v>
          </cell>
          <cell r="C1116">
            <v>0</v>
          </cell>
          <cell r="D1116">
            <v>51865.13</v>
          </cell>
          <cell r="E1116">
            <v>0</v>
          </cell>
          <cell r="F1116">
            <v>0</v>
          </cell>
        </row>
        <row r="1117">
          <cell r="A1117" t="str">
            <v>560015001</v>
          </cell>
          <cell r="B1117" t="str">
            <v>SERVICIO DE GUARDERIA</v>
          </cell>
          <cell r="C1117">
            <v>0</v>
          </cell>
          <cell r="D1117">
            <v>357762</v>
          </cell>
          <cell r="E1117">
            <v>0</v>
          </cell>
          <cell r="F1117">
            <v>0</v>
          </cell>
        </row>
        <row r="1118">
          <cell r="A1118" t="str">
            <v>560015016</v>
          </cell>
          <cell r="B1118" t="str">
            <v>GASTOS DE REFRIGERIO</v>
          </cell>
          <cell r="C1118">
            <v>0</v>
          </cell>
          <cell r="D1118">
            <v>106247.88</v>
          </cell>
          <cell r="E1118">
            <v>0</v>
          </cell>
          <cell r="F1118">
            <v>0</v>
          </cell>
        </row>
        <row r="1119">
          <cell r="A1119" t="str">
            <v>560015023</v>
          </cell>
          <cell r="B1119" t="str">
            <v>CAPACITACION</v>
          </cell>
          <cell r="C1119">
            <v>0</v>
          </cell>
          <cell r="D1119">
            <v>10200.450000000001</v>
          </cell>
          <cell r="E1119">
            <v>0</v>
          </cell>
          <cell r="F1119">
            <v>0</v>
          </cell>
        </row>
        <row r="1120">
          <cell r="A1120" t="str">
            <v>560015030</v>
          </cell>
          <cell r="B1120" t="str">
            <v>SERVICIO MEDICO</v>
          </cell>
          <cell r="C1120">
            <v>0</v>
          </cell>
          <cell r="D1120">
            <v>325134.93</v>
          </cell>
          <cell r="E1120">
            <v>0</v>
          </cell>
          <cell r="F1120">
            <v>0</v>
          </cell>
        </row>
        <row r="1121">
          <cell r="A1121" t="str">
            <v>560015047</v>
          </cell>
          <cell r="B1121" t="str">
            <v>OTROS SERVICIOS</v>
          </cell>
          <cell r="C1121">
            <v>0</v>
          </cell>
          <cell r="D1121">
            <v>13406.46</v>
          </cell>
          <cell r="E1121">
            <v>0</v>
          </cell>
          <cell r="F1121">
            <v>0</v>
          </cell>
        </row>
        <row r="1122">
          <cell r="A1122" t="str">
            <v>560015050</v>
          </cell>
          <cell r="B1122" t="str">
            <v>APORTES VOLUNTARIOS</v>
          </cell>
          <cell r="C1122">
            <v>0</v>
          </cell>
          <cell r="D1122">
            <v>954.96</v>
          </cell>
          <cell r="E1122">
            <v>0</v>
          </cell>
          <cell r="F1122">
            <v>0</v>
          </cell>
        </row>
        <row r="1123">
          <cell r="A1123" t="str">
            <v>560015060</v>
          </cell>
          <cell r="B1123" t="str">
            <v>TICKETS DE ALMUERZO</v>
          </cell>
          <cell r="C1123">
            <v>0</v>
          </cell>
          <cell r="D1123">
            <v>354492.24</v>
          </cell>
          <cell r="E1123">
            <v>0</v>
          </cell>
          <cell r="F1123">
            <v>0</v>
          </cell>
        </row>
        <row r="1124">
          <cell r="A1124" t="str">
            <v>560015061</v>
          </cell>
          <cell r="B1124" t="str">
            <v>TICKETS CANASTA</v>
          </cell>
          <cell r="C1124">
            <v>0</v>
          </cell>
          <cell r="D1124">
            <v>132811.14000000001</v>
          </cell>
          <cell r="E1124">
            <v>0</v>
          </cell>
          <cell r="F1124">
            <v>0</v>
          </cell>
        </row>
        <row r="1125">
          <cell r="A1125" t="str">
            <v>560018022</v>
          </cell>
          <cell r="B1125" t="str">
            <v>OTROS SERVICIOS ADM. CONT</v>
          </cell>
          <cell r="C1125">
            <v>0</v>
          </cell>
          <cell r="D1125">
            <v>1222.8</v>
          </cell>
          <cell r="E1125">
            <v>0</v>
          </cell>
          <cell r="F1125">
            <v>0</v>
          </cell>
        </row>
        <row r="1126">
          <cell r="A1126" t="str">
            <v>560018060</v>
          </cell>
          <cell r="B1126" t="str">
            <v>GASTOS DE COPIADO</v>
          </cell>
          <cell r="C1126">
            <v>0</v>
          </cell>
          <cell r="D1126">
            <v>256</v>
          </cell>
          <cell r="E1126">
            <v>0</v>
          </cell>
          <cell r="F1126">
            <v>0</v>
          </cell>
        </row>
        <row r="1127">
          <cell r="A1127" t="str">
            <v>560018090</v>
          </cell>
          <cell r="B1127" t="str">
            <v>SERVICIOS ESPECIALES - JU</v>
          </cell>
          <cell r="C1127">
            <v>0</v>
          </cell>
          <cell r="D1127">
            <v>25200</v>
          </cell>
          <cell r="E1127">
            <v>0</v>
          </cell>
          <cell r="F1127">
            <v>0</v>
          </cell>
        </row>
        <row r="1128">
          <cell r="A1128" t="str">
            <v>560021030</v>
          </cell>
          <cell r="B1128" t="str">
            <v>POLICIA ADICIONAL</v>
          </cell>
          <cell r="C1128">
            <v>0</v>
          </cell>
          <cell r="D1128">
            <v>636531.29</v>
          </cell>
          <cell r="E1128">
            <v>0</v>
          </cell>
          <cell r="F1128">
            <v>0</v>
          </cell>
        </row>
        <row r="1129">
          <cell r="A1129" t="str">
            <v>560027037</v>
          </cell>
          <cell r="B1129" t="str">
            <v>HONORARIOS LEGALES</v>
          </cell>
          <cell r="C1129">
            <v>0</v>
          </cell>
          <cell r="D1129">
            <v>21750</v>
          </cell>
          <cell r="E1129">
            <v>0</v>
          </cell>
          <cell r="F1129">
            <v>0</v>
          </cell>
        </row>
        <row r="1130">
          <cell r="A1130" t="str">
            <v>560027044</v>
          </cell>
          <cell r="B1130" t="str">
            <v>HONORARIOS ESCRIBANIA</v>
          </cell>
          <cell r="C1130">
            <v>0</v>
          </cell>
          <cell r="D1130">
            <v>1821.5</v>
          </cell>
          <cell r="E1130">
            <v>0</v>
          </cell>
          <cell r="F1130">
            <v>0</v>
          </cell>
        </row>
        <row r="1131">
          <cell r="A1131" t="str">
            <v>560027068</v>
          </cell>
          <cell r="B1131" t="str">
            <v>OTROS HONORARIOS</v>
          </cell>
          <cell r="C1131">
            <v>0</v>
          </cell>
          <cell r="D1131">
            <v>558556.28</v>
          </cell>
          <cell r="E1131">
            <v>0</v>
          </cell>
          <cell r="F1131">
            <v>0</v>
          </cell>
        </row>
        <row r="1132">
          <cell r="A1132" t="str">
            <v>560027080</v>
          </cell>
          <cell r="B1132" t="str">
            <v>HONORARIOS ADMINIS. PROPI</v>
          </cell>
          <cell r="C1132">
            <v>0</v>
          </cell>
          <cell r="D1132">
            <v>1750</v>
          </cell>
          <cell r="E1132">
            <v>0</v>
          </cell>
          <cell r="F1132">
            <v>0</v>
          </cell>
        </row>
        <row r="1133">
          <cell r="A1133" t="str">
            <v>560031050</v>
          </cell>
          <cell r="B1133" t="str">
            <v>SEGUROS DE VIDA AL PERSON</v>
          </cell>
          <cell r="C1133">
            <v>0</v>
          </cell>
          <cell r="D1133">
            <v>35433.99</v>
          </cell>
          <cell r="E1133">
            <v>0</v>
          </cell>
          <cell r="F1133">
            <v>0</v>
          </cell>
        </row>
        <row r="1134">
          <cell r="A1134" t="str">
            <v>560031060</v>
          </cell>
          <cell r="B1134" t="str">
            <v>SEGUROS DE RIESGO DE TRAB</v>
          </cell>
          <cell r="C1134">
            <v>0</v>
          </cell>
          <cell r="D1134">
            <v>48386.58</v>
          </cell>
          <cell r="E1134">
            <v>0</v>
          </cell>
          <cell r="F1134">
            <v>0</v>
          </cell>
        </row>
        <row r="1135">
          <cell r="A1135" t="str">
            <v>560033012</v>
          </cell>
          <cell r="B1135" t="str">
            <v>ALQUILER INMUEBLES</v>
          </cell>
          <cell r="C1135">
            <v>0</v>
          </cell>
          <cell r="D1135">
            <v>802070.75</v>
          </cell>
          <cell r="E1135">
            <v>0</v>
          </cell>
          <cell r="F1135">
            <v>0</v>
          </cell>
        </row>
        <row r="1136">
          <cell r="A1136" t="str">
            <v>560033020</v>
          </cell>
          <cell r="B1136" t="str">
            <v>ALQUILERES VIVIENDAS PERS</v>
          </cell>
          <cell r="C1136">
            <v>0</v>
          </cell>
          <cell r="D1136">
            <v>10500</v>
          </cell>
          <cell r="E1136">
            <v>0</v>
          </cell>
          <cell r="F1136">
            <v>0</v>
          </cell>
        </row>
        <row r="1137">
          <cell r="A1137" t="str">
            <v>560033090</v>
          </cell>
          <cell r="B1137" t="str">
            <v>ALQUILER FOTOCOPIADORA</v>
          </cell>
          <cell r="C1137">
            <v>0</v>
          </cell>
          <cell r="D1137">
            <v>18231.77</v>
          </cell>
          <cell r="E1137">
            <v>0</v>
          </cell>
          <cell r="F1137">
            <v>0</v>
          </cell>
        </row>
        <row r="1138">
          <cell r="A1138" t="str">
            <v>560036020</v>
          </cell>
          <cell r="B1138" t="str">
            <v>PAPELERIA</v>
          </cell>
          <cell r="C1138">
            <v>0</v>
          </cell>
          <cell r="D1138">
            <v>3939.18</v>
          </cell>
          <cell r="E1138">
            <v>0</v>
          </cell>
          <cell r="F1138">
            <v>0</v>
          </cell>
        </row>
        <row r="1139">
          <cell r="A1139" t="str">
            <v>560036030</v>
          </cell>
          <cell r="B1139" t="str">
            <v>FORMULARIOS</v>
          </cell>
          <cell r="C1139">
            <v>0</v>
          </cell>
          <cell r="D1139">
            <v>15</v>
          </cell>
          <cell r="E1139">
            <v>0</v>
          </cell>
          <cell r="F1139">
            <v>0</v>
          </cell>
        </row>
        <row r="1140">
          <cell r="A1140" t="str">
            <v>560036040</v>
          </cell>
          <cell r="B1140" t="str">
            <v>UTILES</v>
          </cell>
          <cell r="C1140">
            <v>0</v>
          </cell>
          <cell r="D1140">
            <v>9681.09</v>
          </cell>
          <cell r="E1140">
            <v>0</v>
          </cell>
          <cell r="F1140">
            <v>0</v>
          </cell>
        </row>
        <row r="1141">
          <cell r="A1141" t="str">
            <v>560036050</v>
          </cell>
          <cell r="B1141" t="str">
            <v>IMPRENTA</v>
          </cell>
          <cell r="C1141">
            <v>0</v>
          </cell>
          <cell r="D1141">
            <v>1030.69</v>
          </cell>
          <cell r="E1141">
            <v>0</v>
          </cell>
          <cell r="F1141">
            <v>0</v>
          </cell>
        </row>
        <row r="1142">
          <cell r="A1142" t="str">
            <v>560036060</v>
          </cell>
          <cell r="B1142" t="str">
            <v>INSUMOS COMPUTACION</v>
          </cell>
          <cell r="C1142">
            <v>0</v>
          </cell>
          <cell r="D1142">
            <v>127.11</v>
          </cell>
          <cell r="E1142">
            <v>0</v>
          </cell>
          <cell r="F1142">
            <v>0</v>
          </cell>
        </row>
        <row r="1143">
          <cell r="A1143" t="str">
            <v>560039003</v>
          </cell>
          <cell r="B1143" t="str">
            <v>Gastos cable TV</v>
          </cell>
          <cell r="C1143">
            <v>0</v>
          </cell>
          <cell r="D1143">
            <v>26441.33</v>
          </cell>
          <cell r="E1143">
            <v>0</v>
          </cell>
          <cell r="F1143">
            <v>0</v>
          </cell>
        </row>
        <row r="1144">
          <cell r="A1144" t="str">
            <v>560039010</v>
          </cell>
          <cell r="B1144" t="str">
            <v>ELECTRICIDAD</v>
          </cell>
          <cell r="C1144">
            <v>0</v>
          </cell>
          <cell r="D1144">
            <v>593314.5</v>
          </cell>
          <cell r="E1144">
            <v>0</v>
          </cell>
          <cell r="F1144">
            <v>0</v>
          </cell>
        </row>
        <row r="1145">
          <cell r="A1145" t="str">
            <v>560039027</v>
          </cell>
          <cell r="B1145" t="str">
            <v>TELEFONIA Y TELEX</v>
          </cell>
          <cell r="C1145">
            <v>0</v>
          </cell>
          <cell r="D1145">
            <v>25606.52</v>
          </cell>
          <cell r="E1145">
            <v>0</v>
          </cell>
          <cell r="F1145">
            <v>0</v>
          </cell>
        </row>
        <row r="1146">
          <cell r="A1146" t="str">
            <v>560039034</v>
          </cell>
          <cell r="B1146" t="str">
            <v>RED DE COMUNICACIONES</v>
          </cell>
          <cell r="C1146">
            <v>0</v>
          </cell>
          <cell r="D1146">
            <v>173.47</v>
          </cell>
          <cell r="E1146">
            <v>0</v>
          </cell>
          <cell r="F1146">
            <v>0</v>
          </cell>
        </row>
        <row r="1147">
          <cell r="A1147" t="str">
            <v>560042030</v>
          </cell>
          <cell r="B1147" t="str">
            <v>PUBLICIDAD GRAFICA</v>
          </cell>
          <cell r="C1147">
            <v>0</v>
          </cell>
          <cell r="D1147">
            <v>235536.57</v>
          </cell>
          <cell r="E1147">
            <v>0</v>
          </cell>
          <cell r="F1147">
            <v>0</v>
          </cell>
        </row>
        <row r="1148">
          <cell r="A1148" t="str">
            <v>560042040</v>
          </cell>
          <cell r="B1148" t="str">
            <v>PUBLICIDAD TELEVISIVA</v>
          </cell>
          <cell r="C1148">
            <v>0</v>
          </cell>
          <cell r="D1148">
            <v>3000</v>
          </cell>
          <cell r="E1148">
            <v>0</v>
          </cell>
          <cell r="F1148">
            <v>0</v>
          </cell>
        </row>
        <row r="1149">
          <cell r="A1149" t="str">
            <v>560042050</v>
          </cell>
          <cell r="B1149" t="str">
            <v>PUBLICIDAD RADIAL</v>
          </cell>
          <cell r="C1149">
            <v>0</v>
          </cell>
          <cell r="D1149">
            <v>21525</v>
          </cell>
          <cell r="E1149">
            <v>0</v>
          </cell>
          <cell r="F1149">
            <v>0</v>
          </cell>
        </row>
        <row r="1150">
          <cell r="A1150" t="str">
            <v>560042060</v>
          </cell>
          <cell r="B1150" t="str">
            <v>PUBLICIDAD VIA PUBLICA</v>
          </cell>
          <cell r="C1150">
            <v>0</v>
          </cell>
          <cell r="D1150">
            <v>10512.6</v>
          </cell>
          <cell r="E1150">
            <v>0</v>
          </cell>
          <cell r="F1150">
            <v>0</v>
          </cell>
        </row>
        <row r="1151">
          <cell r="A1151" t="str">
            <v>560042070</v>
          </cell>
          <cell r="B1151" t="str">
            <v>CARTELERIA</v>
          </cell>
          <cell r="C1151">
            <v>0</v>
          </cell>
          <cell r="D1151">
            <v>14.6</v>
          </cell>
          <cell r="E1151">
            <v>0</v>
          </cell>
          <cell r="F1151">
            <v>0</v>
          </cell>
        </row>
        <row r="1152">
          <cell r="A1152" t="str">
            <v>560042090</v>
          </cell>
          <cell r="B1152" t="str">
            <v>PROMOCIONES</v>
          </cell>
          <cell r="C1152">
            <v>0</v>
          </cell>
          <cell r="D1152">
            <v>4978.49</v>
          </cell>
          <cell r="E1152">
            <v>0</v>
          </cell>
          <cell r="F1152">
            <v>0</v>
          </cell>
        </row>
        <row r="1153">
          <cell r="A1153" t="str">
            <v>560042100</v>
          </cell>
          <cell r="B1153" t="str">
            <v>ATENCIONES COMERCIALES</v>
          </cell>
          <cell r="C1153">
            <v>0</v>
          </cell>
          <cell r="D1153">
            <v>48025.48</v>
          </cell>
          <cell r="E1153">
            <v>0</v>
          </cell>
          <cell r="F1153">
            <v>0</v>
          </cell>
        </row>
        <row r="1154">
          <cell r="A1154" t="str">
            <v>560042110</v>
          </cell>
          <cell r="B1154" t="str">
            <v>OTROS GASTOS PUBLICITARIO</v>
          </cell>
          <cell r="C1154">
            <v>0</v>
          </cell>
          <cell r="D1154">
            <v>47611.91</v>
          </cell>
          <cell r="E1154">
            <v>0</v>
          </cell>
          <cell r="F1154">
            <v>0</v>
          </cell>
        </row>
        <row r="1155">
          <cell r="A1155" t="str">
            <v>560045001</v>
          </cell>
          <cell r="B1155" t="str">
            <v>IMP.LEY 25413 12.%o s/deb</v>
          </cell>
          <cell r="C1155">
            <v>0</v>
          </cell>
          <cell r="D1155">
            <v>356826.3</v>
          </cell>
          <cell r="E1155">
            <v>0</v>
          </cell>
          <cell r="F1155">
            <v>0</v>
          </cell>
        </row>
        <row r="1156">
          <cell r="A1156" t="str">
            <v>560045026</v>
          </cell>
          <cell r="B1156" t="str">
            <v>I.V.A.</v>
          </cell>
          <cell r="C1156">
            <v>0</v>
          </cell>
          <cell r="D1156">
            <v>9883.02</v>
          </cell>
          <cell r="E1156">
            <v>0</v>
          </cell>
          <cell r="F1156">
            <v>0</v>
          </cell>
        </row>
        <row r="1157">
          <cell r="A1157" t="str">
            <v>560045040</v>
          </cell>
          <cell r="B1157" t="str">
            <v>IMPUESTOS DE SELLOS</v>
          </cell>
          <cell r="C1157">
            <v>0</v>
          </cell>
          <cell r="D1157">
            <v>1181.03</v>
          </cell>
          <cell r="E1157">
            <v>0</v>
          </cell>
          <cell r="F1157">
            <v>0</v>
          </cell>
        </row>
        <row r="1158">
          <cell r="A1158" t="str">
            <v>560045057</v>
          </cell>
          <cell r="B1158" t="str">
            <v>IMP. INMOBILIARIO Y A.B.L</v>
          </cell>
          <cell r="C1158">
            <v>0</v>
          </cell>
          <cell r="D1158">
            <v>192592.58</v>
          </cell>
          <cell r="E1158">
            <v>0</v>
          </cell>
          <cell r="F1158">
            <v>0</v>
          </cell>
        </row>
        <row r="1159">
          <cell r="A1159" t="str">
            <v>560045064</v>
          </cell>
          <cell r="B1159" t="str">
            <v>TASAS MUNICIPALES</v>
          </cell>
          <cell r="C1159">
            <v>0</v>
          </cell>
          <cell r="D1159">
            <v>942060.91</v>
          </cell>
          <cell r="E1159">
            <v>0</v>
          </cell>
          <cell r="F1159">
            <v>0</v>
          </cell>
        </row>
        <row r="1160">
          <cell r="A1160" t="str">
            <v>560045071</v>
          </cell>
          <cell r="B1160" t="str">
            <v>TASAS DE JUSTICIA</v>
          </cell>
          <cell r="C1160">
            <v>0</v>
          </cell>
          <cell r="D1160">
            <v>623</v>
          </cell>
          <cell r="E1160">
            <v>0</v>
          </cell>
          <cell r="F1160">
            <v>0</v>
          </cell>
        </row>
        <row r="1161">
          <cell r="A1161" t="str">
            <v>560045095</v>
          </cell>
          <cell r="B1161" t="str">
            <v>OTROS IMPUESTOS .</v>
          </cell>
          <cell r="C1161">
            <v>0</v>
          </cell>
          <cell r="D1161">
            <v>28093.11</v>
          </cell>
          <cell r="E1161">
            <v>0</v>
          </cell>
          <cell r="F1161">
            <v>0</v>
          </cell>
        </row>
        <row r="1162">
          <cell r="A1162" t="str">
            <v>560048018</v>
          </cell>
          <cell r="B1162" t="str">
            <v>MANTENIMIENTO INMUEBLES</v>
          </cell>
          <cell r="C1162">
            <v>0</v>
          </cell>
          <cell r="D1162">
            <v>144550.66</v>
          </cell>
          <cell r="E1162">
            <v>0</v>
          </cell>
          <cell r="F1162">
            <v>0</v>
          </cell>
        </row>
        <row r="1163">
          <cell r="A1163" t="str">
            <v>560048025</v>
          </cell>
          <cell r="B1163" t="str">
            <v>MNTO. DE  BIENES MUEBLES</v>
          </cell>
          <cell r="C1163">
            <v>0</v>
          </cell>
          <cell r="D1163">
            <v>15038.67</v>
          </cell>
          <cell r="E1163">
            <v>0</v>
          </cell>
          <cell r="F1163">
            <v>0</v>
          </cell>
        </row>
        <row r="1164">
          <cell r="A1164" t="str">
            <v>560048049</v>
          </cell>
          <cell r="B1164" t="str">
            <v>MANTEN.EQUIPOS CENTRALES</v>
          </cell>
          <cell r="C1164">
            <v>0</v>
          </cell>
          <cell r="D1164">
            <v>28000</v>
          </cell>
          <cell r="E1164">
            <v>0</v>
          </cell>
          <cell r="F1164">
            <v>0</v>
          </cell>
        </row>
        <row r="1165">
          <cell r="A1165" t="str">
            <v>560048063</v>
          </cell>
          <cell r="B1165" t="str">
            <v>MANTENIMIENTO RODADOS</v>
          </cell>
          <cell r="C1165">
            <v>0</v>
          </cell>
          <cell r="D1165">
            <v>4169.3</v>
          </cell>
          <cell r="E1165">
            <v>0</v>
          </cell>
          <cell r="F1165">
            <v>0</v>
          </cell>
        </row>
        <row r="1166">
          <cell r="A1166" t="str">
            <v>560048070</v>
          </cell>
          <cell r="B1166" t="str">
            <v>MANTENIMIENTO CENTRALES T</v>
          </cell>
          <cell r="C1166">
            <v>0</v>
          </cell>
          <cell r="D1166">
            <v>9860</v>
          </cell>
          <cell r="E1166">
            <v>0</v>
          </cell>
          <cell r="F1166">
            <v>0</v>
          </cell>
        </row>
        <row r="1167">
          <cell r="A1167" t="str">
            <v>560048080</v>
          </cell>
          <cell r="B1167" t="str">
            <v>EXPENSAS COMUNES</v>
          </cell>
          <cell r="C1167">
            <v>0</v>
          </cell>
          <cell r="D1167">
            <v>5016.53</v>
          </cell>
          <cell r="E1167">
            <v>0</v>
          </cell>
          <cell r="F1167">
            <v>0</v>
          </cell>
        </row>
        <row r="1168">
          <cell r="A1168" t="str">
            <v>560048090</v>
          </cell>
          <cell r="B1168" t="str">
            <v>LIMPIEZA</v>
          </cell>
          <cell r="C1168">
            <v>0</v>
          </cell>
          <cell r="D1168">
            <v>104994.45</v>
          </cell>
          <cell r="E1168">
            <v>0</v>
          </cell>
          <cell r="F1168">
            <v>0</v>
          </cell>
        </row>
        <row r="1169">
          <cell r="A1169" t="str">
            <v>560051018</v>
          </cell>
          <cell r="B1169" t="str">
            <v>DEPRECIACION INMUEBLES</v>
          </cell>
          <cell r="C1169">
            <v>0</v>
          </cell>
          <cell r="D1169">
            <v>132528.82999999999</v>
          </cell>
          <cell r="E1169">
            <v>0</v>
          </cell>
          <cell r="F1169">
            <v>0</v>
          </cell>
        </row>
        <row r="1170">
          <cell r="A1170" t="str">
            <v>560051155</v>
          </cell>
          <cell r="B1170" t="str">
            <v>DEPREC.INMUEBLE-DESDE 1-0</v>
          </cell>
          <cell r="C1170">
            <v>0</v>
          </cell>
          <cell r="D1170">
            <v>13713.59</v>
          </cell>
          <cell r="E1170">
            <v>0</v>
          </cell>
          <cell r="F1170">
            <v>0</v>
          </cell>
        </row>
        <row r="1171">
          <cell r="A1171" t="str">
            <v>560051162</v>
          </cell>
          <cell r="B1171" t="str">
            <v>DEPREC. MOB.E INDT-DESDE</v>
          </cell>
          <cell r="C1171">
            <v>0</v>
          </cell>
          <cell r="D1171">
            <v>220770.61</v>
          </cell>
          <cell r="E1171">
            <v>0</v>
          </cell>
          <cell r="F1171">
            <v>0</v>
          </cell>
        </row>
        <row r="1172">
          <cell r="A1172" t="str">
            <v>560051179</v>
          </cell>
          <cell r="B1172" t="str">
            <v>DEPREC MAQ Y EQUIPOS-DESD</v>
          </cell>
          <cell r="C1172">
            <v>0</v>
          </cell>
          <cell r="D1172">
            <v>514498.31</v>
          </cell>
          <cell r="E1172">
            <v>0</v>
          </cell>
          <cell r="F1172">
            <v>0</v>
          </cell>
        </row>
        <row r="1173">
          <cell r="A1173" t="str">
            <v>560051186</v>
          </cell>
          <cell r="B1173" t="str">
            <v>DEPREC.VEHICULOS-DESDE 1-</v>
          </cell>
          <cell r="C1173">
            <v>0</v>
          </cell>
          <cell r="D1173">
            <v>38625.99</v>
          </cell>
          <cell r="E1173">
            <v>0</v>
          </cell>
          <cell r="F1173">
            <v>0</v>
          </cell>
        </row>
        <row r="1174">
          <cell r="A1174" t="str">
            <v>560054017</v>
          </cell>
          <cell r="B1174" t="str">
            <v>AMORTIZACION GTOS ORGANIZ</v>
          </cell>
          <cell r="C1174">
            <v>0</v>
          </cell>
          <cell r="D1174">
            <v>220609.58</v>
          </cell>
          <cell r="E1174">
            <v>0</v>
          </cell>
          <cell r="F1174">
            <v>0</v>
          </cell>
        </row>
        <row r="1175">
          <cell r="A1175" t="str">
            <v>560054050</v>
          </cell>
          <cell r="B1175" t="str">
            <v>AMORT.GTOS DESAR.MEJORAS</v>
          </cell>
          <cell r="C1175">
            <v>0</v>
          </cell>
          <cell r="D1175">
            <v>669519.35999999999</v>
          </cell>
          <cell r="E1175">
            <v>0</v>
          </cell>
          <cell r="F1175">
            <v>0</v>
          </cell>
        </row>
        <row r="1176">
          <cell r="A1176" t="str">
            <v>560057030</v>
          </cell>
          <cell r="B1176" t="str">
            <v>DIARIOS-REVISTAS-SUSCRIPC</v>
          </cell>
          <cell r="C1176">
            <v>0</v>
          </cell>
          <cell r="D1176">
            <v>3290.82</v>
          </cell>
          <cell r="E1176">
            <v>0</v>
          </cell>
          <cell r="F1176">
            <v>0</v>
          </cell>
        </row>
        <row r="1177">
          <cell r="A1177" t="str">
            <v>560057250</v>
          </cell>
          <cell r="B1177" t="str">
            <v>PASANTIAS</v>
          </cell>
          <cell r="C1177">
            <v>0</v>
          </cell>
          <cell r="D1177">
            <v>168739.8</v>
          </cell>
          <cell r="E1177">
            <v>0</v>
          </cell>
          <cell r="F1177">
            <v>0</v>
          </cell>
        </row>
        <row r="1178">
          <cell r="A1178" t="str">
            <v>560057330</v>
          </cell>
          <cell r="B1178" t="str">
            <v>GAS</v>
          </cell>
          <cell r="C1178">
            <v>0</v>
          </cell>
          <cell r="D1178">
            <v>2099.6799999999998</v>
          </cell>
          <cell r="E1178">
            <v>0</v>
          </cell>
          <cell r="F1178">
            <v>0</v>
          </cell>
        </row>
        <row r="1179">
          <cell r="A1179" t="str">
            <v>560057340</v>
          </cell>
          <cell r="B1179" t="str">
            <v>AGUAS ARGENTINAS</v>
          </cell>
          <cell r="C1179">
            <v>0</v>
          </cell>
          <cell r="D1179">
            <v>17036.86</v>
          </cell>
          <cell r="E1179">
            <v>0</v>
          </cell>
          <cell r="F1179">
            <v>0</v>
          </cell>
        </row>
        <row r="1180">
          <cell r="A1180" t="str">
            <v>560057350</v>
          </cell>
          <cell r="B1180" t="str">
            <v>OTROS COMBUSTIBLES</v>
          </cell>
          <cell r="C1180">
            <v>0</v>
          </cell>
          <cell r="D1180">
            <v>886.37</v>
          </cell>
          <cell r="E1180">
            <v>0</v>
          </cell>
          <cell r="F1180">
            <v>0</v>
          </cell>
        </row>
        <row r="1181">
          <cell r="A1181" t="str">
            <v>560057360</v>
          </cell>
          <cell r="B1181" t="str">
            <v>FLETES Y ACARREOS</v>
          </cell>
          <cell r="C1181">
            <v>0</v>
          </cell>
          <cell r="D1181">
            <v>4468.3100000000004</v>
          </cell>
          <cell r="E1181">
            <v>0</v>
          </cell>
          <cell r="F1181">
            <v>0</v>
          </cell>
        </row>
        <row r="1182">
          <cell r="A1182" t="str">
            <v>560057370</v>
          </cell>
          <cell r="B1182" t="str">
            <v>SERV. INFORM.. CENT. RIES</v>
          </cell>
          <cell r="C1182">
            <v>0</v>
          </cell>
          <cell r="D1182">
            <v>1072.3</v>
          </cell>
          <cell r="E1182">
            <v>0</v>
          </cell>
          <cell r="F1182">
            <v>0</v>
          </cell>
        </row>
        <row r="1183">
          <cell r="A1183" t="str">
            <v>560057380</v>
          </cell>
          <cell r="B1183" t="str">
            <v>FRANQUEO Y TELEGRAMAS</v>
          </cell>
          <cell r="C1183">
            <v>0</v>
          </cell>
          <cell r="D1183">
            <v>1385.41</v>
          </cell>
          <cell r="E1183">
            <v>0</v>
          </cell>
          <cell r="F1183">
            <v>0</v>
          </cell>
        </row>
        <row r="1184">
          <cell r="A1184" t="str">
            <v>570009010</v>
          </cell>
          <cell r="B1184" t="str">
            <v>UTIL POR OP CON BIENES DI</v>
          </cell>
          <cell r="C1184">
            <v>0</v>
          </cell>
          <cell r="D1184">
            <v>-182734.23</v>
          </cell>
          <cell r="E1184">
            <v>0</v>
          </cell>
          <cell r="F1184">
            <v>0</v>
          </cell>
        </row>
        <row r="1185">
          <cell r="A1185" t="str">
            <v>570018018</v>
          </cell>
          <cell r="B1185" t="str">
            <v>INTERESES PUNITORIOS</v>
          </cell>
          <cell r="C1185">
            <v>0</v>
          </cell>
          <cell r="D1185">
            <v>-21624.080000000002</v>
          </cell>
          <cell r="E1185">
            <v>0</v>
          </cell>
          <cell r="F1185">
            <v>0</v>
          </cell>
        </row>
        <row r="1186">
          <cell r="A1186" t="str">
            <v>570018030</v>
          </cell>
          <cell r="B1186" t="str">
            <v>INTERESES PUNIT.TARJ. VIS</v>
          </cell>
          <cell r="C1186">
            <v>0</v>
          </cell>
          <cell r="D1186">
            <v>-128058.54</v>
          </cell>
          <cell r="E1186">
            <v>0</v>
          </cell>
          <cell r="F1186">
            <v>0</v>
          </cell>
        </row>
        <row r="1187">
          <cell r="A1187" t="str">
            <v>570018050</v>
          </cell>
          <cell r="B1187" t="str">
            <v>Int. Punitorios Mastercar</v>
          </cell>
          <cell r="C1187">
            <v>0</v>
          </cell>
          <cell r="D1187">
            <v>-10896.22</v>
          </cell>
          <cell r="E1187">
            <v>0</v>
          </cell>
          <cell r="F1187">
            <v>0</v>
          </cell>
        </row>
        <row r="1188">
          <cell r="A1188" t="str">
            <v>570018610</v>
          </cell>
          <cell r="B1188" t="str">
            <v>INT.PUN. PTMOS. DTO. 4126</v>
          </cell>
          <cell r="C1188">
            <v>0</v>
          </cell>
          <cell r="D1188">
            <v>-66.819999999999993</v>
          </cell>
          <cell r="E1188">
            <v>0</v>
          </cell>
          <cell r="F1188">
            <v>0</v>
          </cell>
        </row>
        <row r="1189">
          <cell r="A1189" t="str">
            <v>570018615</v>
          </cell>
          <cell r="B1189" t="str">
            <v>INT.PUN.PR.CORDIAL JUBILA</v>
          </cell>
          <cell r="C1189">
            <v>0</v>
          </cell>
          <cell r="D1189">
            <v>-20275.060000000001</v>
          </cell>
          <cell r="E1189">
            <v>0</v>
          </cell>
          <cell r="F1189">
            <v>0</v>
          </cell>
        </row>
        <row r="1190">
          <cell r="A1190" t="str">
            <v>570018616</v>
          </cell>
          <cell r="B1190" t="str">
            <v>INT.PUN.PR.PRONTO CORDIAL</v>
          </cell>
          <cell r="C1190">
            <v>0</v>
          </cell>
          <cell r="D1190">
            <v>-935.93</v>
          </cell>
          <cell r="E1190">
            <v>0</v>
          </cell>
          <cell r="F1190">
            <v>0</v>
          </cell>
        </row>
        <row r="1191">
          <cell r="A1191" t="str">
            <v>570018617</v>
          </cell>
          <cell r="B1191" t="str">
            <v>INT. PUN. PTMOS CORDIAL P</v>
          </cell>
          <cell r="C1191">
            <v>0</v>
          </cell>
          <cell r="D1191">
            <v>-11130.78</v>
          </cell>
          <cell r="E1191">
            <v>0</v>
          </cell>
          <cell r="F1191">
            <v>0</v>
          </cell>
        </row>
        <row r="1192">
          <cell r="A1192" t="str">
            <v>570018624</v>
          </cell>
          <cell r="B1192" t="str">
            <v>INT. PUNIT. PTO. CORDIAL</v>
          </cell>
          <cell r="C1192">
            <v>0</v>
          </cell>
          <cell r="D1192">
            <v>-22681.23</v>
          </cell>
          <cell r="E1192">
            <v>0</v>
          </cell>
          <cell r="F1192">
            <v>0</v>
          </cell>
        </row>
        <row r="1193">
          <cell r="A1193" t="str">
            <v>570018638</v>
          </cell>
          <cell r="B1193" t="str">
            <v>PUNIT. FINANC. CORDIAL M.</v>
          </cell>
          <cell r="C1193">
            <v>0</v>
          </cell>
          <cell r="D1193">
            <v>-4.38</v>
          </cell>
          <cell r="E1193">
            <v>0</v>
          </cell>
          <cell r="F1193">
            <v>0</v>
          </cell>
        </row>
        <row r="1194">
          <cell r="A1194" t="str">
            <v>570018690</v>
          </cell>
          <cell r="B1194" t="str">
            <v>INT.PUN.RECOMPRA CARTERA</v>
          </cell>
          <cell r="C1194">
            <v>0</v>
          </cell>
          <cell r="D1194">
            <v>-17605.72</v>
          </cell>
          <cell r="E1194">
            <v>0</v>
          </cell>
          <cell r="F1194">
            <v>0</v>
          </cell>
        </row>
        <row r="1195">
          <cell r="A1195" t="str">
            <v>570018760</v>
          </cell>
          <cell r="B1195" t="str">
            <v>INT. PUNITORIOS SAN LUIS</v>
          </cell>
          <cell r="C1195">
            <v>0</v>
          </cell>
          <cell r="D1195">
            <v>-967.67</v>
          </cell>
          <cell r="E1195">
            <v>0</v>
          </cell>
          <cell r="F1195">
            <v>0</v>
          </cell>
        </row>
        <row r="1196">
          <cell r="A1196" t="str">
            <v>570018790</v>
          </cell>
          <cell r="B1196" t="str">
            <v>INT.PUN.RETROC FIDE CARTE</v>
          </cell>
          <cell r="C1196">
            <v>0</v>
          </cell>
          <cell r="D1196">
            <v>-9610.57</v>
          </cell>
          <cell r="E1196">
            <v>0</v>
          </cell>
          <cell r="F1196">
            <v>0</v>
          </cell>
        </row>
        <row r="1197">
          <cell r="A1197" t="str">
            <v>570021018</v>
          </cell>
          <cell r="B1197" t="str">
            <v>CREDITOS RECUPERADOS EN $</v>
          </cell>
          <cell r="C1197">
            <v>0</v>
          </cell>
          <cell r="D1197">
            <v>-554739.82999999996</v>
          </cell>
          <cell r="E1197">
            <v>0</v>
          </cell>
          <cell r="F1197">
            <v>0</v>
          </cell>
        </row>
        <row r="1198">
          <cell r="A1198" t="str">
            <v>570021020</v>
          </cell>
          <cell r="B1198" t="str">
            <v>CREDITOS RECUPERADOS EN U</v>
          </cell>
          <cell r="C1198">
            <v>0</v>
          </cell>
          <cell r="D1198">
            <v>-212.76</v>
          </cell>
          <cell r="E1198">
            <v>0</v>
          </cell>
          <cell r="F1198">
            <v>0</v>
          </cell>
        </row>
        <row r="1199">
          <cell r="A1199" t="str">
            <v>570021030</v>
          </cell>
          <cell r="B1199" t="str">
            <v>QUITAS Y CASTIGOS</v>
          </cell>
          <cell r="C1199">
            <v>0</v>
          </cell>
          <cell r="D1199">
            <v>27682.41</v>
          </cell>
          <cell r="E1199">
            <v>0</v>
          </cell>
          <cell r="F1199">
            <v>0</v>
          </cell>
        </row>
        <row r="1200">
          <cell r="A1200" t="str">
            <v>570024017</v>
          </cell>
          <cell r="B1200" t="str">
            <v>PREVISIONES DESAFECTADAS</v>
          </cell>
          <cell r="C1200">
            <v>0</v>
          </cell>
          <cell r="D1200">
            <v>-10838.48</v>
          </cell>
          <cell r="E1200">
            <v>0</v>
          </cell>
          <cell r="F1200">
            <v>0</v>
          </cell>
        </row>
        <row r="1201">
          <cell r="A1201" t="str">
            <v>570024031</v>
          </cell>
          <cell r="B1201" t="str">
            <v>PREV. DESAFECT. DESC. CHE</v>
          </cell>
          <cell r="C1201">
            <v>0</v>
          </cell>
          <cell r="D1201">
            <v>-4371.3999999999996</v>
          </cell>
          <cell r="E1201">
            <v>0</v>
          </cell>
          <cell r="F1201">
            <v>0</v>
          </cell>
        </row>
        <row r="1202">
          <cell r="A1202" t="str">
            <v>570024032</v>
          </cell>
          <cell r="B1202" t="str">
            <v>PREV. DESAFECT. ADELANTOS</v>
          </cell>
          <cell r="C1202">
            <v>0</v>
          </cell>
          <cell r="D1202">
            <v>-57658.83</v>
          </cell>
          <cell r="E1202">
            <v>0</v>
          </cell>
          <cell r="F1202">
            <v>0</v>
          </cell>
        </row>
        <row r="1203">
          <cell r="A1203" t="str">
            <v>570024033</v>
          </cell>
          <cell r="B1203" t="str">
            <v>PREV. DESAFECT. SOLA FIRM</v>
          </cell>
          <cell r="C1203">
            <v>0</v>
          </cell>
          <cell r="D1203">
            <v>-45529.79</v>
          </cell>
          <cell r="E1203">
            <v>0</v>
          </cell>
          <cell r="F1203">
            <v>0</v>
          </cell>
        </row>
        <row r="1204">
          <cell r="A1204" t="str">
            <v>570024038</v>
          </cell>
          <cell r="B1204" t="str">
            <v>PREV. DESAFECT. PTMO. AL</v>
          </cell>
          <cell r="C1204">
            <v>0</v>
          </cell>
          <cell r="D1204">
            <v>-233359.96</v>
          </cell>
          <cell r="E1204">
            <v>0</v>
          </cell>
          <cell r="F1204">
            <v>0</v>
          </cell>
        </row>
        <row r="1205">
          <cell r="A1205" t="str">
            <v>570024043</v>
          </cell>
          <cell r="B1205" t="str">
            <v>PREV. DESAFECT. PTMOS. PE</v>
          </cell>
          <cell r="C1205">
            <v>0</v>
          </cell>
          <cell r="D1205">
            <v>-7800.04</v>
          </cell>
          <cell r="E1205">
            <v>0</v>
          </cell>
          <cell r="F1205">
            <v>0</v>
          </cell>
        </row>
        <row r="1206">
          <cell r="A1206" t="str">
            <v>570024054</v>
          </cell>
          <cell r="B1206" t="str">
            <v>PREV. DESAFECT. PRONTO CO</v>
          </cell>
          <cell r="C1206">
            <v>0</v>
          </cell>
          <cell r="D1206">
            <v>-75524.92</v>
          </cell>
          <cell r="E1206">
            <v>0</v>
          </cell>
          <cell r="F1206">
            <v>0</v>
          </cell>
        </row>
        <row r="1207">
          <cell r="A1207" t="str">
            <v>570024055</v>
          </cell>
          <cell r="B1207" t="str">
            <v>PREV. DESAF. PRONTO CORDI</v>
          </cell>
          <cell r="C1207">
            <v>0</v>
          </cell>
          <cell r="D1207">
            <v>-1559.33</v>
          </cell>
          <cell r="E1207">
            <v>0</v>
          </cell>
          <cell r="F1207">
            <v>0</v>
          </cell>
        </row>
        <row r="1208">
          <cell r="A1208" t="str">
            <v>570024056</v>
          </cell>
          <cell r="B1208" t="str">
            <v>PREV. DESAF. PRONTO CORDI</v>
          </cell>
          <cell r="C1208">
            <v>0</v>
          </cell>
          <cell r="D1208">
            <v>-2688.71</v>
          </cell>
          <cell r="E1208">
            <v>0</v>
          </cell>
          <cell r="F1208">
            <v>0</v>
          </cell>
        </row>
        <row r="1209">
          <cell r="A1209" t="str">
            <v>570024057</v>
          </cell>
          <cell r="B1209" t="str">
            <v>PREV. DESAF. PTMOS REF. T</v>
          </cell>
          <cell r="C1209">
            <v>0</v>
          </cell>
          <cell r="D1209">
            <v>-4333.53</v>
          </cell>
          <cell r="E1209">
            <v>0</v>
          </cell>
          <cell r="F1209">
            <v>0</v>
          </cell>
        </row>
        <row r="1210">
          <cell r="A1210" t="str">
            <v>570024058</v>
          </cell>
          <cell r="B1210" t="str">
            <v>PREV. DESAF. PTMOS. REF.</v>
          </cell>
          <cell r="C1210">
            <v>0</v>
          </cell>
          <cell r="D1210">
            <v>-187.48</v>
          </cell>
          <cell r="E1210">
            <v>0</v>
          </cell>
          <cell r="F1210">
            <v>0</v>
          </cell>
        </row>
        <row r="1211">
          <cell r="A1211" t="str">
            <v>570024059</v>
          </cell>
          <cell r="B1211" t="str">
            <v>PREV. DESAF. PTMOS. REFIN</v>
          </cell>
          <cell r="C1211">
            <v>0</v>
          </cell>
          <cell r="D1211">
            <v>-92566.44</v>
          </cell>
          <cell r="E1211">
            <v>0</v>
          </cell>
          <cell r="F1211">
            <v>0</v>
          </cell>
        </row>
        <row r="1212">
          <cell r="A1212" t="str">
            <v>570024061</v>
          </cell>
          <cell r="B1212" t="str">
            <v>PREV. DESAF. TARJ. VISA</v>
          </cell>
          <cell r="C1212">
            <v>0</v>
          </cell>
          <cell r="D1212">
            <v>-48646.07</v>
          </cell>
          <cell r="E1212">
            <v>0</v>
          </cell>
          <cell r="F1212">
            <v>0</v>
          </cell>
        </row>
        <row r="1213">
          <cell r="A1213" t="str">
            <v>570024062</v>
          </cell>
          <cell r="B1213" t="str">
            <v>PREV. DESAF. TARJ. MASTER</v>
          </cell>
          <cell r="C1213">
            <v>0</v>
          </cell>
          <cell r="D1213">
            <v>-8627.89</v>
          </cell>
          <cell r="E1213">
            <v>0</v>
          </cell>
          <cell r="F1213">
            <v>0</v>
          </cell>
        </row>
        <row r="1214">
          <cell r="A1214" t="str">
            <v>570024066</v>
          </cell>
          <cell r="B1214" t="str">
            <v>PREV. DESACF. SITREDOS/JU</v>
          </cell>
          <cell r="C1214">
            <v>0</v>
          </cell>
          <cell r="D1214">
            <v>-10564.34</v>
          </cell>
          <cell r="E1214">
            <v>0</v>
          </cell>
          <cell r="F1214">
            <v>0</v>
          </cell>
        </row>
        <row r="1215">
          <cell r="A1215" t="str">
            <v>570024067</v>
          </cell>
          <cell r="B1215" t="str">
            <v>PREV. DESAF. SITREDOS/SIA</v>
          </cell>
          <cell r="C1215">
            <v>0</v>
          </cell>
          <cell r="D1215">
            <v>-68047.429999999993</v>
          </cell>
          <cell r="E1215">
            <v>0</v>
          </cell>
          <cell r="F1215">
            <v>0</v>
          </cell>
        </row>
        <row r="1216">
          <cell r="A1216" t="str">
            <v>570024070</v>
          </cell>
          <cell r="B1216" t="str">
            <v>PREV. DESAF. ACUERD. CONC</v>
          </cell>
          <cell r="C1216">
            <v>0</v>
          </cell>
          <cell r="D1216">
            <v>-6624.85</v>
          </cell>
          <cell r="E1216">
            <v>0</v>
          </cell>
          <cell r="F1216">
            <v>0</v>
          </cell>
        </row>
        <row r="1217">
          <cell r="A1217" t="str">
            <v>570024090</v>
          </cell>
          <cell r="B1217" t="str">
            <v>PREV. DESAFECT. CART. VIE</v>
          </cell>
          <cell r="C1217">
            <v>0</v>
          </cell>
          <cell r="D1217">
            <v>-682.72</v>
          </cell>
          <cell r="E1217">
            <v>0</v>
          </cell>
          <cell r="F1217">
            <v>0</v>
          </cell>
        </row>
        <row r="1218">
          <cell r="A1218" t="str">
            <v>570024099</v>
          </cell>
          <cell r="B1218" t="str">
            <v>PREV. DESAF. FIN. CORDIAL</v>
          </cell>
          <cell r="C1218">
            <v>0</v>
          </cell>
          <cell r="D1218">
            <v>-345.84</v>
          </cell>
          <cell r="E1218">
            <v>0</v>
          </cell>
          <cell r="F1218">
            <v>0</v>
          </cell>
        </row>
        <row r="1219">
          <cell r="A1219" t="str">
            <v>570024210</v>
          </cell>
          <cell r="B1219" t="str">
            <v>PREV. DESAF. ANTIC. HAB.</v>
          </cell>
          <cell r="C1219">
            <v>0</v>
          </cell>
          <cell r="D1219">
            <v>-4478.6000000000004</v>
          </cell>
          <cell r="E1219">
            <v>0</v>
          </cell>
          <cell r="F1219">
            <v>0</v>
          </cell>
        </row>
        <row r="1220">
          <cell r="A1220" t="str">
            <v>570024596</v>
          </cell>
          <cell r="B1220" t="str">
            <v>PREV. DESAF. CPRA MON. EX</v>
          </cell>
          <cell r="C1220">
            <v>0</v>
          </cell>
          <cell r="D1220">
            <v>-686.21</v>
          </cell>
          <cell r="E1220">
            <v>0</v>
          </cell>
          <cell r="F1220">
            <v>0</v>
          </cell>
        </row>
        <row r="1221">
          <cell r="A1221" t="str">
            <v>570024598</v>
          </cell>
          <cell r="B1221" t="str">
            <v>PREV. DESAF. CPRA. ME. Y</v>
          </cell>
          <cell r="C1221">
            <v>0</v>
          </cell>
          <cell r="D1221">
            <v>-11350.31</v>
          </cell>
          <cell r="E1221">
            <v>0</v>
          </cell>
          <cell r="F1221">
            <v>0</v>
          </cell>
        </row>
        <row r="1222">
          <cell r="A1222" t="str">
            <v>570024791</v>
          </cell>
          <cell r="B1222" t="str">
            <v>PREV.DESAF.RETROCESION FI</v>
          </cell>
          <cell r="C1222">
            <v>0</v>
          </cell>
          <cell r="D1222">
            <v>-35050.120000000003</v>
          </cell>
          <cell r="E1222">
            <v>0</v>
          </cell>
          <cell r="F1222">
            <v>0</v>
          </cell>
        </row>
        <row r="1223">
          <cell r="A1223" t="str">
            <v>570045004</v>
          </cell>
          <cell r="B1223" t="str">
            <v>OTRAS UTIL.DEPURACION CUE</v>
          </cell>
          <cell r="C1223">
            <v>0</v>
          </cell>
          <cell r="D1223">
            <v>-40428.879999999997</v>
          </cell>
          <cell r="E1223">
            <v>0</v>
          </cell>
          <cell r="F1223">
            <v>0</v>
          </cell>
        </row>
        <row r="1224">
          <cell r="A1224" t="str">
            <v>570045012</v>
          </cell>
          <cell r="B1224" t="str">
            <v>RECUPERO SEGUROS</v>
          </cell>
          <cell r="C1224">
            <v>0</v>
          </cell>
          <cell r="D1224">
            <v>-1231.32</v>
          </cell>
          <cell r="E1224">
            <v>0</v>
          </cell>
          <cell r="F1224">
            <v>0</v>
          </cell>
        </row>
        <row r="1225">
          <cell r="A1225" t="str">
            <v>570045015</v>
          </cell>
          <cell r="B1225" t="str">
            <v>SOBRANTES DE CAJA</v>
          </cell>
          <cell r="C1225">
            <v>0</v>
          </cell>
          <cell r="D1225">
            <v>-85164.800000000003</v>
          </cell>
          <cell r="E1225">
            <v>0</v>
          </cell>
          <cell r="F1225">
            <v>0</v>
          </cell>
        </row>
        <row r="1226">
          <cell r="A1226" t="str">
            <v>570045038</v>
          </cell>
          <cell r="B1226" t="str">
            <v>UTILIDAD F.C.S.M MASTER</v>
          </cell>
          <cell r="C1226">
            <v>0</v>
          </cell>
          <cell r="D1226">
            <v>-9656.6200000000008</v>
          </cell>
          <cell r="E1226">
            <v>0</v>
          </cell>
          <cell r="F1226">
            <v>0</v>
          </cell>
        </row>
        <row r="1227">
          <cell r="A1227" t="str">
            <v>570045043</v>
          </cell>
          <cell r="B1227" t="str">
            <v>OTRAS UTILIDADES</v>
          </cell>
          <cell r="C1227">
            <v>0</v>
          </cell>
          <cell r="D1227">
            <v>-175505.58</v>
          </cell>
          <cell r="E1227">
            <v>0</v>
          </cell>
          <cell r="F1227">
            <v>0</v>
          </cell>
        </row>
        <row r="1228">
          <cell r="A1228" t="str">
            <v>570045044</v>
          </cell>
          <cell r="B1228" t="str">
            <v>OTRAS UTILIDADES U$s</v>
          </cell>
          <cell r="C1228">
            <v>0</v>
          </cell>
          <cell r="D1228">
            <v>-3.49</v>
          </cell>
          <cell r="E1228">
            <v>0</v>
          </cell>
          <cell r="F1228">
            <v>0</v>
          </cell>
        </row>
        <row r="1229">
          <cell r="A1229" t="str">
            <v>570045091</v>
          </cell>
          <cell r="B1229" t="str">
            <v>DESAF.DIF.ADQUISIC.CARTER</v>
          </cell>
          <cell r="C1229">
            <v>0</v>
          </cell>
          <cell r="D1229">
            <v>-256893.53</v>
          </cell>
          <cell r="E1229">
            <v>0</v>
          </cell>
          <cell r="F1229">
            <v>0</v>
          </cell>
        </row>
        <row r="1230">
          <cell r="A1230" t="str">
            <v>570045320</v>
          </cell>
          <cell r="B1230" t="str">
            <v>alquileres de cocheras</v>
          </cell>
          <cell r="C1230">
            <v>0</v>
          </cell>
          <cell r="D1230">
            <v>-3801.67</v>
          </cell>
          <cell r="E1230">
            <v>0</v>
          </cell>
          <cell r="F1230">
            <v>0</v>
          </cell>
        </row>
        <row r="1231">
          <cell r="A1231" t="str">
            <v>570045350</v>
          </cell>
          <cell r="B1231" t="str">
            <v>RESULT. FDO.GTIA. VISA</v>
          </cell>
          <cell r="C1231">
            <v>0</v>
          </cell>
          <cell r="D1231">
            <v>-42478.06</v>
          </cell>
          <cell r="E1231">
            <v>0</v>
          </cell>
          <cell r="F1231">
            <v>0</v>
          </cell>
        </row>
        <row r="1232">
          <cell r="A1232" t="str">
            <v>580003015</v>
          </cell>
          <cell r="B1232" t="str">
            <v>RESULTADO POR PART. PERMA</v>
          </cell>
          <cell r="C1232">
            <v>0</v>
          </cell>
          <cell r="D1232">
            <v>1790.32</v>
          </cell>
          <cell r="E1232">
            <v>0</v>
          </cell>
          <cell r="F1232">
            <v>0</v>
          </cell>
        </row>
        <row r="1233">
          <cell r="A1233" t="str">
            <v>580012150</v>
          </cell>
          <cell r="B1233" t="str">
            <v>DEPREC BS DIV INMUEBLES-D</v>
          </cell>
          <cell r="C1233">
            <v>0</v>
          </cell>
          <cell r="D1233">
            <v>17570.05</v>
          </cell>
          <cell r="E1233">
            <v>0</v>
          </cell>
          <cell r="F1233">
            <v>0</v>
          </cell>
        </row>
        <row r="1234">
          <cell r="A1234" t="str">
            <v>580018001</v>
          </cell>
          <cell r="B1234" t="str">
            <v>PREV.P/GTOS.LEGALES A REC</v>
          </cell>
          <cell r="C1234">
            <v>0</v>
          </cell>
          <cell r="D1234">
            <v>13126.67</v>
          </cell>
          <cell r="E1234">
            <v>0</v>
          </cell>
          <cell r="F1234">
            <v>0</v>
          </cell>
        </row>
        <row r="1235">
          <cell r="A1235" t="str">
            <v>580018002</v>
          </cell>
          <cell r="B1235" t="str">
            <v>PREV.P/OTROS CREDITOS DIV</v>
          </cell>
          <cell r="C1235">
            <v>0</v>
          </cell>
          <cell r="D1235">
            <v>203833.91</v>
          </cell>
          <cell r="E1235">
            <v>0</v>
          </cell>
          <cell r="F1235">
            <v>0</v>
          </cell>
        </row>
        <row r="1236">
          <cell r="A1236" t="str">
            <v>580018640</v>
          </cell>
          <cell r="B1236" t="str">
            <v>PREV. DS. VS. BCOS. CORRE</v>
          </cell>
          <cell r="C1236">
            <v>0</v>
          </cell>
          <cell r="D1236">
            <v>13790.26</v>
          </cell>
          <cell r="E1236">
            <v>0</v>
          </cell>
          <cell r="F1236">
            <v>0</v>
          </cell>
        </row>
        <row r="1237">
          <cell r="A1237" t="str">
            <v>580033018</v>
          </cell>
          <cell r="B1237" t="str">
            <v>DONACIONES</v>
          </cell>
          <cell r="C1237">
            <v>0</v>
          </cell>
          <cell r="D1237">
            <v>9230</v>
          </cell>
          <cell r="E1237">
            <v>0</v>
          </cell>
          <cell r="F1237">
            <v>0</v>
          </cell>
        </row>
        <row r="1238">
          <cell r="A1238" t="str">
            <v>580040001</v>
          </cell>
          <cell r="B1238" t="str">
            <v>AMORT.RESOL.JUDICIAL</v>
          </cell>
          <cell r="C1238">
            <v>0</v>
          </cell>
          <cell r="D1238">
            <v>296183.51</v>
          </cell>
          <cell r="E1238">
            <v>0</v>
          </cell>
          <cell r="F1238">
            <v>0</v>
          </cell>
        </row>
        <row r="1239">
          <cell r="A1239" t="str">
            <v>580040002</v>
          </cell>
          <cell r="B1239" t="str">
            <v>AMORT.DIF.DOL.DEP.JUD</v>
          </cell>
          <cell r="C1239">
            <v>0</v>
          </cell>
          <cell r="D1239">
            <v>718337.28</v>
          </cell>
          <cell r="E1239">
            <v>0</v>
          </cell>
          <cell r="F1239">
            <v>0</v>
          </cell>
        </row>
        <row r="1240">
          <cell r="A1240" t="str">
            <v>580045002</v>
          </cell>
          <cell r="B1240" t="str">
            <v>OTRAS PERD.POR BAJA MOV.R</v>
          </cell>
          <cell r="C1240">
            <v>0</v>
          </cell>
          <cell r="D1240">
            <v>562227.78</v>
          </cell>
          <cell r="E1240">
            <v>0</v>
          </cell>
          <cell r="F1240">
            <v>0</v>
          </cell>
        </row>
        <row r="1241">
          <cell r="A1241" t="str">
            <v>580045004</v>
          </cell>
          <cell r="B1241" t="str">
            <v>OTRAS PERD.DEPURACION CUE</v>
          </cell>
          <cell r="C1241">
            <v>0</v>
          </cell>
          <cell r="D1241">
            <v>19743.240000000002</v>
          </cell>
          <cell r="E1241">
            <v>0</v>
          </cell>
          <cell r="F1241">
            <v>0</v>
          </cell>
        </row>
        <row r="1242">
          <cell r="A1242" t="str">
            <v>580045006</v>
          </cell>
          <cell r="B1242" t="str">
            <v>ANSES FALLECIDOS</v>
          </cell>
          <cell r="C1242">
            <v>0</v>
          </cell>
          <cell r="D1242">
            <v>15791.02</v>
          </cell>
          <cell r="E1242">
            <v>0</v>
          </cell>
          <cell r="F1242">
            <v>0</v>
          </cell>
        </row>
        <row r="1243">
          <cell r="A1243" t="str">
            <v>580045015</v>
          </cell>
          <cell r="B1243" t="str">
            <v>OTRAS PERDIDAS</v>
          </cell>
          <cell r="C1243">
            <v>0</v>
          </cell>
          <cell r="D1243">
            <v>310521.65000000002</v>
          </cell>
          <cell r="E1243">
            <v>0</v>
          </cell>
          <cell r="F1243">
            <v>0</v>
          </cell>
        </row>
        <row r="1244">
          <cell r="A1244" t="str">
            <v>580045016</v>
          </cell>
          <cell r="B1244" t="str">
            <v>OTRAS PERDIDAS U$S</v>
          </cell>
          <cell r="C1244">
            <v>0</v>
          </cell>
          <cell r="D1244">
            <v>117.26</v>
          </cell>
          <cell r="E1244">
            <v>0</v>
          </cell>
          <cell r="F1244">
            <v>0</v>
          </cell>
        </row>
        <row r="1245">
          <cell r="A1245" t="str">
            <v>580045110</v>
          </cell>
          <cell r="B1245" t="str">
            <v>AMORT. DE GASTOS POR CPRA</v>
          </cell>
          <cell r="C1245">
            <v>0</v>
          </cell>
          <cell r="D1245">
            <v>65681.59</v>
          </cell>
          <cell r="E1245">
            <v>0</v>
          </cell>
          <cell r="F1245">
            <v>0</v>
          </cell>
        </row>
        <row r="1246">
          <cell r="A1246" t="str">
            <v>580045300</v>
          </cell>
          <cell r="B1246" t="str">
            <v>REDONDEO POR PRESTAMOS</v>
          </cell>
          <cell r="C1246">
            <v>0</v>
          </cell>
          <cell r="D1246">
            <v>-23810.14</v>
          </cell>
          <cell r="E1246">
            <v>0</v>
          </cell>
          <cell r="F1246">
            <v>0</v>
          </cell>
        </row>
        <row r="1247">
          <cell r="A1247" t="str">
            <v>580045350</v>
          </cell>
          <cell r="B1247" t="str">
            <v>RESULT. NEGATIVO FDO. GTI</v>
          </cell>
          <cell r="C1247">
            <v>0</v>
          </cell>
          <cell r="D1247">
            <v>-27.09</v>
          </cell>
          <cell r="E1247">
            <v>0</v>
          </cell>
          <cell r="F1247">
            <v>0</v>
          </cell>
        </row>
        <row r="1248">
          <cell r="A1248" t="str">
            <v>580045820</v>
          </cell>
          <cell r="B1248" t="str">
            <v>PERDIDAS POR AMPAROS</v>
          </cell>
          <cell r="C1248">
            <v>0</v>
          </cell>
          <cell r="D1248">
            <v>140175.64000000001</v>
          </cell>
          <cell r="E1248">
            <v>0</v>
          </cell>
          <cell r="F1248">
            <v>0</v>
          </cell>
        </row>
        <row r="1249">
          <cell r="A1249" t="str">
            <v>580045840</v>
          </cell>
          <cell r="B1249" t="str">
            <v>PERD. POR DEVOL. DE CUOTA</v>
          </cell>
          <cell r="C1249">
            <v>0</v>
          </cell>
          <cell r="D1249">
            <v>416574.2</v>
          </cell>
          <cell r="E1249">
            <v>0</v>
          </cell>
          <cell r="F1249">
            <v>0</v>
          </cell>
        </row>
        <row r="1250">
          <cell r="A1250" t="str">
            <v>580045870</v>
          </cell>
          <cell r="B1250" t="str">
            <v>LOTERIA DE COMPRAS BANELC</v>
          </cell>
          <cell r="C1250">
            <v>0</v>
          </cell>
          <cell r="D1250">
            <v>107996.31</v>
          </cell>
          <cell r="E1250">
            <v>0</v>
          </cell>
          <cell r="F1250">
            <v>0</v>
          </cell>
        </row>
        <row r="1251">
          <cell r="A1251" t="str">
            <v>580045872</v>
          </cell>
          <cell r="B1251" t="str">
            <v>CAMPAÑAS CAMBIOS</v>
          </cell>
          <cell r="C1251">
            <v>0</v>
          </cell>
          <cell r="D1251">
            <v>22357.18</v>
          </cell>
          <cell r="E1251">
            <v>0</v>
          </cell>
          <cell r="F1251">
            <v>0</v>
          </cell>
        </row>
        <row r="1252">
          <cell r="A1252" t="str">
            <v>580045873</v>
          </cell>
          <cell r="B1252" t="str">
            <v>PROMOCIONES</v>
          </cell>
          <cell r="C1252">
            <v>0</v>
          </cell>
          <cell r="D1252">
            <v>62000</v>
          </cell>
          <cell r="E1252">
            <v>0</v>
          </cell>
          <cell r="F1252">
            <v>0</v>
          </cell>
        </row>
        <row r="1253">
          <cell r="A1253" t="str">
            <v>580045880</v>
          </cell>
          <cell r="B1253" t="str">
            <v>PROGRAMA PREMIA A TU AMIG</v>
          </cell>
          <cell r="C1253">
            <v>0</v>
          </cell>
          <cell r="D1253">
            <v>-780</v>
          </cell>
          <cell r="E1253">
            <v>0</v>
          </cell>
          <cell r="F1253">
            <v>0</v>
          </cell>
        </row>
        <row r="1254">
          <cell r="A1254" t="str">
            <v>711023901</v>
          </cell>
          <cell r="B1254" t="str">
            <v>OTRAS GARANTIAS PREFERIDA</v>
          </cell>
          <cell r="C1254">
            <v>0</v>
          </cell>
          <cell r="D1254">
            <v>2907763.87</v>
          </cell>
          <cell r="E1254">
            <v>0</v>
          </cell>
          <cell r="F1254">
            <v>0</v>
          </cell>
        </row>
        <row r="1255">
          <cell r="A1255" t="str">
            <v>711025907</v>
          </cell>
          <cell r="B1255" t="str">
            <v>OTRAS GARANTIAS RECIBIDAS</v>
          </cell>
          <cell r="C1255">
            <v>0</v>
          </cell>
          <cell r="D1255">
            <v>3221367.79</v>
          </cell>
          <cell r="E1255">
            <v>0</v>
          </cell>
          <cell r="F1255">
            <v>0</v>
          </cell>
        </row>
        <row r="1256">
          <cell r="A1256" t="str">
            <v>711046018</v>
          </cell>
          <cell r="B1256" t="str">
            <v>CREDITOS CLASIFICADOS IRR</v>
          </cell>
          <cell r="C1256">
            <v>0</v>
          </cell>
          <cell r="D1256">
            <v>39002734.039999999</v>
          </cell>
          <cell r="E1256">
            <v>0</v>
          </cell>
          <cell r="F1256">
            <v>0</v>
          </cell>
        </row>
        <row r="1257">
          <cell r="A1257" t="str">
            <v>711057020$59</v>
          </cell>
          <cell r="B1257" t="str">
            <v>VALORES EN CUSTODIA - CAJ</v>
          </cell>
          <cell r="C1257">
            <v>738</v>
          </cell>
          <cell r="D1257">
            <v>11860.59</v>
          </cell>
          <cell r="E1257">
            <v>56479</v>
          </cell>
          <cell r="F1257">
            <v>0.21</v>
          </cell>
        </row>
        <row r="1258">
          <cell r="A1258" t="str">
            <v>711057020_CT</v>
          </cell>
          <cell r="B1258" t="str">
            <v>VAL EN CTDIA</v>
          </cell>
          <cell r="C1258">
            <v>387</v>
          </cell>
          <cell r="D1258">
            <v>0</v>
          </cell>
          <cell r="E1258">
            <v>0.05</v>
          </cell>
          <cell r="F1258">
            <v>0.01</v>
          </cell>
        </row>
        <row r="1259">
          <cell r="A1259" t="str">
            <v>711057020ADR</v>
          </cell>
          <cell r="B1259" t="str">
            <v>VALORES EN CUSTODIA - CAJ</v>
          </cell>
          <cell r="C1259">
            <v>947</v>
          </cell>
          <cell r="D1259">
            <v>0.02</v>
          </cell>
          <cell r="E1259">
            <v>2</v>
          </cell>
          <cell r="F1259">
            <v>0.01</v>
          </cell>
        </row>
        <row r="1260">
          <cell r="A1260" t="str">
            <v>711057020AGR</v>
          </cell>
          <cell r="B1260" t="str">
            <v>VALORES EN CUSTODIA - CAJ</v>
          </cell>
          <cell r="C1260">
            <v>342</v>
          </cell>
          <cell r="D1260">
            <v>145133.25</v>
          </cell>
          <cell r="E1260">
            <v>56915</v>
          </cell>
          <cell r="F1260">
            <v>2.5499999999999998</v>
          </cell>
        </row>
        <row r="1261">
          <cell r="A1261" t="str">
            <v>711057020ALP</v>
          </cell>
          <cell r="B1261" t="str">
            <v>VALORES EN CUSTODIA - CAJ</v>
          </cell>
          <cell r="C1261">
            <v>343</v>
          </cell>
          <cell r="D1261">
            <v>31050.080000000002</v>
          </cell>
          <cell r="E1261">
            <v>16516</v>
          </cell>
          <cell r="F1261">
            <v>1.88</v>
          </cell>
        </row>
        <row r="1262">
          <cell r="A1262" t="str">
            <v>711057020ALU</v>
          </cell>
          <cell r="B1262" t="str">
            <v>VALORES EN CUSTODIA - CAJ</v>
          </cell>
          <cell r="C1262">
            <v>395</v>
          </cell>
          <cell r="D1262">
            <v>1040601.6</v>
          </cell>
          <cell r="E1262">
            <v>481760</v>
          </cell>
          <cell r="F1262">
            <v>2.16</v>
          </cell>
        </row>
        <row r="1263">
          <cell r="A1263" t="str">
            <v>711057020AMF</v>
          </cell>
          <cell r="B1263" t="str">
            <v>VALORES EN CUST - CAJA VE</v>
          </cell>
          <cell r="C1263">
            <v>998</v>
          </cell>
          <cell r="D1263">
            <v>311468.77</v>
          </cell>
          <cell r="E1263">
            <v>339660.6</v>
          </cell>
          <cell r="F1263">
            <v>0.91700000000000004</v>
          </cell>
        </row>
        <row r="1264">
          <cell r="A1264" t="str">
            <v>711057020ANT</v>
          </cell>
          <cell r="B1264" t="str">
            <v>ANT3-ANTENA 3 DE TELEVISI</v>
          </cell>
          <cell r="C1264">
            <v>625</v>
          </cell>
          <cell r="D1264">
            <v>1.88</v>
          </cell>
          <cell r="E1264">
            <v>188</v>
          </cell>
          <cell r="F1264">
            <v>0.01</v>
          </cell>
        </row>
        <row r="1265">
          <cell r="A1265" t="str">
            <v>711057020AN3</v>
          </cell>
          <cell r="B1265" t="str">
            <v>VALORES EN CUSTODIA - CAJ</v>
          </cell>
          <cell r="C1265">
            <v>742</v>
          </cell>
          <cell r="D1265">
            <v>0.28000000000000003</v>
          </cell>
          <cell r="E1265">
            <v>28</v>
          </cell>
          <cell r="F1265">
            <v>0.01</v>
          </cell>
        </row>
        <row r="1266">
          <cell r="A1266" t="str">
            <v>711057020ARS</v>
          </cell>
          <cell r="B1266" t="str">
            <v>VALORES EN CUSTODIA - CAJ</v>
          </cell>
          <cell r="C1266">
            <v>397</v>
          </cell>
          <cell r="D1266">
            <v>30000</v>
          </cell>
          <cell r="E1266">
            <v>0.3</v>
          </cell>
          <cell r="F1266">
            <v>100000</v>
          </cell>
        </row>
        <row r="1267">
          <cell r="A1267" t="str">
            <v>711057020ART</v>
          </cell>
          <cell r="B1267" t="str">
            <v>VALORES EN CUSTODIA - CAJ</v>
          </cell>
          <cell r="C1267">
            <v>948</v>
          </cell>
          <cell r="D1267">
            <v>1.4</v>
          </cell>
          <cell r="E1267">
            <v>140</v>
          </cell>
          <cell r="F1267">
            <v>0.01</v>
          </cell>
        </row>
        <row r="1268">
          <cell r="A1268" t="str">
            <v>711057020ATA</v>
          </cell>
          <cell r="B1268" t="str">
            <v>VALORES EN CUSTODIA - CAJ</v>
          </cell>
          <cell r="C1268">
            <v>345</v>
          </cell>
          <cell r="D1268">
            <v>10.82</v>
          </cell>
          <cell r="E1268">
            <v>1082</v>
          </cell>
          <cell r="F1268">
            <v>0.01</v>
          </cell>
        </row>
        <row r="1269">
          <cell r="A1269" t="str">
            <v>711057020AUT</v>
          </cell>
          <cell r="B1269" t="str">
            <v>AUSO-AUTOPISTA DEL SOL AC</v>
          </cell>
          <cell r="C1269">
            <v>182</v>
          </cell>
          <cell r="D1269">
            <v>6428.5</v>
          </cell>
          <cell r="E1269">
            <v>14950</v>
          </cell>
          <cell r="F1269">
            <v>0.43</v>
          </cell>
        </row>
        <row r="1270">
          <cell r="A1270" t="str">
            <v>711057020AVA</v>
          </cell>
          <cell r="B1270" t="str">
            <v>VALORES EN CUSTODIA - CAJ</v>
          </cell>
          <cell r="C1270">
            <v>998</v>
          </cell>
          <cell r="D1270">
            <v>1035894</v>
          </cell>
          <cell r="E1270">
            <v>3000000</v>
          </cell>
          <cell r="F1270">
            <v>0.34529799999999999</v>
          </cell>
        </row>
        <row r="1271">
          <cell r="A1271" t="str">
            <v>711057020AYS</v>
          </cell>
          <cell r="B1271" t="str">
            <v>VALORES EN CUSTODIA - CAJ</v>
          </cell>
          <cell r="C1271">
            <v>998</v>
          </cell>
          <cell r="D1271">
            <v>1061706</v>
          </cell>
          <cell r="E1271">
            <v>1500000</v>
          </cell>
          <cell r="F1271">
            <v>0.70780399999999999</v>
          </cell>
        </row>
        <row r="1272">
          <cell r="A1272" t="str">
            <v>711057020AZU</v>
          </cell>
          <cell r="B1272" t="str">
            <v>AZUC-S.A. AZUCARERA ARG.</v>
          </cell>
          <cell r="C1272">
            <v>182</v>
          </cell>
          <cell r="D1272">
            <v>0.05</v>
          </cell>
          <cell r="E1272">
            <v>5</v>
          </cell>
          <cell r="F1272">
            <v>0.01</v>
          </cell>
        </row>
        <row r="1273">
          <cell r="A1273" t="str">
            <v>711057020AZ2</v>
          </cell>
          <cell r="B1273" t="str">
            <v>VALORES EN CUSTODIA - CAJ</v>
          </cell>
          <cell r="C1273">
            <v>998</v>
          </cell>
          <cell r="D1273">
            <v>452376</v>
          </cell>
          <cell r="E1273">
            <v>1000000</v>
          </cell>
          <cell r="F1273">
            <v>0.452376</v>
          </cell>
        </row>
        <row r="1274">
          <cell r="A1274" t="str">
            <v>711057020A10</v>
          </cell>
          <cell r="B1274" t="str">
            <v>VALORES EN CUSTODIA - CAJ</v>
          </cell>
          <cell r="C1274">
            <v>998</v>
          </cell>
          <cell r="D1274">
            <v>1817907</v>
          </cell>
          <cell r="E1274">
            <v>1820000</v>
          </cell>
          <cell r="F1274">
            <v>0.99885000000000002</v>
          </cell>
        </row>
        <row r="1275">
          <cell r="A1275" t="str">
            <v>711057020A11</v>
          </cell>
          <cell r="B1275" t="str">
            <v>VALORES EN CUSTODIA - CAJ</v>
          </cell>
          <cell r="C1275">
            <v>998</v>
          </cell>
          <cell r="D1275">
            <v>1507367.75</v>
          </cell>
          <cell r="E1275">
            <v>1533249</v>
          </cell>
          <cell r="F1275">
            <v>0.98311999999999999</v>
          </cell>
        </row>
        <row r="1276">
          <cell r="A1276" t="str">
            <v>711057020A43</v>
          </cell>
          <cell r="B1276" t="str">
            <v>VALORES EN CUSTODIA - CAJ</v>
          </cell>
          <cell r="C1276">
            <v>971</v>
          </cell>
          <cell r="D1276">
            <v>66500</v>
          </cell>
          <cell r="E1276">
            <v>133000</v>
          </cell>
          <cell r="F1276">
            <v>0.5</v>
          </cell>
        </row>
        <row r="1277">
          <cell r="A1277" t="str">
            <v>711057020A81</v>
          </cell>
          <cell r="B1277" t="str">
            <v>VALORES EN CUSTODIA - CAJ</v>
          </cell>
          <cell r="C1277">
            <v>998</v>
          </cell>
          <cell r="D1277">
            <v>53.94</v>
          </cell>
          <cell r="E1277">
            <v>5393.5</v>
          </cell>
          <cell r="F1277">
            <v>0.01</v>
          </cell>
        </row>
        <row r="1278">
          <cell r="A1278" t="str">
            <v>711057020BA</v>
          </cell>
          <cell r="B1278" t="str">
            <v>VALORES EN CUSTODIA CAJA</v>
          </cell>
          <cell r="C1278">
            <v>384</v>
          </cell>
          <cell r="D1278">
            <v>3.41</v>
          </cell>
          <cell r="E1278">
            <v>341</v>
          </cell>
          <cell r="F1278">
            <v>0.01</v>
          </cell>
        </row>
        <row r="1279">
          <cell r="A1279" t="str">
            <v>711057020BA3</v>
          </cell>
          <cell r="B1279" t="str">
            <v>VALORES EN CUSTODIA - CAJ</v>
          </cell>
          <cell r="C1279">
            <v>998</v>
          </cell>
          <cell r="D1279">
            <v>646800</v>
          </cell>
          <cell r="E1279">
            <v>1500000</v>
          </cell>
          <cell r="F1279">
            <v>0.43120000000000003</v>
          </cell>
        </row>
        <row r="1280">
          <cell r="A1280" t="str">
            <v>711057020BA4</v>
          </cell>
          <cell r="B1280" t="str">
            <v>VALORES EN CUSTODIA - CAJ</v>
          </cell>
          <cell r="C1280">
            <v>998</v>
          </cell>
          <cell r="D1280">
            <v>876789</v>
          </cell>
          <cell r="E1280">
            <v>1000000</v>
          </cell>
          <cell r="F1280">
            <v>0.87678900000000004</v>
          </cell>
        </row>
        <row r="1281">
          <cell r="A1281" t="str">
            <v>711057020BD$</v>
          </cell>
          <cell r="B1281" t="str">
            <v>VALORES EN CUSTODIA - CAJ</v>
          </cell>
          <cell r="C1281">
            <v>142</v>
          </cell>
          <cell r="D1281">
            <v>2416941.5499999998</v>
          </cell>
          <cell r="E1281">
            <v>4058676</v>
          </cell>
          <cell r="F1281">
            <v>0.59550000000000003</v>
          </cell>
        </row>
        <row r="1282">
          <cell r="A1282" t="str">
            <v>711057020BEN</v>
          </cell>
          <cell r="B1282" t="str">
            <v>BERN-BERNARDIN S.A. ORDS.</v>
          </cell>
          <cell r="C1282">
            <v>446</v>
          </cell>
          <cell r="D1282">
            <v>215.15</v>
          </cell>
          <cell r="E1282">
            <v>311.81</v>
          </cell>
          <cell r="F1282">
            <v>0.69</v>
          </cell>
        </row>
        <row r="1283">
          <cell r="A1283" t="str">
            <v>711057020BE1</v>
          </cell>
          <cell r="B1283" t="str">
            <v>VALORES EN CUSTODIA - CAJ</v>
          </cell>
          <cell r="C1283">
            <v>281</v>
          </cell>
          <cell r="D1283">
            <v>939213.16</v>
          </cell>
          <cell r="E1283">
            <v>910973</v>
          </cell>
          <cell r="F1283">
            <v>1.0309999999999999</v>
          </cell>
        </row>
        <row r="1284">
          <cell r="A1284" t="str">
            <v>711057020BF</v>
          </cell>
          <cell r="B1284" t="str">
            <v>VALORES CUSTODIA -C.VALOR</v>
          </cell>
          <cell r="C1284">
            <v>321</v>
          </cell>
          <cell r="D1284">
            <v>295447.5</v>
          </cell>
          <cell r="E1284">
            <v>65655</v>
          </cell>
          <cell r="F1284">
            <v>4.5</v>
          </cell>
        </row>
        <row r="1285">
          <cell r="A1285" t="str">
            <v>711057020BG8</v>
          </cell>
          <cell r="B1285" t="str">
            <v>CUSTODIA TITULOS</v>
          </cell>
          <cell r="C1285">
            <v>692</v>
          </cell>
          <cell r="D1285">
            <v>1058398.42</v>
          </cell>
          <cell r="E1285">
            <v>2015997</v>
          </cell>
          <cell r="F1285">
            <v>0.52500000000000002</v>
          </cell>
        </row>
        <row r="1286">
          <cell r="A1286" t="str">
            <v>711057020BHC</v>
          </cell>
          <cell r="B1286" t="str">
            <v>VALORES EN CUSTODIA - CAJ</v>
          </cell>
          <cell r="C1286">
            <v>191</v>
          </cell>
          <cell r="D1286">
            <v>8956.49</v>
          </cell>
          <cell r="E1286">
            <v>351235</v>
          </cell>
          <cell r="F1286">
            <v>2.5499999999999998E-2</v>
          </cell>
        </row>
        <row r="1287">
          <cell r="A1287" t="str">
            <v>711057020BHD</v>
          </cell>
          <cell r="B1287" t="str">
            <v>BHIPQ-BANCO HIPOTECARIO C</v>
          </cell>
          <cell r="C1287">
            <v>191</v>
          </cell>
          <cell r="D1287">
            <v>259442.73</v>
          </cell>
          <cell r="E1287">
            <v>355401</v>
          </cell>
          <cell r="F1287">
            <v>0.73</v>
          </cell>
        </row>
        <row r="1288">
          <cell r="A1288" t="str">
            <v>711057020BMN</v>
          </cell>
          <cell r="B1288" t="str">
            <v>VALORES EN CUSTODIA - CAJ</v>
          </cell>
          <cell r="C1288">
            <v>412</v>
          </cell>
          <cell r="D1288">
            <v>176715</v>
          </cell>
          <cell r="E1288">
            <v>170000</v>
          </cell>
          <cell r="F1288">
            <v>1.0395000000000001</v>
          </cell>
        </row>
        <row r="1289">
          <cell r="A1289" t="str">
            <v>711057020BM2</v>
          </cell>
          <cell r="B1289" t="str">
            <v>VALORES EN CUSTODIA</v>
          </cell>
          <cell r="C1289">
            <v>431</v>
          </cell>
          <cell r="D1289">
            <v>518000</v>
          </cell>
          <cell r="E1289">
            <v>740000</v>
          </cell>
          <cell r="F1289">
            <v>0.7</v>
          </cell>
        </row>
        <row r="1290">
          <cell r="A1290" t="str">
            <v>711057020BM6</v>
          </cell>
          <cell r="B1290" t="str">
            <v>VALORES EN CUSTODIA</v>
          </cell>
          <cell r="C1290">
            <v>559</v>
          </cell>
          <cell r="D1290">
            <v>183355.7</v>
          </cell>
          <cell r="E1290">
            <v>215080</v>
          </cell>
          <cell r="F1290">
            <v>0.85250000000000004</v>
          </cell>
        </row>
        <row r="1291">
          <cell r="A1291" t="str">
            <v>711057020BNT</v>
          </cell>
          <cell r="B1291" t="str">
            <v>VALORES EN CUSTODIA - CAJ</v>
          </cell>
          <cell r="C1291">
            <v>998</v>
          </cell>
          <cell r="D1291">
            <v>30000</v>
          </cell>
          <cell r="E1291">
            <v>30000</v>
          </cell>
          <cell r="F1291">
            <v>1</v>
          </cell>
        </row>
        <row r="1292">
          <cell r="A1292" t="str">
            <v>711057020BNV</v>
          </cell>
          <cell r="B1292" t="str">
            <v>VALORES EN CUSTODIA - CAJ</v>
          </cell>
          <cell r="C1292">
            <v>573</v>
          </cell>
          <cell r="D1292">
            <v>129086.1</v>
          </cell>
          <cell r="E1292">
            <v>260780</v>
          </cell>
          <cell r="F1292">
            <v>0.495</v>
          </cell>
        </row>
        <row r="1293">
          <cell r="A1293" t="str">
            <v>711057020BO2</v>
          </cell>
          <cell r="B1293" t="str">
            <v>VALORES EN CUSTODIA - CAJ</v>
          </cell>
          <cell r="C1293">
            <v>998</v>
          </cell>
          <cell r="D1293">
            <v>2001040</v>
          </cell>
          <cell r="E1293">
            <v>2000000</v>
          </cell>
          <cell r="F1293">
            <v>1.0005200000000001</v>
          </cell>
        </row>
        <row r="1294">
          <cell r="A1294" t="str">
            <v>711057020BP$</v>
          </cell>
          <cell r="B1294" t="str">
            <v>VALORES EN CUSTODIA - CAJ</v>
          </cell>
          <cell r="C1294">
            <v>144</v>
          </cell>
          <cell r="D1294">
            <v>1365441.44</v>
          </cell>
          <cell r="E1294">
            <v>6793241</v>
          </cell>
          <cell r="F1294">
            <v>0.20100000000000001</v>
          </cell>
        </row>
        <row r="1295">
          <cell r="A1295" t="str">
            <v>711057020BPA</v>
          </cell>
          <cell r="B1295" t="str">
            <v>VALORES EN CUSTODIA - CAJ</v>
          </cell>
          <cell r="C1295">
            <v>600</v>
          </cell>
          <cell r="D1295">
            <v>393542.24</v>
          </cell>
          <cell r="E1295">
            <v>219856</v>
          </cell>
          <cell r="F1295">
            <v>1.79</v>
          </cell>
        </row>
        <row r="1296">
          <cell r="A1296" t="str">
            <v>711057020BP5</v>
          </cell>
          <cell r="B1296" t="str">
            <v>VALORES EN CUSTODIA - CAJ</v>
          </cell>
          <cell r="C1296">
            <v>752</v>
          </cell>
          <cell r="D1296">
            <v>144211.29</v>
          </cell>
          <cell r="E1296">
            <v>384744</v>
          </cell>
          <cell r="F1296">
            <v>0.37482399999999999</v>
          </cell>
        </row>
        <row r="1297">
          <cell r="A1297" t="str">
            <v>711057020BP8</v>
          </cell>
          <cell r="B1297" t="str">
            <v>VALORES EN CUSTODIA - CAJ</v>
          </cell>
          <cell r="C1297">
            <v>751</v>
          </cell>
          <cell r="D1297">
            <v>2192942.8199999998</v>
          </cell>
          <cell r="E1297">
            <v>6356356</v>
          </cell>
          <cell r="F1297">
            <v>0.34499999999999997</v>
          </cell>
        </row>
        <row r="1298">
          <cell r="A1298" t="str">
            <v>711057020BS</v>
          </cell>
          <cell r="B1298" t="str">
            <v>VALORES EN CUSTODIA - CAJ</v>
          </cell>
          <cell r="C1298">
            <v>322</v>
          </cell>
          <cell r="D1298">
            <v>665</v>
          </cell>
          <cell r="E1298">
            <v>133</v>
          </cell>
          <cell r="F1298">
            <v>5</v>
          </cell>
        </row>
        <row r="1299">
          <cell r="A1299" t="str">
            <v>711057020BSQ</v>
          </cell>
          <cell r="B1299" t="str">
            <v>VALORES EN CUSTODIA - CAJ</v>
          </cell>
          <cell r="C1299">
            <v>347</v>
          </cell>
          <cell r="D1299">
            <v>6857.8</v>
          </cell>
          <cell r="E1299">
            <v>4034</v>
          </cell>
          <cell r="F1299">
            <v>1.7</v>
          </cell>
        </row>
        <row r="1300">
          <cell r="A1300" t="str">
            <v>711057020BTY</v>
          </cell>
          <cell r="B1300" t="str">
            <v>VALORES EN CUSTODIA - CAJ</v>
          </cell>
          <cell r="C1300">
            <v>774</v>
          </cell>
          <cell r="D1300">
            <v>195000</v>
          </cell>
          <cell r="E1300">
            <v>195000</v>
          </cell>
          <cell r="F1300">
            <v>1</v>
          </cell>
        </row>
        <row r="1301">
          <cell r="A1301" t="str">
            <v>711057020BT3</v>
          </cell>
          <cell r="B1301" t="str">
            <v>VALORES EN CUSTODIA - CAJ</v>
          </cell>
          <cell r="C1301">
            <v>520</v>
          </cell>
          <cell r="D1301">
            <v>145121.73000000001</v>
          </cell>
          <cell r="E1301">
            <v>187520</v>
          </cell>
          <cell r="F1301">
            <v>0.77390000000000003</v>
          </cell>
        </row>
        <row r="1302">
          <cell r="A1302" t="str">
            <v>711057020BT6</v>
          </cell>
          <cell r="B1302" t="str">
            <v>VALORES EN CUSTODIA - CAJ</v>
          </cell>
          <cell r="C1302">
            <v>529</v>
          </cell>
          <cell r="D1302">
            <v>245449.24</v>
          </cell>
          <cell r="E1302">
            <v>287917</v>
          </cell>
          <cell r="F1302">
            <v>0.85250000000000004</v>
          </cell>
        </row>
        <row r="1303">
          <cell r="A1303" t="str">
            <v>711057020BT8</v>
          </cell>
          <cell r="B1303" t="str">
            <v>VALORES EN CUSTODIA - CAJ</v>
          </cell>
          <cell r="C1303">
            <v>522</v>
          </cell>
          <cell r="D1303">
            <v>346580</v>
          </cell>
          <cell r="E1303">
            <v>403000</v>
          </cell>
          <cell r="F1303">
            <v>0.86</v>
          </cell>
        </row>
        <row r="1304">
          <cell r="A1304" t="str">
            <v>711057020B14</v>
          </cell>
          <cell r="B1304" t="str">
            <v>VALORES EN CUSTODIA - CAJ</v>
          </cell>
          <cell r="C1304">
            <v>854</v>
          </cell>
          <cell r="D1304">
            <v>482751.7</v>
          </cell>
          <cell r="E1304">
            <v>1012300</v>
          </cell>
          <cell r="F1304">
            <v>0.47688599999999998</v>
          </cell>
        </row>
        <row r="1305">
          <cell r="A1305" t="str">
            <v>711057020CA</v>
          </cell>
          <cell r="B1305" t="str">
            <v>VALORES EN CUSTODIA - CAJ</v>
          </cell>
          <cell r="C1305">
            <v>324</v>
          </cell>
          <cell r="D1305">
            <v>120568.14</v>
          </cell>
          <cell r="E1305">
            <v>44654.87</v>
          </cell>
          <cell r="F1305">
            <v>2.7</v>
          </cell>
        </row>
        <row r="1306">
          <cell r="A1306" t="str">
            <v>711057020CAP</v>
          </cell>
          <cell r="B1306" t="str">
            <v>VALORES EN CUSTODIA - CAJ</v>
          </cell>
          <cell r="C1306">
            <v>348</v>
          </cell>
          <cell r="D1306">
            <v>1864.68</v>
          </cell>
          <cell r="E1306">
            <v>1137</v>
          </cell>
          <cell r="F1306">
            <v>1.64</v>
          </cell>
        </row>
        <row r="1307">
          <cell r="A1307" t="str">
            <v>711057020CAS</v>
          </cell>
          <cell r="B1307" t="str">
            <v>AMER-CASA AMERICA S.A. OR</v>
          </cell>
          <cell r="C1307">
            <v>348</v>
          </cell>
          <cell r="D1307">
            <v>0.05</v>
          </cell>
          <cell r="E1307">
            <v>5.38</v>
          </cell>
          <cell r="F1307">
            <v>0.01</v>
          </cell>
        </row>
        <row r="1308">
          <cell r="A1308" t="str">
            <v>711057020CAU</v>
          </cell>
          <cell r="B1308" t="str">
            <v>VALORES EN CUSTODIA - CAJ</v>
          </cell>
          <cell r="C1308">
            <v>715</v>
          </cell>
          <cell r="D1308">
            <v>3669121</v>
          </cell>
          <cell r="E1308">
            <v>3669121</v>
          </cell>
          <cell r="F1308">
            <v>1</v>
          </cell>
        </row>
        <row r="1309">
          <cell r="A1309" t="str">
            <v>711057020CC$</v>
          </cell>
          <cell r="B1309" t="str">
            <v>VALORES EN CUSTODIA - CAJ</v>
          </cell>
          <cell r="C1309">
            <v>658</v>
          </cell>
          <cell r="D1309">
            <v>51.85</v>
          </cell>
          <cell r="E1309">
            <v>5184.55</v>
          </cell>
          <cell r="F1309">
            <v>0.01</v>
          </cell>
        </row>
        <row r="1310">
          <cell r="A1310" t="str">
            <v>711057020CCA</v>
          </cell>
          <cell r="B1310" t="str">
            <v>VALORES EN CUSTODIA - CAJ</v>
          </cell>
          <cell r="C1310">
            <v>468</v>
          </cell>
          <cell r="D1310">
            <v>11870.6</v>
          </cell>
          <cell r="E1310">
            <v>1708</v>
          </cell>
          <cell r="F1310">
            <v>6.95</v>
          </cell>
        </row>
        <row r="1311">
          <cell r="A1311" t="str">
            <v>711057020CCO</v>
          </cell>
          <cell r="B1311" t="str">
            <v>VALORES EN CUSTODIA - CAJ</v>
          </cell>
          <cell r="C1311">
            <v>349</v>
          </cell>
          <cell r="D1311">
            <v>112106.75</v>
          </cell>
          <cell r="E1311">
            <v>47705</v>
          </cell>
          <cell r="F1311">
            <v>2.35</v>
          </cell>
        </row>
        <row r="1312">
          <cell r="A1312" t="str">
            <v>711057020CC7</v>
          </cell>
          <cell r="B1312" t="str">
            <v>VALORES EN CUSTODIA - CAJ</v>
          </cell>
          <cell r="C1312">
            <v>998</v>
          </cell>
          <cell r="D1312">
            <v>51.85</v>
          </cell>
          <cell r="E1312">
            <v>5184.55</v>
          </cell>
          <cell r="F1312">
            <v>0.01</v>
          </cell>
        </row>
        <row r="1313">
          <cell r="A1313" t="str">
            <v>711057020CDP</v>
          </cell>
          <cell r="B1313" t="str">
            <v>VALORES EN CUSTODIA - CAJ</v>
          </cell>
          <cell r="C1313">
            <v>998</v>
          </cell>
          <cell r="D1313">
            <v>1009254.92</v>
          </cell>
          <cell r="E1313">
            <v>1335700</v>
          </cell>
          <cell r="F1313">
            <v>0.75560000000000005</v>
          </cell>
        </row>
        <row r="1314">
          <cell r="A1314" t="str">
            <v>711057020CEP</v>
          </cell>
          <cell r="B1314" t="str">
            <v>VALORES EN CUSTODIA - CAJ</v>
          </cell>
          <cell r="C1314">
            <v>350</v>
          </cell>
          <cell r="D1314">
            <v>149811.20000000001</v>
          </cell>
          <cell r="E1314">
            <v>39424</v>
          </cell>
          <cell r="F1314">
            <v>3.8</v>
          </cell>
        </row>
        <row r="1315">
          <cell r="A1315" t="str">
            <v>711057020CE6</v>
          </cell>
          <cell r="B1315" t="str">
            <v>VALORES EN CUSTODIA - CAJ</v>
          </cell>
          <cell r="C1315">
            <v>943</v>
          </cell>
          <cell r="D1315">
            <v>1.1200000000000001</v>
          </cell>
          <cell r="E1315">
            <v>1.1200000000000001</v>
          </cell>
          <cell r="F1315">
            <v>1</v>
          </cell>
        </row>
        <row r="1316">
          <cell r="A1316" t="str">
            <v>711057020CGC</v>
          </cell>
          <cell r="B1316" t="str">
            <v>VALORES EN CUSTODIA - CAJ</v>
          </cell>
          <cell r="C1316">
            <v>972</v>
          </cell>
          <cell r="D1316">
            <v>1.36</v>
          </cell>
          <cell r="E1316">
            <v>136</v>
          </cell>
          <cell r="F1316">
            <v>0.01</v>
          </cell>
        </row>
        <row r="1317">
          <cell r="A1317" t="str">
            <v>711057020CGF</v>
          </cell>
          <cell r="B1317" t="str">
            <v>VALORES EN CUSTODIA - CAJ</v>
          </cell>
          <cell r="C1317">
            <v>351</v>
          </cell>
          <cell r="D1317">
            <v>9743.6200000000008</v>
          </cell>
          <cell r="E1317">
            <v>3044.88</v>
          </cell>
          <cell r="F1317">
            <v>3.2</v>
          </cell>
        </row>
        <row r="1318">
          <cell r="A1318" t="str">
            <v>711057020CGP</v>
          </cell>
          <cell r="B1318" t="str">
            <v>CGPA2-CAMUZZI GAS PAMPEAN</v>
          </cell>
          <cell r="C1318">
            <v>351</v>
          </cell>
          <cell r="D1318">
            <v>3300</v>
          </cell>
          <cell r="E1318">
            <v>3000</v>
          </cell>
          <cell r="F1318">
            <v>1.1000000000000001</v>
          </cell>
        </row>
        <row r="1319">
          <cell r="A1319" t="str">
            <v>711057020CIA</v>
          </cell>
          <cell r="B1319" t="str">
            <v>VALORES EN CUSTODIA - CAJ</v>
          </cell>
          <cell r="C1319">
            <v>998</v>
          </cell>
          <cell r="D1319">
            <v>376496</v>
          </cell>
          <cell r="E1319">
            <v>4000000</v>
          </cell>
          <cell r="F1319">
            <v>9.4123999999999999E-2</v>
          </cell>
        </row>
        <row r="1320">
          <cell r="A1320" t="str">
            <v>711057020CIT</v>
          </cell>
          <cell r="B1320" t="str">
            <v>RESULTADOS POR TITULOS PU</v>
          </cell>
          <cell r="C1320">
            <v>400</v>
          </cell>
          <cell r="D1320">
            <v>12036</v>
          </cell>
          <cell r="E1320">
            <v>3540</v>
          </cell>
          <cell r="F1320">
            <v>3.4</v>
          </cell>
        </row>
        <row r="1321">
          <cell r="A1321" t="str">
            <v>711057020CLA</v>
          </cell>
          <cell r="B1321" t="str">
            <v>VALORES EN CUSTODIA - CAJ</v>
          </cell>
          <cell r="C1321">
            <v>967</v>
          </cell>
          <cell r="D1321">
            <v>74911.199999999997</v>
          </cell>
          <cell r="E1321">
            <v>14406</v>
          </cell>
          <cell r="F1321">
            <v>5.2</v>
          </cell>
        </row>
        <row r="1322">
          <cell r="A1322" t="str">
            <v>711057020CLW</v>
          </cell>
          <cell r="B1322" t="str">
            <v>VALORES EN CUSTODIA - CAJ</v>
          </cell>
          <cell r="C1322">
            <v>743</v>
          </cell>
          <cell r="D1322">
            <v>100</v>
          </cell>
          <cell r="E1322">
            <v>10000</v>
          </cell>
          <cell r="F1322">
            <v>0.01</v>
          </cell>
        </row>
        <row r="1323">
          <cell r="A1323" t="str">
            <v>711057020CM8</v>
          </cell>
          <cell r="B1323" t="str">
            <v>VALORES EN CUSTODIA - CAJ</v>
          </cell>
          <cell r="C1323">
            <v>998</v>
          </cell>
          <cell r="D1323">
            <v>278354</v>
          </cell>
          <cell r="E1323">
            <v>2000000</v>
          </cell>
          <cell r="F1323">
            <v>0.139177</v>
          </cell>
        </row>
        <row r="1324">
          <cell r="A1324" t="str">
            <v>711057020CO</v>
          </cell>
          <cell r="B1324" t="str">
            <v>VALORES EN CUSTODIA - CAJ</v>
          </cell>
          <cell r="C1324">
            <v>325</v>
          </cell>
          <cell r="D1324">
            <v>17.100000000000001</v>
          </cell>
          <cell r="E1324">
            <v>3</v>
          </cell>
          <cell r="F1324">
            <v>5.7</v>
          </cell>
        </row>
        <row r="1325">
          <cell r="A1325" t="str">
            <v>711057020COT</v>
          </cell>
          <cell r="B1325" t="str">
            <v>VALORES EN CUSTODIA - CAJ</v>
          </cell>
          <cell r="C1325">
            <v>864</v>
          </cell>
          <cell r="D1325">
            <v>3.3</v>
          </cell>
          <cell r="E1325">
            <v>329.83</v>
          </cell>
          <cell r="F1325">
            <v>0.01</v>
          </cell>
        </row>
        <row r="1326">
          <cell r="A1326" t="str">
            <v>711057020CO1</v>
          </cell>
          <cell r="B1326" t="str">
            <v>VALORES EN CUSTODIA - CAJ</v>
          </cell>
          <cell r="C1326">
            <v>998</v>
          </cell>
          <cell r="D1326">
            <v>247694</v>
          </cell>
          <cell r="E1326">
            <v>2000000</v>
          </cell>
          <cell r="F1326">
            <v>0.123847</v>
          </cell>
        </row>
        <row r="1327">
          <cell r="A1327" t="str">
            <v>711057020CP</v>
          </cell>
          <cell r="B1327" t="str">
            <v>VALORES EN CUSTODIA - CAJ</v>
          </cell>
          <cell r="C1327">
            <v>326</v>
          </cell>
          <cell r="D1327">
            <v>58457.91</v>
          </cell>
          <cell r="E1327">
            <v>176610</v>
          </cell>
          <cell r="F1327">
            <v>0.33100000000000002</v>
          </cell>
        </row>
        <row r="1328">
          <cell r="A1328" t="str">
            <v>711057020CP1</v>
          </cell>
          <cell r="B1328" t="str">
            <v>VALORES EN CUSTODIA - CAJ</v>
          </cell>
          <cell r="C1328">
            <v>998</v>
          </cell>
          <cell r="D1328">
            <v>4800000</v>
          </cell>
          <cell r="E1328">
            <v>4800000</v>
          </cell>
          <cell r="F1328">
            <v>1</v>
          </cell>
        </row>
        <row r="1329">
          <cell r="A1329" t="str">
            <v>711057020CP4</v>
          </cell>
          <cell r="B1329" t="str">
            <v>VALORES EN CUSTODIA - CAJ</v>
          </cell>
          <cell r="C1329">
            <v>848</v>
          </cell>
          <cell r="D1329">
            <v>2261785.6800000002</v>
          </cell>
          <cell r="E1329">
            <v>630000</v>
          </cell>
          <cell r="F1329">
            <v>3.5901360000000002</v>
          </cell>
        </row>
        <row r="1330">
          <cell r="A1330" t="str">
            <v>711057020CP5</v>
          </cell>
          <cell r="B1330" t="str">
            <v>VALORES EN CUSTODIA - CAJ</v>
          </cell>
          <cell r="C1330">
            <v>998</v>
          </cell>
          <cell r="D1330">
            <v>1270000</v>
          </cell>
          <cell r="E1330">
            <v>1270000</v>
          </cell>
          <cell r="F1330">
            <v>1</v>
          </cell>
        </row>
        <row r="1331">
          <cell r="A1331" t="str">
            <v>711057020CP8</v>
          </cell>
          <cell r="B1331" t="str">
            <v>VALORES EN CUSTODIA - CAJ</v>
          </cell>
          <cell r="C1331">
            <v>998</v>
          </cell>
          <cell r="D1331">
            <v>3850000</v>
          </cell>
          <cell r="E1331">
            <v>3850000</v>
          </cell>
          <cell r="F1331">
            <v>1</v>
          </cell>
        </row>
        <row r="1332">
          <cell r="A1332" t="str">
            <v>711057020CP9</v>
          </cell>
          <cell r="B1332" t="str">
            <v>VALORES EN CUSTODIA - CAJ</v>
          </cell>
          <cell r="C1332">
            <v>998</v>
          </cell>
          <cell r="D1332">
            <v>7440000</v>
          </cell>
          <cell r="E1332">
            <v>7440000</v>
          </cell>
          <cell r="F1332">
            <v>1</v>
          </cell>
        </row>
        <row r="1333">
          <cell r="A1333" t="str">
            <v>711057020CRE</v>
          </cell>
          <cell r="B1333" t="str">
            <v>VALORES EN CUST - CAJA VE</v>
          </cell>
          <cell r="C1333">
            <v>480</v>
          </cell>
          <cell r="D1333">
            <v>80521.2</v>
          </cell>
          <cell r="E1333">
            <v>22367</v>
          </cell>
          <cell r="F1333">
            <v>3.6</v>
          </cell>
        </row>
        <row r="1334">
          <cell r="A1334" t="str">
            <v>711057020CR1</v>
          </cell>
          <cell r="B1334" t="str">
            <v>VALORES EN CUSTODIA - CAJ</v>
          </cell>
          <cell r="C1334">
            <v>998</v>
          </cell>
          <cell r="D1334">
            <v>36000</v>
          </cell>
          <cell r="E1334">
            <v>36000</v>
          </cell>
          <cell r="F1334">
            <v>1</v>
          </cell>
        </row>
        <row r="1335">
          <cell r="A1335" t="str">
            <v>711057020CR6</v>
          </cell>
          <cell r="B1335" t="str">
            <v>VALORES EN CUSTODIA - CAJ</v>
          </cell>
          <cell r="C1335">
            <v>998</v>
          </cell>
          <cell r="D1335">
            <v>750212.72</v>
          </cell>
          <cell r="E1335">
            <v>5038400</v>
          </cell>
          <cell r="F1335">
            <v>0.148899</v>
          </cell>
        </row>
        <row r="1336">
          <cell r="A1336" t="str">
            <v>711057020CR9</v>
          </cell>
          <cell r="B1336" t="str">
            <v>VALORES EN CUSTODIA - CAJ</v>
          </cell>
          <cell r="C1336">
            <v>998</v>
          </cell>
          <cell r="D1336">
            <v>5092218.4400000004</v>
          </cell>
          <cell r="E1336">
            <v>5316627.99</v>
          </cell>
          <cell r="F1336">
            <v>0.95779099999999995</v>
          </cell>
        </row>
        <row r="1337">
          <cell r="A1337" t="str">
            <v>711057020CS6</v>
          </cell>
          <cell r="B1337" t="str">
            <v>VALORES EN CUSTODIA - CAJ</v>
          </cell>
          <cell r="C1337">
            <v>998</v>
          </cell>
          <cell r="D1337">
            <v>6848075</v>
          </cell>
          <cell r="E1337">
            <v>6848075</v>
          </cell>
          <cell r="F1337">
            <v>1</v>
          </cell>
        </row>
        <row r="1338">
          <cell r="A1338" t="str">
            <v>711057020CT</v>
          </cell>
          <cell r="B1338" t="str">
            <v>VALORES EN CUSTODIA-CAJA</v>
          </cell>
          <cell r="C1338">
            <v>387</v>
          </cell>
          <cell r="D1338">
            <v>0</v>
          </cell>
          <cell r="E1338">
            <v>0.05</v>
          </cell>
          <cell r="F1338">
            <v>0.01</v>
          </cell>
        </row>
        <row r="1339">
          <cell r="A1339" t="str">
            <v>711057020CTA</v>
          </cell>
          <cell r="B1339" t="str">
            <v>VALORES EN CUSTODIA - CAJ</v>
          </cell>
          <cell r="C1339">
            <v>265</v>
          </cell>
          <cell r="D1339">
            <v>3300000</v>
          </cell>
          <cell r="E1339">
            <v>3300000</v>
          </cell>
          <cell r="F1339">
            <v>1</v>
          </cell>
        </row>
        <row r="1340">
          <cell r="A1340" t="str">
            <v>711057020CT3</v>
          </cell>
          <cell r="B1340" t="str">
            <v>VALORES EN CUSTODIA - CAJ</v>
          </cell>
          <cell r="C1340">
            <v>998</v>
          </cell>
          <cell r="D1340">
            <v>1197190</v>
          </cell>
          <cell r="E1340">
            <v>1197190</v>
          </cell>
          <cell r="F1340">
            <v>1</v>
          </cell>
        </row>
        <row r="1341">
          <cell r="A1341" t="str">
            <v>711057020CUP</v>
          </cell>
          <cell r="B1341" t="str">
            <v>custodia titulos publicos</v>
          </cell>
          <cell r="C1341">
            <v>0</v>
          </cell>
          <cell r="D1341">
            <v>72239.199999999997</v>
          </cell>
          <cell r="E1341">
            <v>0</v>
          </cell>
          <cell r="F1341">
            <v>0</v>
          </cell>
        </row>
        <row r="1342">
          <cell r="A1342" t="str">
            <v>711057020C1B</v>
          </cell>
          <cell r="B1342" t="str">
            <v>VALORES EN CUSTODIA - CAJ</v>
          </cell>
          <cell r="C1342">
            <v>998</v>
          </cell>
          <cell r="D1342">
            <v>4800000</v>
          </cell>
          <cell r="E1342">
            <v>4800000</v>
          </cell>
          <cell r="F1342">
            <v>1</v>
          </cell>
        </row>
        <row r="1343">
          <cell r="A1343" t="str">
            <v>711057020C41</v>
          </cell>
          <cell r="B1343" t="str">
            <v>VALORES EN CUSTODIA - CAJ</v>
          </cell>
          <cell r="C1343">
            <v>975</v>
          </cell>
          <cell r="D1343">
            <v>10000</v>
          </cell>
          <cell r="E1343">
            <v>10000</v>
          </cell>
          <cell r="F1343">
            <v>1</v>
          </cell>
        </row>
        <row r="1344">
          <cell r="A1344" t="str">
            <v>711057020C6C</v>
          </cell>
          <cell r="B1344" t="str">
            <v>VALORES EN CUSTODIA - CAJ</v>
          </cell>
          <cell r="C1344">
            <v>998</v>
          </cell>
          <cell r="D1344">
            <v>2250000</v>
          </cell>
          <cell r="E1344">
            <v>2250000</v>
          </cell>
          <cell r="F1344">
            <v>1</v>
          </cell>
        </row>
        <row r="1345">
          <cell r="A1345" t="str">
            <v>711057020C64</v>
          </cell>
          <cell r="B1345" t="str">
            <v>VALORES EN CUSTODIA - CAJ</v>
          </cell>
          <cell r="C1345">
            <v>998</v>
          </cell>
          <cell r="D1345">
            <v>500000</v>
          </cell>
          <cell r="E1345">
            <v>500000</v>
          </cell>
          <cell r="F1345">
            <v>1</v>
          </cell>
        </row>
        <row r="1346">
          <cell r="A1346" t="str">
            <v>711057020C92</v>
          </cell>
          <cell r="B1346" t="str">
            <v>VALORES EN CUSTODIA - CAJ</v>
          </cell>
          <cell r="C1346">
            <v>302</v>
          </cell>
          <cell r="D1346">
            <v>8631.6</v>
          </cell>
          <cell r="E1346">
            <v>81000</v>
          </cell>
          <cell r="F1346">
            <v>0.106563</v>
          </cell>
        </row>
        <row r="1347">
          <cell r="A1347" t="str">
            <v>711057020DAN</v>
          </cell>
          <cell r="B1347" t="str">
            <v>VALORES EN CUSTODIA - CAJ</v>
          </cell>
          <cell r="C1347">
            <v>402</v>
          </cell>
          <cell r="D1347">
            <v>0.03</v>
          </cell>
          <cell r="E1347">
            <v>3</v>
          </cell>
          <cell r="F1347">
            <v>0.01</v>
          </cell>
        </row>
        <row r="1348">
          <cell r="A1348" t="str">
            <v>711057020DC</v>
          </cell>
          <cell r="B1348" t="str">
            <v>VALORES EN CUSTODIA - CAJ</v>
          </cell>
          <cell r="C1348">
            <v>328</v>
          </cell>
          <cell r="D1348">
            <v>789.21</v>
          </cell>
          <cell r="E1348">
            <v>213.3</v>
          </cell>
          <cell r="F1348">
            <v>3.7</v>
          </cell>
        </row>
        <row r="1349">
          <cell r="A1349" t="str">
            <v>711057020DCT</v>
          </cell>
          <cell r="B1349" t="str">
            <v>VALORES EN CUSTODIA - CAJ</v>
          </cell>
          <cell r="C1349">
            <v>991</v>
          </cell>
          <cell r="D1349">
            <v>52</v>
          </cell>
          <cell r="E1349">
            <v>52</v>
          </cell>
          <cell r="F1349">
            <v>1</v>
          </cell>
        </row>
        <row r="1350">
          <cell r="A1350" t="str">
            <v>711057020DEC</v>
          </cell>
          <cell r="B1350" t="str">
            <v>VALORES EN CUSTODIA - CAJ</v>
          </cell>
          <cell r="C1350">
            <v>403</v>
          </cell>
          <cell r="D1350">
            <v>1.32</v>
          </cell>
          <cell r="E1350">
            <v>22</v>
          </cell>
          <cell r="F1350">
            <v>0.06</v>
          </cell>
        </row>
        <row r="1351">
          <cell r="A1351" t="str">
            <v>711057020DGC</v>
          </cell>
          <cell r="B1351" t="str">
            <v>VALORES EN CUSTODIA - CAJ</v>
          </cell>
          <cell r="C1351">
            <v>677</v>
          </cell>
          <cell r="D1351">
            <v>9369.6</v>
          </cell>
          <cell r="E1351">
            <v>7680</v>
          </cell>
          <cell r="F1351">
            <v>1.22</v>
          </cell>
        </row>
        <row r="1352">
          <cell r="A1352" t="str">
            <v>711057020DP</v>
          </cell>
          <cell r="B1352" t="str">
            <v>VALORES EN CUSTODIA - CAJ</v>
          </cell>
          <cell r="C1352">
            <v>329</v>
          </cell>
          <cell r="D1352">
            <v>1374.6</v>
          </cell>
          <cell r="E1352">
            <v>1740</v>
          </cell>
          <cell r="F1352">
            <v>0.79</v>
          </cell>
        </row>
        <row r="1353">
          <cell r="A1353" t="str">
            <v>711057020DS7</v>
          </cell>
          <cell r="B1353" t="str">
            <v>VALORES EN CUSTODIA - CAJ</v>
          </cell>
          <cell r="C1353">
            <v>998</v>
          </cell>
          <cell r="D1353">
            <v>280000</v>
          </cell>
          <cell r="E1353">
            <v>500000</v>
          </cell>
          <cell r="F1353">
            <v>0.56000000000000005</v>
          </cell>
        </row>
        <row r="1354">
          <cell r="A1354" t="str">
            <v>711057020DYC</v>
          </cell>
          <cell r="B1354" t="str">
            <v>VALORES EN CUSTODIA - CAJ</v>
          </cell>
          <cell r="C1354">
            <v>353</v>
          </cell>
          <cell r="D1354">
            <v>29109.15</v>
          </cell>
          <cell r="E1354">
            <v>9241</v>
          </cell>
          <cell r="F1354">
            <v>3.15</v>
          </cell>
        </row>
        <row r="1355">
          <cell r="A1355" t="str">
            <v>711057020D66</v>
          </cell>
          <cell r="B1355" t="str">
            <v>VALORES EN CUSTODIA - CAJ</v>
          </cell>
          <cell r="C1355">
            <v>998</v>
          </cell>
          <cell r="D1355">
            <v>2000000</v>
          </cell>
          <cell r="E1355">
            <v>2000000</v>
          </cell>
          <cell r="F1355">
            <v>1</v>
          </cell>
        </row>
        <row r="1356">
          <cell r="A1356" t="str">
            <v>711057020EA7</v>
          </cell>
          <cell r="B1356" t="str">
            <v>VALORES EN CUSTODIA - CAJ</v>
          </cell>
          <cell r="C1356">
            <v>998</v>
          </cell>
          <cell r="D1356">
            <v>3000000</v>
          </cell>
          <cell r="E1356">
            <v>3000000</v>
          </cell>
          <cell r="F1356">
            <v>1</v>
          </cell>
        </row>
        <row r="1357">
          <cell r="A1357" t="str">
            <v>711057020EC2</v>
          </cell>
          <cell r="B1357" t="str">
            <v>VALORES EN CUSTODIA - CAJ</v>
          </cell>
          <cell r="C1357">
            <v>998</v>
          </cell>
          <cell r="D1357">
            <v>10000000</v>
          </cell>
          <cell r="E1357">
            <v>10000000</v>
          </cell>
          <cell r="F1357">
            <v>1</v>
          </cell>
        </row>
        <row r="1358">
          <cell r="A1358" t="str">
            <v>711057020EDN</v>
          </cell>
          <cell r="B1358" t="str">
            <v>EDN-EDENOR S.A."B" 1 VOTO</v>
          </cell>
          <cell r="C1358">
            <v>590</v>
          </cell>
          <cell r="D1358">
            <v>188425.88</v>
          </cell>
          <cell r="E1358">
            <v>201525</v>
          </cell>
          <cell r="F1358">
            <v>0.93500000000000005</v>
          </cell>
        </row>
        <row r="1359">
          <cell r="A1359" t="str">
            <v>711057020ELE</v>
          </cell>
          <cell r="B1359" t="str">
            <v>VALORES EN CUSTODIA - CAJ</v>
          </cell>
          <cell r="C1359">
            <v>354</v>
          </cell>
          <cell r="D1359">
            <v>6.6</v>
          </cell>
          <cell r="E1359">
            <v>660</v>
          </cell>
          <cell r="F1359">
            <v>0.01</v>
          </cell>
        </row>
        <row r="1360">
          <cell r="A1360" t="str">
            <v>711057020EMA</v>
          </cell>
          <cell r="B1360" t="str">
            <v>EMAC-ELECTROMAC SA ORD 1</v>
          </cell>
          <cell r="C1360">
            <v>354</v>
          </cell>
          <cell r="D1360">
            <v>592</v>
          </cell>
          <cell r="E1360">
            <v>37</v>
          </cell>
          <cell r="F1360">
            <v>16</v>
          </cell>
        </row>
        <row r="1361">
          <cell r="A1361" t="str">
            <v>711057020ESI</v>
          </cell>
          <cell r="B1361" t="str">
            <v>VALORES EN CUSTODIA - CAJ</v>
          </cell>
          <cell r="C1361">
            <v>957</v>
          </cell>
          <cell r="D1361">
            <v>1380000</v>
          </cell>
          <cell r="E1361">
            <v>1500000</v>
          </cell>
          <cell r="F1361">
            <v>0.92</v>
          </cell>
        </row>
        <row r="1362">
          <cell r="A1362" t="str">
            <v>711057020E10</v>
          </cell>
          <cell r="B1362" t="str">
            <v>VALORES EN CUSTODIA - CAJ</v>
          </cell>
          <cell r="C1362">
            <v>998</v>
          </cell>
          <cell r="D1362">
            <v>6394125</v>
          </cell>
          <cell r="E1362">
            <v>6394125</v>
          </cell>
          <cell r="F1362">
            <v>1</v>
          </cell>
        </row>
        <row r="1363">
          <cell r="A1363" t="str">
            <v>711057020FA6</v>
          </cell>
          <cell r="B1363" t="str">
            <v>VALORES EN CUSTODIA - CAJ</v>
          </cell>
          <cell r="C1363">
            <v>998</v>
          </cell>
          <cell r="D1363">
            <v>297061.99</v>
          </cell>
          <cell r="E1363">
            <v>297061.99</v>
          </cell>
          <cell r="F1363">
            <v>1</v>
          </cell>
        </row>
        <row r="1364">
          <cell r="A1364" t="str">
            <v>711057020FB9</v>
          </cell>
          <cell r="B1364" t="str">
            <v>VALORES EN CUSTODIA - CAJ</v>
          </cell>
          <cell r="C1364">
            <v>998</v>
          </cell>
          <cell r="D1364">
            <v>1500000</v>
          </cell>
          <cell r="E1364">
            <v>1500000</v>
          </cell>
          <cell r="F1364">
            <v>1</v>
          </cell>
        </row>
        <row r="1365">
          <cell r="A1365" t="str">
            <v>711057020FE</v>
          </cell>
          <cell r="B1365" t="str">
            <v>VALORES EN CUSTODIA - CAJ</v>
          </cell>
          <cell r="C1365">
            <v>388</v>
          </cell>
          <cell r="D1365">
            <v>28723.96</v>
          </cell>
          <cell r="E1365">
            <v>8137.1</v>
          </cell>
          <cell r="F1365">
            <v>3.53</v>
          </cell>
        </row>
        <row r="1366">
          <cell r="A1366" t="str">
            <v>711057020FI</v>
          </cell>
          <cell r="B1366" t="str">
            <v>VALORES EN CUSTODIA - CAJ</v>
          </cell>
          <cell r="C1366">
            <v>389</v>
          </cell>
          <cell r="D1366">
            <v>332849.78999999998</v>
          </cell>
          <cell r="E1366">
            <v>250263</v>
          </cell>
          <cell r="F1366">
            <v>1.33</v>
          </cell>
        </row>
        <row r="1367">
          <cell r="A1367" t="str">
            <v>711057020FMM</v>
          </cell>
          <cell r="B1367" t="str">
            <v>VALORES EN CUSTODIA - CAJ</v>
          </cell>
          <cell r="C1367">
            <v>998</v>
          </cell>
          <cell r="D1367">
            <v>1856</v>
          </cell>
          <cell r="E1367">
            <v>185600</v>
          </cell>
          <cell r="F1367">
            <v>0.01</v>
          </cell>
        </row>
        <row r="1368">
          <cell r="A1368" t="str">
            <v>711057020F25</v>
          </cell>
          <cell r="B1368" t="str">
            <v>VALORES EN CUSTODIA - CAJ</v>
          </cell>
          <cell r="C1368">
            <v>998</v>
          </cell>
          <cell r="D1368">
            <v>239064.37</v>
          </cell>
          <cell r="E1368">
            <v>2032100</v>
          </cell>
          <cell r="F1368">
            <v>0.117644</v>
          </cell>
        </row>
        <row r="1369">
          <cell r="A1369" t="str">
            <v>711057020F29</v>
          </cell>
          <cell r="B1369" t="str">
            <v>VALORES EN CUSTODIA - CAJ</v>
          </cell>
          <cell r="C1369">
            <v>998</v>
          </cell>
          <cell r="D1369">
            <v>3829200</v>
          </cell>
          <cell r="E1369">
            <v>3829200</v>
          </cell>
          <cell r="F1369">
            <v>1</v>
          </cell>
        </row>
        <row r="1370">
          <cell r="A1370" t="str">
            <v>711057020GA</v>
          </cell>
          <cell r="B1370" t="str">
            <v>VALORES EN CUSTODIA - CAJ</v>
          </cell>
          <cell r="C1370">
            <v>330</v>
          </cell>
          <cell r="D1370">
            <v>131531.4</v>
          </cell>
          <cell r="E1370">
            <v>34164</v>
          </cell>
          <cell r="F1370">
            <v>3.85</v>
          </cell>
        </row>
        <row r="1371">
          <cell r="A1371" t="str">
            <v>711057020GAR</v>
          </cell>
          <cell r="B1371" t="str">
            <v>VALORES EN CUSTODIA - CAJ</v>
          </cell>
          <cell r="C1371">
            <v>404</v>
          </cell>
          <cell r="D1371">
            <v>32394.48</v>
          </cell>
          <cell r="E1371">
            <v>7396</v>
          </cell>
          <cell r="F1371">
            <v>4.38</v>
          </cell>
        </row>
        <row r="1372">
          <cell r="A1372" t="str">
            <v>711057020GAS</v>
          </cell>
          <cell r="B1372" t="str">
            <v>TITULOS PUBLICOS</v>
          </cell>
          <cell r="C1372">
            <v>445</v>
          </cell>
          <cell r="D1372">
            <v>59951.519999999997</v>
          </cell>
          <cell r="E1372">
            <v>64464</v>
          </cell>
          <cell r="F1372">
            <v>0.93</v>
          </cell>
        </row>
        <row r="1373">
          <cell r="A1373" t="str">
            <v>711057020GAT</v>
          </cell>
          <cell r="B1373" t="str">
            <v>GATI-GALIMBERTI Y CIA. OR</v>
          </cell>
          <cell r="C1373">
            <v>481</v>
          </cell>
          <cell r="D1373">
            <v>0.06</v>
          </cell>
          <cell r="E1373">
            <v>7.0000000000000007E-2</v>
          </cell>
          <cell r="F1373">
            <v>0.8</v>
          </cell>
        </row>
        <row r="1374">
          <cell r="A1374" t="str">
            <v>711057020GES</v>
          </cell>
          <cell r="B1374" t="str">
            <v>VALORES EN CUSTODIA - CAJ</v>
          </cell>
          <cell r="C1374">
            <v>978</v>
          </cell>
          <cell r="D1374">
            <v>4.8499999999999996</v>
          </cell>
          <cell r="E1374">
            <v>485</v>
          </cell>
          <cell r="F1374">
            <v>0.01</v>
          </cell>
        </row>
        <row r="1375">
          <cell r="A1375" t="str">
            <v>711057020GFG</v>
          </cell>
          <cell r="B1375" t="str">
            <v>VALORES EN CUSTODIA - CAJ</v>
          </cell>
          <cell r="C1375">
            <v>533</v>
          </cell>
          <cell r="D1375">
            <v>617665.36</v>
          </cell>
          <cell r="E1375">
            <v>593909</v>
          </cell>
          <cell r="F1375">
            <v>1.04</v>
          </cell>
        </row>
        <row r="1376">
          <cell r="A1376" t="str">
            <v>711057020GLO</v>
          </cell>
          <cell r="B1376" t="str">
            <v>VALORES EN CUSTODIA - CAJ</v>
          </cell>
          <cell r="C1376">
            <v>314</v>
          </cell>
          <cell r="D1376">
            <v>1625000</v>
          </cell>
          <cell r="E1376">
            <v>1625000</v>
          </cell>
          <cell r="F1376">
            <v>1</v>
          </cell>
        </row>
        <row r="1377">
          <cell r="A1377" t="str">
            <v>711057020GL5</v>
          </cell>
          <cell r="B1377" t="str">
            <v>VALORES EN CUSTODIA - CAJ</v>
          </cell>
          <cell r="C1377">
            <v>432</v>
          </cell>
          <cell r="D1377">
            <v>495687.5</v>
          </cell>
          <cell r="E1377">
            <v>515000</v>
          </cell>
          <cell r="F1377">
            <v>0.96250000000000002</v>
          </cell>
        </row>
        <row r="1378">
          <cell r="A1378" t="str">
            <v>711057020GL6</v>
          </cell>
          <cell r="B1378" t="str">
            <v>VALORES EN CUSTODIA - CAJ</v>
          </cell>
          <cell r="C1378">
            <v>538</v>
          </cell>
          <cell r="D1378">
            <v>188000</v>
          </cell>
          <cell r="E1378">
            <v>200000</v>
          </cell>
          <cell r="F1378">
            <v>0.94</v>
          </cell>
        </row>
        <row r="1379">
          <cell r="A1379" t="str">
            <v>711057020GL8</v>
          </cell>
          <cell r="B1379" t="str">
            <v>VALORES EN CUSTODIA - CAJ</v>
          </cell>
          <cell r="C1379">
            <v>539</v>
          </cell>
          <cell r="D1379">
            <v>278560.2</v>
          </cell>
          <cell r="E1379">
            <v>398000</v>
          </cell>
          <cell r="F1379">
            <v>0.69989999999999997</v>
          </cell>
        </row>
        <row r="1380">
          <cell r="A1380" t="str">
            <v>711057020GP7</v>
          </cell>
          <cell r="B1380" t="str">
            <v>VALORES EN CUSTODIA - CAJ</v>
          </cell>
          <cell r="C1380">
            <v>998</v>
          </cell>
          <cell r="D1380">
            <v>15000000</v>
          </cell>
          <cell r="E1380">
            <v>15000000</v>
          </cell>
          <cell r="F1380">
            <v>1</v>
          </cell>
        </row>
        <row r="1381">
          <cell r="A1381" t="str">
            <v>711057020GRA</v>
          </cell>
          <cell r="B1381" t="str">
            <v>VALORES EN CUSTODIA - CAJ</v>
          </cell>
          <cell r="C1381">
            <v>405</v>
          </cell>
          <cell r="D1381">
            <v>14.28</v>
          </cell>
          <cell r="E1381">
            <v>1428</v>
          </cell>
          <cell r="F1381">
            <v>0.01</v>
          </cell>
        </row>
        <row r="1382">
          <cell r="A1382" t="str">
            <v>711057020GRF</v>
          </cell>
          <cell r="B1382" t="str">
            <v>VAL EN CTDIA</v>
          </cell>
          <cell r="C1382">
            <v>440</v>
          </cell>
          <cell r="D1382">
            <v>2</v>
          </cell>
          <cell r="E1382">
            <v>2</v>
          </cell>
          <cell r="F1382">
            <v>1</v>
          </cell>
        </row>
        <row r="1383">
          <cell r="A1383" t="str">
            <v>711057020GRI</v>
          </cell>
          <cell r="B1383" t="str">
            <v>VALORES EN CUSTODIA - CAJ</v>
          </cell>
          <cell r="C1383">
            <v>469</v>
          </cell>
          <cell r="D1383">
            <v>6150</v>
          </cell>
          <cell r="E1383">
            <v>3000</v>
          </cell>
          <cell r="F1383">
            <v>2.0499999999999998</v>
          </cell>
        </row>
        <row r="1384">
          <cell r="A1384" t="str">
            <v>711057020GR1</v>
          </cell>
          <cell r="B1384" t="str">
            <v>VALORES EN CUSTODIA - CAJ</v>
          </cell>
          <cell r="C1384">
            <v>851</v>
          </cell>
          <cell r="D1384">
            <v>268100</v>
          </cell>
          <cell r="E1384">
            <v>1000000</v>
          </cell>
          <cell r="F1384">
            <v>0.2681</v>
          </cell>
        </row>
        <row r="1385">
          <cell r="A1385" t="str">
            <v>711057020GTE</v>
          </cell>
          <cell r="B1385" t="str">
            <v>VALORES EN CUSTODIA - CAJ</v>
          </cell>
          <cell r="C1385">
            <v>980</v>
          </cell>
          <cell r="D1385">
            <v>3.6</v>
          </cell>
          <cell r="E1385">
            <v>360</v>
          </cell>
          <cell r="F1385">
            <v>0.01</v>
          </cell>
        </row>
        <row r="1386">
          <cell r="A1386" t="str">
            <v>711057020G17</v>
          </cell>
          <cell r="B1386" t="str">
            <v>VALORES EN CUSTODIA - CAJ</v>
          </cell>
          <cell r="C1386">
            <v>753</v>
          </cell>
          <cell r="D1386">
            <v>359520</v>
          </cell>
          <cell r="E1386">
            <v>140000</v>
          </cell>
          <cell r="F1386">
            <v>2.5680000000000001</v>
          </cell>
        </row>
        <row r="1387">
          <cell r="A1387" t="str">
            <v>711057020G48</v>
          </cell>
          <cell r="B1387" t="str">
            <v>VALORES EN CUSTODIA - CAJ</v>
          </cell>
          <cell r="C1387">
            <v>998</v>
          </cell>
          <cell r="D1387">
            <v>4000000</v>
          </cell>
          <cell r="E1387">
            <v>4000000</v>
          </cell>
          <cell r="F1387">
            <v>1</v>
          </cell>
        </row>
        <row r="1388">
          <cell r="A1388" t="str">
            <v>711057020G49</v>
          </cell>
          <cell r="B1388" t="str">
            <v>VALORES EN CUSTODIA - CAJ</v>
          </cell>
          <cell r="C1388">
            <v>998</v>
          </cell>
          <cell r="D1388">
            <v>500000</v>
          </cell>
          <cell r="E1388">
            <v>500000</v>
          </cell>
          <cell r="F1388">
            <v>1</v>
          </cell>
        </row>
        <row r="1389">
          <cell r="A1389" t="str">
            <v>711057020G52</v>
          </cell>
          <cell r="B1389" t="str">
            <v>VALORES EN CUSTODIA - CAJ</v>
          </cell>
          <cell r="C1389">
            <v>998</v>
          </cell>
          <cell r="D1389">
            <v>621708.99</v>
          </cell>
          <cell r="E1389">
            <v>621708.99</v>
          </cell>
          <cell r="F1389">
            <v>1</v>
          </cell>
        </row>
        <row r="1390">
          <cell r="A1390" t="str">
            <v>711057020H32</v>
          </cell>
          <cell r="B1390" t="str">
            <v>VALORES EN CUSTODIA - CAJ</v>
          </cell>
          <cell r="C1390">
            <v>998</v>
          </cell>
          <cell r="D1390">
            <v>6762485</v>
          </cell>
          <cell r="E1390">
            <v>6762485</v>
          </cell>
          <cell r="F1390">
            <v>1</v>
          </cell>
        </row>
        <row r="1391">
          <cell r="A1391" t="str">
            <v>711057020H37</v>
          </cell>
          <cell r="B1391" t="str">
            <v>VALORES EN CUSTODIA - CAJ</v>
          </cell>
          <cell r="C1391">
            <v>998</v>
          </cell>
          <cell r="D1391">
            <v>4709014</v>
          </cell>
          <cell r="E1391">
            <v>4709014</v>
          </cell>
          <cell r="F1391">
            <v>1</v>
          </cell>
        </row>
        <row r="1392">
          <cell r="A1392" t="str">
            <v>711057020H38</v>
          </cell>
          <cell r="B1392" t="str">
            <v>VALORES EN CUSTODIA - CAJ</v>
          </cell>
          <cell r="C1392">
            <v>998</v>
          </cell>
          <cell r="D1392">
            <v>6399222</v>
          </cell>
          <cell r="E1392">
            <v>6399222</v>
          </cell>
          <cell r="F1392">
            <v>1</v>
          </cell>
        </row>
        <row r="1393">
          <cell r="A1393" t="str">
            <v>711057020H41</v>
          </cell>
          <cell r="B1393" t="str">
            <v>VALORES EN CUSTODIA - CAJ</v>
          </cell>
          <cell r="C1393">
            <v>998</v>
          </cell>
          <cell r="D1393">
            <v>6399222</v>
          </cell>
          <cell r="E1393">
            <v>6399222</v>
          </cell>
          <cell r="F1393">
            <v>1</v>
          </cell>
        </row>
        <row r="1394">
          <cell r="A1394" t="str">
            <v>711057020IA2</v>
          </cell>
          <cell r="B1394" t="str">
            <v>VALORES EN CUSTODIA - CAJ</v>
          </cell>
          <cell r="C1394">
            <v>998</v>
          </cell>
          <cell r="D1394">
            <v>3000000</v>
          </cell>
          <cell r="E1394">
            <v>3000000</v>
          </cell>
          <cell r="F1394">
            <v>1</v>
          </cell>
        </row>
        <row r="1395">
          <cell r="A1395" t="str">
            <v>711057020IDA</v>
          </cell>
          <cell r="B1395" t="str">
            <v>VALORES EN CUSTODIA - CAJ</v>
          </cell>
          <cell r="C1395">
            <v>998</v>
          </cell>
          <cell r="D1395">
            <v>1500000</v>
          </cell>
          <cell r="E1395">
            <v>1500000</v>
          </cell>
          <cell r="F1395">
            <v>1</v>
          </cell>
        </row>
        <row r="1396">
          <cell r="A1396" t="str">
            <v>711057020IEB</v>
          </cell>
          <cell r="B1396" t="str">
            <v>VALORES EN CUSTODIA - CAJ</v>
          </cell>
          <cell r="C1396">
            <v>878</v>
          </cell>
          <cell r="D1396">
            <v>33120</v>
          </cell>
          <cell r="E1396">
            <v>33120</v>
          </cell>
          <cell r="F1396">
            <v>1</v>
          </cell>
        </row>
        <row r="1397">
          <cell r="A1397" t="str">
            <v>711057020IMP</v>
          </cell>
          <cell r="B1397" t="str">
            <v>VALORES EN CUSTODIA - CAJ</v>
          </cell>
          <cell r="C1397">
            <v>981</v>
          </cell>
          <cell r="D1397">
            <v>46</v>
          </cell>
          <cell r="E1397">
            <v>4600</v>
          </cell>
          <cell r="F1397">
            <v>0.01</v>
          </cell>
        </row>
        <row r="1398">
          <cell r="A1398" t="str">
            <v>711057020INA</v>
          </cell>
          <cell r="B1398" t="str">
            <v>INALRUCO B 1V.</v>
          </cell>
          <cell r="C1398">
            <v>463</v>
          </cell>
          <cell r="D1398">
            <v>12</v>
          </cell>
          <cell r="E1398">
            <v>30</v>
          </cell>
          <cell r="F1398">
            <v>0.4</v>
          </cell>
        </row>
        <row r="1399">
          <cell r="A1399" t="str">
            <v>711057020IND</v>
          </cell>
          <cell r="B1399" t="str">
            <v>VALORES EN CUSTODIA - CAJ</v>
          </cell>
          <cell r="C1399">
            <v>356</v>
          </cell>
          <cell r="D1399">
            <v>174564.84</v>
          </cell>
          <cell r="E1399">
            <v>85571</v>
          </cell>
          <cell r="F1399">
            <v>2.04</v>
          </cell>
        </row>
        <row r="1400">
          <cell r="A1400" t="str">
            <v>711057020IRS</v>
          </cell>
          <cell r="B1400" t="str">
            <v>VALORES EN CUSTODIA - CAJ</v>
          </cell>
          <cell r="C1400">
            <v>357</v>
          </cell>
          <cell r="D1400">
            <v>36675.120000000003</v>
          </cell>
          <cell r="E1400">
            <v>20604</v>
          </cell>
          <cell r="F1400">
            <v>1.78</v>
          </cell>
        </row>
        <row r="1401">
          <cell r="A1401" t="str">
            <v>711057020JM</v>
          </cell>
          <cell r="B1401" t="str">
            <v>VALORES EN CUSTODIA - CAJ</v>
          </cell>
          <cell r="C1401">
            <v>332</v>
          </cell>
          <cell r="D1401">
            <v>42109.15</v>
          </cell>
          <cell r="E1401">
            <v>41324</v>
          </cell>
          <cell r="F1401">
            <v>1.0189999999999999</v>
          </cell>
        </row>
        <row r="1402">
          <cell r="A1402" t="str">
            <v>711057020LA1</v>
          </cell>
          <cell r="B1402" t="str">
            <v>VALORES EN CUST - CAJA VE</v>
          </cell>
          <cell r="C1402">
            <v>998</v>
          </cell>
          <cell r="D1402">
            <v>95218.3</v>
          </cell>
          <cell r="E1402">
            <v>95218.3</v>
          </cell>
          <cell r="F1402">
            <v>1</v>
          </cell>
        </row>
        <row r="1403">
          <cell r="A1403" t="str">
            <v>711057020LA5</v>
          </cell>
          <cell r="B1403" t="str">
            <v>LABO6-LABORAT ALEX SA-PRE</v>
          </cell>
          <cell r="C1403">
            <v>407</v>
          </cell>
          <cell r="D1403">
            <v>130.79</v>
          </cell>
          <cell r="E1403">
            <v>13079</v>
          </cell>
          <cell r="F1403">
            <v>0.01</v>
          </cell>
        </row>
        <row r="1404">
          <cell r="A1404" t="str">
            <v>711057020LDC</v>
          </cell>
          <cell r="B1404" t="str">
            <v>VALORES EN CUSTODIA - CAJ</v>
          </cell>
          <cell r="C1404">
            <v>998</v>
          </cell>
          <cell r="D1404">
            <v>20000000</v>
          </cell>
          <cell r="E1404">
            <v>20000000</v>
          </cell>
          <cell r="F1404">
            <v>1</v>
          </cell>
        </row>
        <row r="1405">
          <cell r="A1405" t="str">
            <v>711057020LE</v>
          </cell>
          <cell r="B1405" t="str">
            <v>VALORES EN CUSTODIA - CAJ</v>
          </cell>
          <cell r="C1405">
            <v>333</v>
          </cell>
          <cell r="D1405">
            <v>433492.74</v>
          </cell>
          <cell r="E1405">
            <v>130178</v>
          </cell>
          <cell r="F1405">
            <v>3.33</v>
          </cell>
        </row>
        <row r="1406">
          <cell r="A1406" t="str">
            <v>711057020LE6</v>
          </cell>
          <cell r="B1406" t="str">
            <v>VALORES EN CUSTODIA - CAJ</v>
          </cell>
          <cell r="C1406">
            <v>998</v>
          </cell>
          <cell r="D1406">
            <v>331415.15000000002</v>
          </cell>
          <cell r="E1406">
            <v>1062000</v>
          </cell>
          <cell r="F1406">
            <v>0.31206699999999998</v>
          </cell>
        </row>
        <row r="1407">
          <cell r="A1407" t="str">
            <v>711057020LI5</v>
          </cell>
          <cell r="B1407" t="str">
            <v>VALORES EN CUSTODIA - CAJ</v>
          </cell>
          <cell r="C1407">
            <v>998</v>
          </cell>
          <cell r="D1407">
            <v>8</v>
          </cell>
          <cell r="E1407">
            <v>8</v>
          </cell>
          <cell r="F1407">
            <v>1</v>
          </cell>
        </row>
        <row r="1408">
          <cell r="A1408" t="str">
            <v>711057020LI7</v>
          </cell>
          <cell r="B1408" t="str">
            <v>VALORES EN CUSTODIA - CAJ</v>
          </cell>
          <cell r="C1408">
            <v>998</v>
          </cell>
          <cell r="D1408">
            <v>662805</v>
          </cell>
          <cell r="E1408">
            <v>650000</v>
          </cell>
          <cell r="F1408">
            <v>1.0197000000000001</v>
          </cell>
        </row>
        <row r="1409">
          <cell r="A1409" t="str">
            <v>711057020LOM</v>
          </cell>
          <cell r="B1409" t="str">
            <v>LOMB-J.J.L.LOMBARDI E HIJ</v>
          </cell>
          <cell r="C1409">
            <v>407</v>
          </cell>
          <cell r="D1409">
            <v>6.81</v>
          </cell>
          <cell r="E1409">
            <v>681.4</v>
          </cell>
          <cell r="F1409">
            <v>0.01</v>
          </cell>
        </row>
        <row r="1410">
          <cell r="A1410" t="str">
            <v>711057020LON</v>
          </cell>
          <cell r="B1410" t="str">
            <v>LONGVIE ESC.ORD.1V</v>
          </cell>
          <cell r="C1410">
            <v>471</v>
          </cell>
          <cell r="D1410">
            <v>2225.8000000000002</v>
          </cell>
          <cell r="E1410">
            <v>1436</v>
          </cell>
          <cell r="F1410">
            <v>1.55</v>
          </cell>
        </row>
        <row r="1411">
          <cell r="A1411" t="str">
            <v>711057020MAS</v>
          </cell>
          <cell r="B1411" t="str">
            <v>VALORES EN CUSTODIA - CAJ</v>
          </cell>
          <cell r="C1411">
            <v>359</v>
          </cell>
          <cell r="D1411">
            <v>16782.849999999999</v>
          </cell>
          <cell r="E1411">
            <v>47951</v>
          </cell>
          <cell r="F1411">
            <v>0.35</v>
          </cell>
        </row>
        <row r="1412">
          <cell r="A1412" t="str">
            <v>711057020MBO</v>
          </cell>
          <cell r="B1412" t="str">
            <v>VALORES EN CUSTODIA - CAJ</v>
          </cell>
          <cell r="C1412">
            <v>998</v>
          </cell>
          <cell r="D1412">
            <v>1400000</v>
          </cell>
          <cell r="E1412">
            <v>1400000</v>
          </cell>
          <cell r="F1412">
            <v>1</v>
          </cell>
        </row>
        <row r="1413">
          <cell r="A1413" t="str">
            <v>711057020MET</v>
          </cell>
          <cell r="B1413" t="str">
            <v>VALORES EN CUSTODIA - CAJ</v>
          </cell>
          <cell r="C1413">
            <v>462</v>
          </cell>
          <cell r="D1413">
            <v>55039.92</v>
          </cell>
          <cell r="E1413">
            <v>105846</v>
          </cell>
          <cell r="F1413">
            <v>0.52</v>
          </cell>
        </row>
        <row r="1414">
          <cell r="A1414" t="str">
            <v>711057020MEV</v>
          </cell>
          <cell r="B1414" t="str">
            <v>CUSTODIA DE VALORES</v>
          </cell>
          <cell r="C1414">
            <v>557</v>
          </cell>
          <cell r="D1414">
            <v>302.64</v>
          </cell>
          <cell r="E1414">
            <v>97</v>
          </cell>
          <cell r="F1414">
            <v>3.12</v>
          </cell>
        </row>
        <row r="1415">
          <cell r="A1415" t="str">
            <v>711057020MIC</v>
          </cell>
          <cell r="B1415" t="str">
            <v>VALORES EN CUSTODIA - CAJ</v>
          </cell>
          <cell r="C1415">
            <v>982</v>
          </cell>
          <cell r="D1415">
            <v>5.8</v>
          </cell>
          <cell r="E1415">
            <v>580</v>
          </cell>
          <cell r="F1415">
            <v>0.01</v>
          </cell>
        </row>
        <row r="1416">
          <cell r="A1416" t="str">
            <v>711057020MID</v>
          </cell>
          <cell r="B1416" t="str">
            <v>MIDL-MIDLAND COM. ESCRITU</v>
          </cell>
          <cell r="C1416">
            <v>165</v>
          </cell>
          <cell r="D1416">
            <v>128.66</v>
          </cell>
          <cell r="E1416">
            <v>74.37</v>
          </cell>
          <cell r="F1416">
            <v>1.73</v>
          </cell>
        </row>
        <row r="1417">
          <cell r="A1417" t="str">
            <v>711057020MIR</v>
          </cell>
          <cell r="B1417" t="str">
            <v>TITULOS PUBLICOS</v>
          </cell>
          <cell r="C1417">
            <v>472</v>
          </cell>
          <cell r="D1417">
            <v>18838.400000000001</v>
          </cell>
          <cell r="E1417">
            <v>812</v>
          </cell>
          <cell r="F1417">
            <v>23.2</v>
          </cell>
        </row>
        <row r="1418">
          <cell r="A1418" t="str">
            <v>711057020MO</v>
          </cell>
          <cell r="B1418" t="str">
            <v>VALORES EN CUSTODIA - CAJ</v>
          </cell>
          <cell r="C1418">
            <v>334</v>
          </cell>
          <cell r="D1418">
            <v>493931.48</v>
          </cell>
          <cell r="E1418">
            <v>60829</v>
          </cell>
          <cell r="F1418">
            <v>8.1199999999999992</v>
          </cell>
        </row>
        <row r="1419">
          <cell r="A1419" t="str">
            <v>711057020MOR</v>
          </cell>
          <cell r="B1419" t="str">
            <v>VALORES EN CUSTODIA - CAJ</v>
          </cell>
          <cell r="C1419">
            <v>360</v>
          </cell>
          <cell r="D1419">
            <v>7690.45</v>
          </cell>
          <cell r="E1419">
            <v>4157</v>
          </cell>
          <cell r="F1419">
            <v>1.85</v>
          </cell>
        </row>
        <row r="1420">
          <cell r="A1420" t="str">
            <v>711057020M12</v>
          </cell>
          <cell r="B1420" t="str">
            <v>VALORES EN CUSTODIA - CAJ</v>
          </cell>
          <cell r="C1420">
            <v>998</v>
          </cell>
          <cell r="D1420">
            <v>6800000</v>
          </cell>
          <cell r="E1420">
            <v>6800000</v>
          </cell>
          <cell r="F1420">
            <v>1</v>
          </cell>
        </row>
        <row r="1421">
          <cell r="A1421" t="str">
            <v>711057020NEX</v>
          </cell>
          <cell r="B1421" t="str">
            <v>VALORES EN CUSTODIA - CAJ</v>
          </cell>
          <cell r="C1421">
            <v>998</v>
          </cell>
          <cell r="D1421">
            <v>10051640</v>
          </cell>
          <cell r="E1421">
            <v>10000000</v>
          </cell>
          <cell r="F1421">
            <v>1.0051639999999999</v>
          </cell>
        </row>
        <row r="1422">
          <cell r="A1422" t="str">
            <v>711057020NJA</v>
          </cell>
          <cell r="B1422" t="str">
            <v>VALORES EN CUSTODIA - CAJ</v>
          </cell>
          <cell r="C1422">
            <v>998</v>
          </cell>
          <cell r="D1422">
            <v>3000000</v>
          </cell>
          <cell r="E1422">
            <v>3000000</v>
          </cell>
          <cell r="F1422">
            <v>1</v>
          </cell>
        </row>
        <row r="1423">
          <cell r="A1423" t="str">
            <v>711057020NY3</v>
          </cell>
          <cell r="B1423" t="str">
            <v>VALORES EN CUSTODIA - CAJ</v>
          </cell>
          <cell r="C1423">
            <v>993</v>
          </cell>
          <cell r="D1423">
            <v>400160</v>
          </cell>
          <cell r="E1423">
            <v>122000</v>
          </cell>
          <cell r="F1423">
            <v>3.28</v>
          </cell>
        </row>
        <row r="1424">
          <cell r="A1424" t="str">
            <v>711057020OIR</v>
          </cell>
          <cell r="B1424" t="str">
            <v>VALORES EN CUSTODIA - CAJ</v>
          </cell>
          <cell r="C1424">
            <v>267</v>
          </cell>
          <cell r="D1424">
            <v>244172.38</v>
          </cell>
          <cell r="E1424">
            <v>106000</v>
          </cell>
          <cell r="F1424">
            <v>2.3035130000000001</v>
          </cell>
        </row>
        <row r="1425">
          <cell r="A1425" t="str">
            <v>711057020ONG</v>
          </cell>
          <cell r="B1425" t="str">
            <v>VALORES EN CUSTODIA - CAJ</v>
          </cell>
          <cell r="C1425">
            <v>998</v>
          </cell>
          <cell r="D1425">
            <v>28601</v>
          </cell>
          <cell r="E1425">
            <v>28601</v>
          </cell>
          <cell r="F1425">
            <v>1</v>
          </cell>
        </row>
        <row r="1426">
          <cell r="A1426" t="str">
            <v>711057020OVC</v>
          </cell>
          <cell r="B1426" t="str">
            <v>VALORES EN CUSTODIA - CAJ</v>
          </cell>
          <cell r="C1426">
            <v>775</v>
          </cell>
          <cell r="D1426">
            <v>7250</v>
          </cell>
          <cell r="E1426">
            <v>11600</v>
          </cell>
          <cell r="F1426">
            <v>0.625</v>
          </cell>
        </row>
        <row r="1427">
          <cell r="A1427" t="str">
            <v>711057020OY5</v>
          </cell>
          <cell r="B1427" t="str">
            <v>VALORES EN CUSTODIA - CAJ</v>
          </cell>
          <cell r="C1427">
            <v>998</v>
          </cell>
          <cell r="D1427">
            <v>260000</v>
          </cell>
          <cell r="E1427">
            <v>100000</v>
          </cell>
          <cell r="F1427">
            <v>2.6</v>
          </cell>
        </row>
        <row r="1428">
          <cell r="A1428" t="str">
            <v>711057020OY6</v>
          </cell>
          <cell r="B1428" t="str">
            <v>VALORES EN CUSTODIA - CAJ</v>
          </cell>
          <cell r="C1428">
            <v>853</v>
          </cell>
          <cell r="D1428">
            <v>90291</v>
          </cell>
          <cell r="E1428">
            <v>30000</v>
          </cell>
          <cell r="F1428">
            <v>3.0097</v>
          </cell>
        </row>
        <row r="1429">
          <cell r="A1429" t="str">
            <v>711057020PAA</v>
          </cell>
          <cell r="B1429" t="str">
            <v>VALORES EN CUSTODIA - CAJ</v>
          </cell>
          <cell r="C1429">
            <v>998</v>
          </cell>
          <cell r="D1429">
            <v>224431.84</v>
          </cell>
          <cell r="E1429">
            <v>402106</v>
          </cell>
          <cell r="F1429">
            <v>0.558141</v>
          </cell>
        </row>
        <row r="1430">
          <cell r="A1430" t="str">
            <v>711057020PAB</v>
          </cell>
          <cell r="B1430" t="str">
            <v>VALORES EN CUSTODIA - CAJ</v>
          </cell>
          <cell r="C1430">
            <v>998</v>
          </cell>
          <cell r="D1430">
            <v>2000000</v>
          </cell>
          <cell r="E1430">
            <v>2000000</v>
          </cell>
          <cell r="F1430">
            <v>1</v>
          </cell>
        </row>
        <row r="1431">
          <cell r="A1431" t="str">
            <v>711057020PAM</v>
          </cell>
          <cell r="B1431" t="str">
            <v>VALORES EN CUSTODIA - CAJ</v>
          </cell>
          <cell r="C1431">
            <v>305</v>
          </cell>
          <cell r="D1431">
            <v>448438.3</v>
          </cell>
          <cell r="E1431">
            <v>423055</v>
          </cell>
          <cell r="F1431">
            <v>1.06</v>
          </cell>
        </row>
        <row r="1432">
          <cell r="A1432" t="str">
            <v>711057020PAY</v>
          </cell>
          <cell r="B1432" t="str">
            <v>PATY-QUICKFOOD SA "B" 1 V</v>
          </cell>
          <cell r="C1432">
            <v>540</v>
          </cell>
          <cell r="D1432">
            <v>166080.6</v>
          </cell>
          <cell r="E1432">
            <v>11298</v>
          </cell>
          <cell r="F1432">
            <v>14.7</v>
          </cell>
        </row>
        <row r="1433">
          <cell r="A1433" t="str">
            <v>711057020PAZ</v>
          </cell>
          <cell r="B1433" t="str">
            <v>VALORES EN CUSTODIA - CAJ</v>
          </cell>
          <cell r="C1433">
            <v>944</v>
          </cell>
          <cell r="D1433">
            <v>1.1499999999999999</v>
          </cell>
          <cell r="E1433">
            <v>115</v>
          </cell>
          <cell r="F1433">
            <v>0.01</v>
          </cell>
        </row>
        <row r="1434">
          <cell r="A1434" t="str">
            <v>711057020PBR</v>
          </cell>
          <cell r="B1434" t="str">
            <v>VALORES EN CUSTODIA - CAJ</v>
          </cell>
          <cell r="C1434">
            <v>452</v>
          </cell>
          <cell r="D1434">
            <v>1458084.2</v>
          </cell>
          <cell r="E1434">
            <v>16837</v>
          </cell>
          <cell r="F1434">
            <v>86.6</v>
          </cell>
        </row>
        <row r="1435">
          <cell r="A1435" t="str">
            <v>711057020PB4</v>
          </cell>
          <cell r="B1435" t="str">
            <v>VALORES EN CUSTODIA - CAJ</v>
          </cell>
          <cell r="C1435">
            <v>133</v>
          </cell>
          <cell r="D1435">
            <v>15280.36</v>
          </cell>
          <cell r="E1435">
            <v>43104</v>
          </cell>
          <cell r="F1435">
            <v>0.35449999999999998</v>
          </cell>
        </row>
        <row r="1436">
          <cell r="A1436" t="str">
            <v>711057020PCH</v>
          </cell>
          <cell r="B1436" t="str">
            <v>VALORES EN CUSTODIA - CAJ</v>
          </cell>
          <cell r="C1436">
            <v>519</v>
          </cell>
          <cell r="D1436">
            <v>1731747.68</v>
          </cell>
          <cell r="E1436">
            <v>832571</v>
          </cell>
          <cell r="F1436">
            <v>2.08</v>
          </cell>
        </row>
        <row r="1437">
          <cell r="A1437" t="str">
            <v>711057020PE</v>
          </cell>
          <cell r="B1437" t="str">
            <v>VALORES EN CUSTODIA - CAJ</v>
          </cell>
          <cell r="C1437">
            <v>390</v>
          </cell>
          <cell r="D1437">
            <v>6895.69</v>
          </cell>
          <cell r="E1437">
            <v>3629.31</v>
          </cell>
          <cell r="F1437">
            <v>1.9</v>
          </cell>
        </row>
        <row r="1438">
          <cell r="A1438" t="str">
            <v>711057020PEC</v>
          </cell>
          <cell r="B1438" t="str">
            <v>VALORES EN CUSTODIA - CAJ</v>
          </cell>
          <cell r="C1438">
            <v>361</v>
          </cell>
          <cell r="D1438">
            <v>147392</v>
          </cell>
          <cell r="E1438">
            <v>21056</v>
          </cell>
          <cell r="F1438">
            <v>7</v>
          </cell>
        </row>
        <row r="1439">
          <cell r="A1439" t="str">
            <v>711057020PES</v>
          </cell>
          <cell r="B1439" t="str">
            <v>PESOS-CAJA DE VALORES</v>
          </cell>
          <cell r="C1439">
            <v>712</v>
          </cell>
          <cell r="D1439">
            <v>1679039.46</v>
          </cell>
          <cell r="E1439">
            <v>1679039.46</v>
          </cell>
          <cell r="F1439">
            <v>1</v>
          </cell>
        </row>
        <row r="1440">
          <cell r="A1440" t="str">
            <v>711057020PE5</v>
          </cell>
          <cell r="B1440" t="str">
            <v>VALORES EN CUSTODIA - CAJ</v>
          </cell>
          <cell r="C1440">
            <v>665</v>
          </cell>
          <cell r="D1440">
            <v>101071.64</v>
          </cell>
          <cell r="E1440">
            <v>465622</v>
          </cell>
          <cell r="F1440">
            <v>0.21706800000000001</v>
          </cell>
        </row>
        <row r="1441">
          <cell r="A1441" t="str">
            <v>711057020PE8</v>
          </cell>
          <cell r="B1441" t="str">
            <v>VALORES EN CUSTODIA</v>
          </cell>
          <cell r="C1441">
            <v>676</v>
          </cell>
          <cell r="D1441">
            <v>300227.96000000002</v>
          </cell>
          <cell r="E1441">
            <v>870226</v>
          </cell>
          <cell r="F1441">
            <v>0.34499999999999997</v>
          </cell>
        </row>
        <row r="1442">
          <cell r="A1442" t="str">
            <v>711057020PE9</v>
          </cell>
          <cell r="B1442" t="str">
            <v>VALORES EN CUSTODIA - CAJ</v>
          </cell>
          <cell r="C1442">
            <v>847</v>
          </cell>
          <cell r="D1442">
            <v>7143397.3600000003</v>
          </cell>
          <cell r="E1442">
            <v>10774485</v>
          </cell>
          <cell r="F1442">
            <v>0.66299200000000003</v>
          </cell>
        </row>
        <row r="1443">
          <cell r="A1443" t="str">
            <v>711057020PI</v>
          </cell>
          <cell r="B1443" t="str">
            <v>VALORES EN CUSTODIA - CAJ</v>
          </cell>
          <cell r="C1443">
            <v>391</v>
          </cell>
          <cell r="D1443">
            <v>1353.8</v>
          </cell>
          <cell r="E1443">
            <v>967</v>
          </cell>
          <cell r="F1443">
            <v>1.4</v>
          </cell>
        </row>
        <row r="1444">
          <cell r="A1444" t="str">
            <v>711057020PM6</v>
          </cell>
          <cell r="B1444" t="str">
            <v>VALORES EN CUSTODIA - CAJ</v>
          </cell>
          <cell r="C1444">
            <v>998</v>
          </cell>
          <cell r="D1444">
            <v>1500000</v>
          </cell>
          <cell r="E1444">
            <v>1500000</v>
          </cell>
          <cell r="F1444">
            <v>1</v>
          </cell>
        </row>
        <row r="1445">
          <cell r="A1445" t="str">
            <v>711057020PO</v>
          </cell>
          <cell r="B1445" t="str">
            <v>VALORES EN CUSTODIA - CAJ</v>
          </cell>
          <cell r="C1445">
            <v>392</v>
          </cell>
          <cell r="D1445">
            <v>2379.4499999999998</v>
          </cell>
          <cell r="E1445">
            <v>5470</v>
          </cell>
          <cell r="F1445">
            <v>0.435</v>
          </cell>
        </row>
        <row r="1446">
          <cell r="A1446" t="str">
            <v>711057020PO7</v>
          </cell>
          <cell r="B1446" t="str">
            <v>VALORES EN CUSTODIA - CAJ</v>
          </cell>
          <cell r="C1446">
            <v>741</v>
          </cell>
          <cell r="D1446">
            <v>11295.8</v>
          </cell>
          <cell r="E1446">
            <v>56479</v>
          </cell>
          <cell r="F1446">
            <v>0.2</v>
          </cell>
        </row>
        <row r="1447">
          <cell r="A1447" t="str">
            <v>711057020PPO</v>
          </cell>
          <cell r="B1447" t="str">
            <v>VALORES EN CUSTODIA - CAJ</v>
          </cell>
          <cell r="C1447">
            <v>320</v>
          </cell>
          <cell r="D1447">
            <v>1954.15</v>
          </cell>
          <cell r="E1447">
            <v>4598</v>
          </cell>
          <cell r="F1447">
            <v>0.42499999999999999</v>
          </cell>
        </row>
        <row r="1448">
          <cell r="A1448" t="str">
            <v>711057020PP4</v>
          </cell>
          <cell r="B1448" t="str">
            <v>VALORES EN CUSTODIA</v>
          </cell>
          <cell r="C1448">
            <v>496</v>
          </cell>
          <cell r="D1448">
            <v>277.70999999999998</v>
          </cell>
          <cell r="E1448">
            <v>51003</v>
          </cell>
          <cell r="F1448">
            <v>5.4450000000000002E-3</v>
          </cell>
        </row>
        <row r="1449">
          <cell r="A1449" t="str">
            <v>711057020PP5</v>
          </cell>
          <cell r="B1449" t="str">
            <v>VALORES EN CUSTODIA - CAJ</v>
          </cell>
          <cell r="C1449">
            <v>829</v>
          </cell>
          <cell r="D1449">
            <v>2404.6</v>
          </cell>
          <cell r="E1449">
            <v>12023</v>
          </cell>
          <cell r="F1449">
            <v>0.2</v>
          </cell>
        </row>
        <row r="1450">
          <cell r="A1450" t="str">
            <v>711057020PRC</v>
          </cell>
          <cell r="B1450" t="str">
            <v>VALORES EN CUST - CAJA VE</v>
          </cell>
          <cell r="C1450">
            <v>998</v>
          </cell>
          <cell r="D1450">
            <v>2937044</v>
          </cell>
          <cell r="E1450">
            <v>2937044</v>
          </cell>
          <cell r="F1450">
            <v>1</v>
          </cell>
        </row>
        <row r="1451">
          <cell r="A1451" t="str">
            <v>711057020PRN</v>
          </cell>
          <cell r="B1451" t="str">
            <v>VALORES EN CUSTODIA - CAJ</v>
          </cell>
          <cell r="C1451">
            <v>426</v>
          </cell>
          <cell r="D1451">
            <v>4674.2299999999996</v>
          </cell>
          <cell r="E1451">
            <v>15452</v>
          </cell>
          <cell r="F1451">
            <v>0.30249999999999999</v>
          </cell>
        </row>
        <row r="1452">
          <cell r="A1452" t="str">
            <v>711057020PRO</v>
          </cell>
          <cell r="B1452" t="str">
            <v>VALORES EN CUSTODIA - CAJ</v>
          </cell>
          <cell r="C1452">
            <v>316</v>
          </cell>
          <cell r="D1452">
            <v>5093.32</v>
          </cell>
          <cell r="E1452">
            <v>50702</v>
          </cell>
          <cell r="F1452">
            <v>0.100456</v>
          </cell>
        </row>
        <row r="1453">
          <cell r="A1453" t="str">
            <v>711057020PR3</v>
          </cell>
          <cell r="B1453" t="str">
            <v>VALORES EN CUSTODIA - CAJ</v>
          </cell>
          <cell r="C1453">
            <v>317</v>
          </cell>
          <cell r="D1453">
            <v>44.87</v>
          </cell>
          <cell r="E1453">
            <v>11466</v>
          </cell>
          <cell r="F1453">
            <v>3.9139999999999999E-3</v>
          </cell>
        </row>
        <row r="1454">
          <cell r="A1454" t="str">
            <v>711057020PR4</v>
          </cell>
          <cell r="B1454" t="str">
            <v>VALORES EN CUSTODIA - CAJ</v>
          </cell>
          <cell r="C1454">
            <v>318</v>
          </cell>
          <cell r="D1454">
            <v>8762.0499999999993</v>
          </cell>
          <cell r="E1454">
            <v>84705</v>
          </cell>
          <cell r="F1454">
            <v>0.10344200000000001</v>
          </cell>
        </row>
        <row r="1455">
          <cell r="A1455" t="str">
            <v>711057020PR6</v>
          </cell>
          <cell r="B1455" t="str">
            <v>VALORES EN CUSTODIA - CAJ</v>
          </cell>
          <cell r="C1455">
            <v>516</v>
          </cell>
          <cell r="D1455">
            <v>226.8</v>
          </cell>
          <cell r="E1455">
            <v>540</v>
          </cell>
          <cell r="F1455">
            <v>0.42</v>
          </cell>
        </row>
        <row r="1456">
          <cell r="A1456" t="str">
            <v>711057020PR7</v>
          </cell>
          <cell r="B1456" t="str">
            <v>VALORES EN CUSTODIA - CAJ</v>
          </cell>
          <cell r="C1456">
            <v>691</v>
          </cell>
          <cell r="D1456">
            <v>56529.33</v>
          </cell>
          <cell r="E1456">
            <v>199398</v>
          </cell>
          <cell r="F1456">
            <v>0.28349999999999997</v>
          </cell>
        </row>
        <row r="1457">
          <cell r="A1457" t="str">
            <v>711057020PR8</v>
          </cell>
          <cell r="B1457" t="str">
            <v>VALORES EN CUSTODIA - CAJ</v>
          </cell>
          <cell r="C1457">
            <v>735</v>
          </cell>
          <cell r="D1457">
            <v>1242.54</v>
          </cell>
          <cell r="E1457">
            <v>56479</v>
          </cell>
          <cell r="F1457">
            <v>2.1999999999999999E-2</v>
          </cell>
        </row>
        <row r="1458">
          <cell r="A1458" t="str">
            <v>711057020PSU</v>
          </cell>
          <cell r="B1458" t="str">
            <v>PSUR-PETROLERA DEL CONOSU</v>
          </cell>
          <cell r="C1458">
            <v>661</v>
          </cell>
          <cell r="D1458">
            <v>2540</v>
          </cell>
          <cell r="E1458">
            <v>2000</v>
          </cell>
          <cell r="F1458">
            <v>1.27</v>
          </cell>
        </row>
        <row r="1459">
          <cell r="A1459" t="str">
            <v>711057020PYM</v>
          </cell>
          <cell r="B1459" t="str">
            <v>VALORES EN CUSTODIA - CAJ</v>
          </cell>
          <cell r="C1459">
            <v>998</v>
          </cell>
          <cell r="D1459">
            <v>500000</v>
          </cell>
          <cell r="E1459">
            <v>500000</v>
          </cell>
          <cell r="F1459">
            <v>1</v>
          </cell>
        </row>
        <row r="1460">
          <cell r="A1460" t="str">
            <v>711057020P09</v>
          </cell>
          <cell r="B1460" t="str">
            <v>VALORES EN CUSTODIA - CAJ</v>
          </cell>
          <cell r="C1460">
            <v>826</v>
          </cell>
          <cell r="D1460">
            <v>16153.3</v>
          </cell>
          <cell r="E1460">
            <v>323066</v>
          </cell>
          <cell r="F1460">
            <v>0.05</v>
          </cell>
        </row>
        <row r="1461">
          <cell r="A1461" t="str">
            <v>711057020P11</v>
          </cell>
          <cell r="B1461" t="str">
            <v>VALORES EN CUSTODIA - CAJ</v>
          </cell>
          <cell r="C1461">
            <v>744</v>
          </cell>
          <cell r="D1461">
            <v>332833.05</v>
          </cell>
          <cell r="E1461">
            <v>1033643</v>
          </cell>
          <cell r="F1461">
            <v>0.32200000000000001</v>
          </cell>
        </row>
        <row r="1462">
          <cell r="A1462" t="str">
            <v>711057020P12</v>
          </cell>
          <cell r="B1462" t="str">
            <v>VALORES EN CUSTODIA - CAJ</v>
          </cell>
          <cell r="C1462">
            <v>663</v>
          </cell>
          <cell r="D1462">
            <v>2848590.7</v>
          </cell>
          <cell r="E1462">
            <v>4433687.01</v>
          </cell>
          <cell r="F1462">
            <v>0.64248799999999995</v>
          </cell>
        </row>
        <row r="1463">
          <cell r="A1463" t="str">
            <v>711057020P40</v>
          </cell>
          <cell r="B1463" t="str">
            <v>VALORES EN CUSTODIA - CAJ</v>
          </cell>
          <cell r="C1463">
            <v>730</v>
          </cell>
          <cell r="D1463">
            <v>4357.08</v>
          </cell>
          <cell r="E1463">
            <v>11466</v>
          </cell>
          <cell r="F1463">
            <v>0.38</v>
          </cell>
        </row>
        <row r="1464">
          <cell r="A1464" t="str">
            <v>711057020P41</v>
          </cell>
          <cell r="B1464" t="str">
            <v>VALORES EN CUSTODIA - CAJ</v>
          </cell>
          <cell r="C1464">
            <v>736</v>
          </cell>
          <cell r="D1464">
            <v>26830.44</v>
          </cell>
          <cell r="E1464">
            <v>11466</v>
          </cell>
          <cell r="F1464">
            <v>2.34</v>
          </cell>
        </row>
        <row r="1465">
          <cell r="A1465" t="str">
            <v>711057020P42</v>
          </cell>
          <cell r="B1465" t="str">
            <v>VALORES EN CUSTODIA - CAJ</v>
          </cell>
          <cell r="C1465">
            <v>739</v>
          </cell>
          <cell r="D1465">
            <v>29811.599999999999</v>
          </cell>
          <cell r="E1465">
            <v>11466</v>
          </cell>
          <cell r="F1465">
            <v>2.6</v>
          </cell>
        </row>
        <row r="1466">
          <cell r="A1466" t="str">
            <v>711057020QE</v>
          </cell>
          <cell r="B1466" t="str">
            <v>VALORES EN CUSTODIA - CAJ</v>
          </cell>
          <cell r="C1466">
            <v>393</v>
          </cell>
          <cell r="D1466">
            <v>8618</v>
          </cell>
          <cell r="E1466">
            <v>6950</v>
          </cell>
          <cell r="F1466">
            <v>1.24</v>
          </cell>
        </row>
        <row r="1467">
          <cell r="A1467" t="str">
            <v>711057020RED</v>
          </cell>
          <cell r="B1467" t="str">
            <v>VALORES EN CUSTODIA - CAJ</v>
          </cell>
          <cell r="C1467">
            <v>998</v>
          </cell>
          <cell r="D1467">
            <v>1001100</v>
          </cell>
          <cell r="E1467">
            <v>1000000</v>
          </cell>
          <cell r="F1467">
            <v>1.0011000000000001</v>
          </cell>
        </row>
        <row r="1468">
          <cell r="A1468" t="str">
            <v>711057020REP</v>
          </cell>
          <cell r="B1468" t="str">
            <v>VALORES EN CUSTODIA</v>
          </cell>
          <cell r="C1468">
            <v>106</v>
          </cell>
          <cell r="D1468">
            <v>1055908</v>
          </cell>
          <cell r="E1468">
            <v>12278</v>
          </cell>
          <cell r="F1468">
            <v>86</v>
          </cell>
        </row>
        <row r="1469">
          <cell r="A1469" t="str">
            <v>711057020RIG</v>
          </cell>
          <cell r="B1469" t="str">
            <v>VALORES EN CUSTODIA - CAJ</v>
          </cell>
          <cell r="C1469">
            <v>410</v>
          </cell>
          <cell r="D1469">
            <v>6922.5</v>
          </cell>
          <cell r="E1469">
            <v>355</v>
          </cell>
          <cell r="F1469">
            <v>19.5</v>
          </cell>
        </row>
        <row r="1470">
          <cell r="A1470" t="str">
            <v>711057020RIO</v>
          </cell>
          <cell r="B1470" t="str">
            <v>BANCO RIO DE LA PLATA S.A</v>
          </cell>
          <cell r="C1470">
            <v>460</v>
          </cell>
          <cell r="D1470">
            <v>45313.440000000002</v>
          </cell>
          <cell r="E1470">
            <v>16908</v>
          </cell>
          <cell r="F1470">
            <v>2.68</v>
          </cell>
        </row>
        <row r="1471">
          <cell r="A1471" t="str">
            <v>711057020RIP</v>
          </cell>
          <cell r="B1471" t="str">
            <v>VALORES EN CUST - CAJA VE</v>
          </cell>
          <cell r="C1471">
            <v>998</v>
          </cell>
          <cell r="D1471">
            <v>258238.74</v>
          </cell>
          <cell r="E1471">
            <v>1509647.2</v>
          </cell>
          <cell r="F1471">
            <v>0.17105899999999999</v>
          </cell>
        </row>
        <row r="1472">
          <cell r="A1472" t="str">
            <v>711057020R13</v>
          </cell>
          <cell r="B1472" t="str">
            <v>VALORES EN CUSTODIA - CAJ</v>
          </cell>
          <cell r="C1472">
            <v>838</v>
          </cell>
          <cell r="D1472">
            <v>395292.8</v>
          </cell>
          <cell r="E1472">
            <v>1235290</v>
          </cell>
          <cell r="F1472">
            <v>0.32</v>
          </cell>
        </row>
        <row r="1473">
          <cell r="A1473" t="str">
            <v>711057020R29</v>
          </cell>
          <cell r="B1473" t="str">
            <v>VALORES EN CUSTODIA - CAJ</v>
          </cell>
          <cell r="C1473">
            <v>998</v>
          </cell>
          <cell r="D1473">
            <v>4000000</v>
          </cell>
          <cell r="E1473">
            <v>4000000</v>
          </cell>
          <cell r="F1473">
            <v>1</v>
          </cell>
        </row>
        <row r="1474">
          <cell r="A1474" t="str">
            <v>711057020R71</v>
          </cell>
          <cell r="B1474" t="str">
            <v>VALORES EN CUSTODIA - CAJ</v>
          </cell>
          <cell r="C1474">
            <v>897</v>
          </cell>
          <cell r="D1474">
            <v>100861</v>
          </cell>
          <cell r="E1474">
            <v>100861</v>
          </cell>
          <cell r="F1474">
            <v>1</v>
          </cell>
        </row>
        <row r="1475">
          <cell r="A1475" t="str">
            <v>711057020R72</v>
          </cell>
          <cell r="B1475" t="str">
            <v>VALORES EN CUSTODIA - CAJ</v>
          </cell>
          <cell r="C1475">
            <v>898</v>
          </cell>
          <cell r="D1475">
            <v>152300</v>
          </cell>
          <cell r="E1475">
            <v>152300</v>
          </cell>
          <cell r="F1475">
            <v>1</v>
          </cell>
        </row>
        <row r="1476">
          <cell r="A1476" t="str">
            <v>711057020R73</v>
          </cell>
          <cell r="B1476" t="str">
            <v>VALORES EN CUSTODIA - CAJ</v>
          </cell>
          <cell r="C1476">
            <v>899</v>
          </cell>
          <cell r="D1476">
            <v>202043</v>
          </cell>
          <cell r="E1476">
            <v>202043</v>
          </cell>
          <cell r="F1476">
            <v>1</v>
          </cell>
        </row>
        <row r="1477">
          <cell r="A1477" t="str">
            <v>711057020R74</v>
          </cell>
          <cell r="B1477" t="str">
            <v>VALORES EN CUSTODIA - CAJ</v>
          </cell>
          <cell r="C1477">
            <v>950</v>
          </cell>
          <cell r="D1477">
            <v>100861</v>
          </cell>
          <cell r="E1477">
            <v>100861</v>
          </cell>
          <cell r="F1477">
            <v>1</v>
          </cell>
        </row>
        <row r="1478">
          <cell r="A1478" t="str">
            <v>711057020R75</v>
          </cell>
          <cell r="B1478" t="str">
            <v>VALORES EN CUSTODIA - CAJ</v>
          </cell>
          <cell r="C1478">
            <v>951</v>
          </cell>
          <cell r="D1478">
            <v>152300</v>
          </cell>
          <cell r="E1478">
            <v>152300</v>
          </cell>
          <cell r="F1478">
            <v>1</v>
          </cell>
        </row>
        <row r="1479">
          <cell r="A1479" t="str">
            <v>711057020R76</v>
          </cell>
          <cell r="B1479" t="str">
            <v>VALORES EN CUSTODIA - CAJ</v>
          </cell>
          <cell r="C1479">
            <v>952</v>
          </cell>
          <cell r="D1479">
            <v>202043</v>
          </cell>
          <cell r="E1479">
            <v>202043</v>
          </cell>
          <cell r="F1479">
            <v>1</v>
          </cell>
        </row>
        <row r="1480">
          <cell r="A1480" t="str">
            <v>711057020R77</v>
          </cell>
          <cell r="B1480" t="str">
            <v>VALORES EN CUSTODIA - CAJ</v>
          </cell>
          <cell r="C1480">
            <v>953</v>
          </cell>
          <cell r="D1480">
            <v>100861</v>
          </cell>
          <cell r="E1480">
            <v>100861</v>
          </cell>
          <cell r="F1480">
            <v>1</v>
          </cell>
        </row>
        <row r="1481">
          <cell r="A1481" t="str">
            <v>711057020R78</v>
          </cell>
          <cell r="B1481" t="str">
            <v>VALORES EN CUSTODIA - CAJ</v>
          </cell>
          <cell r="C1481">
            <v>954</v>
          </cell>
          <cell r="D1481">
            <v>152300</v>
          </cell>
          <cell r="E1481">
            <v>152300</v>
          </cell>
          <cell r="F1481">
            <v>1</v>
          </cell>
        </row>
        <row r="1482">
          <cell r="A1482" t="str">
            <v>711057020R79</v>
          </cell>
          <cell r="B1482" t="str">
            <v>VALORES EN CUSTODIA - CAJ</v>
          </cell>
          <cell r="C1482">
            <v>955</v>
          </cell>
          <cell r="D1482">
            <v>202043</v>
          </cell>
          <cell r="E1482">
            <v>202043</v>
          </cell>
          <cell r="F1482">
            <v>1</v>
          </cell>
        </row>
        <row r="1483">
          <cell r="A1483" t="str">
            <v>711057020R80</v>
          </cell>
          <cell r="B1483" t="str">
            <v>VALORES EN CUSTODIA - CAJ</v>
          </cell>
          <cell r="C1483">
            <v>894</v>
          </cell>
          <cell r="D1483">
            <v>100861</v>
          </cell>
          <cell r="E1483">
            <v>100861</v>
          </cell>
          <cell r="F1483">
            <v>1</v>
          </cell>
        </row>
        <row r="1484">
          <cell r="A1484" t="str">
            <v>711057020R81</v>
          </cell>
          <cell r="B1484" t="str">
            <v>VALORES EN CUSTODIA - CAJ</v>
          </cell>
          <cell r="C1484">
            <v>895</v>
          </cell>
          <cell r="D1484">
            <v>152300</v>
          </cell>
          <cell r="E1484">
            <v>152300</v>
          </cell>
          <cell r="F1484">
            <v>1</v>
          </cell>
        </row>
        <row r="1485">
          <cell r="A1485" t="str">
            <v>711057020R82</v>
          </cell>
          <cell r="B1485" t="str">
            <v>VALORES EN CUSTODIA - CAJ</v>
          </cell>
          <cell r="C1485">
            <v>896</v>
          </cell>
          <cell r="D1485">
            <v>202043</v>
          </cell>
          <cell r="E1485">
            <v>202043</v>
          </cell>
          <cell r="F1485">
            <v>1</v>
          </cell>
        </row>
        <row r="1486">
          <cell r="A1486" t="str">
            <v>711057020SAF</v>
          </cell>
          <cell r="B1486" t="str">
            <v>VALORES EN CUSTODIA - CAJ</v>
          </cell>
          <cell r="C1486">
            <v>985</v>
          </cell>
          <cell r="D1486">
            <v>1921</v>
          </cell>
          <cell r="E1486">
            <v>192100</v>
          </cell>
          <cell r="F1486">
            <v>0.01</v>
          </cell>
        </row>
        <row r="1487">
          <cell r="A1487" t="str">
            <v>711057020SAL</v>
          </cell>
          <cell r="B1487" t="str">
            <v>SALO-CERAMICA SAN LORENZO</v>
          </cell>
          <cell r="C1487">
            <v>599</v>
          </cell>
          <cell r="D1487">
            <v>1134</v>
          </cell>
          <cell r="E1487">
            <v>600</v>
          </cell>
          <cell r="F1487">
            <v>1.89</v>
          </cell>
        </row>
        <row r="1488">
          <cell r="A1488" t="str">
            <v>711057020SAS</v>
          </cell>
          <cell r="B1488" t="str">
            <v>SAMI-S.A.SAN MIGUEL</v>
          </cell>
          <cell r="C1488">
            <v>505</v>
          </cell>
          <cell r="D1488">
            <v>26647.74</v>
          </cell>
          <cell r="E1488">
            <v>2114.9</v>
          </cell>
          <cell r="F1488">
            <v>12.6</v>
          </cell>
        </row>
        <row r="1489">
          <cell r="A1489" t="str">
            <v>711057020SAU</v>
          </cell>
          <cell r="B1489" t="str">
            <v>SAUC-CANT. EL SAUCE "B" 1</v>
          </cell>
          <cell r="C1489">
            <v>505</v>
          </cell>
          <cell r="D1489">
            <v>18</v>
          </cell>
          <cell r="E1489">
            <v>1800</v>
          </cell>
          <cell r="F1489">
            <v>0.01</v>
          </cell>
        </row>
        <row r="1490">
          <cell r="A1490" t="str">
            <v>711057020SA2</v>
          </cell>
          <cell r="B1490" t="str">
            <v>VALORES EN CUSTODIA - CAJ</v>
          </cell>
          <cell r="C1490">
            <v>998</v>
          </cell>
          <cell r="D1490">
            <v>4000000</v>
          </cell>
          <cell r="E1490">
            <v>4000000</v>
          </cell>
          <cell r="F1490">
            <v>1</v>
          </cell>
        </row>
        <row r="1491">
          <cell r="A1491" t="str">
            <v>711057020SED</v>
          </cell>
          <cell r="B1491" t="str">
            <v>SEDA-SEDALANA ESCRIT. ORD</v>
          </cell>
          <cell r="C1491">
            <v>769</v>
          </cell>
          <cell r="D1491">
            <v>2.39</v>
          </cell>
          <cell r="E1491">
            <v>239.26</v>
          </cell>
          <cell r="F1491">
            <v>0.01</v>
          </cell>
        </row>
        <row r="1492">
          <cell r="A1492" t="str">
            <v>711057020SEM</v>
          </cell>
          <cell r="B1492" t="str">
            <v>VALORES EN CUSTODIA - CAJ</v>
          </cell>
          <cell r="C1492">
            <v>945</v>
          </cell>
          <cell r="D1492">
            <v>64791</v>
          </cell>
          <cell r="E1492">
            <v>28170</v>
          </cell>
          <cell r="F1492">
            <v>2.2999999999999998</v>
          </cell>
        </row>
        <row r="1493">
          <cell r="A1493" t="str">
            <v>711057020SEV</v>
          </cell>
          <cell r="B1493" t="str">
            <v>VALORES EN CUSTODIA - CAJ</v>
          </cell>
          <cell r="C1493">
            <v>363</v>
          </cell>
          <cell r="D1493">
            <v>244.48</v>
          </cell>
          <cell r="E1493">
            <v>389.3</v>
          </cell>
          <cell r="F1493">
            <v>0.628</v>
          </cell>
        </row>
        <row r="1494">
          <cell r="A1494" t="str">
            <v>711057020SID</v>
          </cell>
          <cell r="B1494" t="str">
            <v>VALORES EN CUSTODIA-CAJA</v>
          </cell>
          <cell r="C1494">
            <v>307</v>
          </cell>
          <cell r="D1494">
            <v>597887.5</v>
          </cell>
          <cell r="E1494">
            <v>68330</v>
          </cell>
          <cell r="F1494">
            <v>8.75</v>
          </cell>
        </row>
        <row r="1495">
          <cell r="A1495" t="str">
            <v>711057020SI1</v>
          </cell>
          <cell r="B1495" t="str">
            <v>SIAM-SIAM S.A. - ORDINARI</v>
          </cell>
          <cell r="C1495">
            <v>524</v>
          </cell>
          <cell r="D1495">
            <v>1</v>
          </cell>
          <cell r="E1495">
            <v>100</v>
          </cell>
          <cell r="F1495">
            <v>0.01</v>
          </cell>
        </row>
        <row r="1496">
          <cell r="A1496" t="str">
            <v>711057020SI7</v>
          </cell>
          <cell r="B1496" t="str">
            <v>SIAM7-SIAM S.A. -  APT 7%</v>
          </cell>
          <cell r="C1496">
            <v>524</v>
          </cell>
          <cell r="D1496">
            <v>1.4</v>
          </cell>
          <cell r="E1496">
            <v>140</v>
          </cell>
          <cell r="F1496">
            <v>0.01</v>
          </cell>
        </row>
        <row r="1497">
          <cell r="A1497" t="str">
            <v>711057020SLH</v>
          </cell>
          <cell r="B1497" t="str">
            <v>VALORES EN CUSTODIA - CAJ</v>
          </cell>
          <cell r="C1497">
            <v>592</v>
          </cell>
          <cell r="D1497">
            <v>636166.68000000005</v>
          </cell>
          <cell r="E1497">
            <v>2020000</v>
          </cell>
          <cell r="F1497">
            <v>0.31493399999999999</v>
          </cell>
        </row>
        <row r="1498">
          <cell r="A1498" t="str">
            <v>711057020SM1</v>
          </cell>
          <cell r="B1498" t="str">
            <v>VALORES EN CUSTODIA - CAJ</v>
          </cell>
          <cell r="C1498">
            <v>998</v>
          </cell>
          <cell r="D1498">
            <v>5000000</v>
          </cell>
          <cell r="E1498">
            <v>5000000</v>
          </cell>
          <cell r="F1498">
            <v>1</v>
          </cell>
        </row>
        <row r="1499">
          <cell r="A1499" t="str">
            <v>711057020SNI</v>
          </cell>
          <cell r="B1499" t="str">
            <v>VALORES CUSTODIA -C.VALOR</v>
          </cell>
          <cell r="C1499">
            <v>383</v>
          </cell>
          <cell r="D1499">
            <v>11</v>
          </cell>
          <cell r="E1499">
            <v>44</v>
          </cell>
          <cell r="F1499">
            <v>0.25</v>
          </cell>
        </row>
        <row r="1500">
          <cell r="A1500" t="str">
            <v>711057020SP</v>
          </cell>
          <cell r="B1500" t="str">
            <v>VALORES EN CUSTODIA - CAJ</v>
          </cell>
          <cell r="C1500">
            <v>337</v>
          </cell>
          <cell r="D1500">
            <v>16240.76</v>
          </cell>
          <cell r="E1500">
            <v>17653</v>
          </cell>
          <cell r="F1500">
            <v>0.92</v>
          </cell>
        </row>
        <row r="1501">
          <cell r="A1501" t="str">
            <v>711057020STD</v>
          </cell>
          <cell r="B1501" t="str">
            <v>VALORES EN CUSTODIA - CAJ</v>
          </cell>
          <cell r="C1501">
            <v>856</v>
          </cell>
          <cell r="D1501">
            <v>129920</v>
          </cell>
          <cell r="E1501">
            <v>3200</v>
          </cell>
          <cell r="F1501">
            <v>40.6</v>
          </cell>
        </row>
        <row r="1502">
          <cell r="A1502" t="str">
            <v>711057020STH</v>
          </cell>
          <cell r="B1502" t="str">
            <v>STH SOCOTHERM AMERICAS S.</v>
          </cell>
          <cell r="C1502">
            <v>596</v>
          </cell>
          <cell r="D1502">
            <v>67944</v>
          </cell>
          <cell r="E1502">
            <v>14155</v>
          </cell>
          <cell r="F1502">
            <v>4.8</v>
          </cell>
        </row>
        <row r="1503">
          <cell r="A1503" t="str">
            <v>711057020SUD</v>
          </cell>
          <cell r="B1503" t="str">
            <v>VALORES EN CUSTODIA - CAJ</v>
          </cell>
          <cell r="C1503">
            <v>364</v>
          </cell>
          <cell r="D1503">
            <v>565068.4</v>
          </cell>
          <cell r="E1503">
            <v>108667</v>
          </cell>
          <cell r="F1503">
            <v>5.2</v>
          </cell>
        </row>
        <row r="1504">
          <cell r="A1504" t="str">
            <v>711057020SUP</v>
          </cell>
          <cell r="B1504" t="str">
            <v>VALORES EN CUSTODIA - CAJ</v>
          </cell>
          <cell r="C1504">
            <v>857</v>
          </cell>
          <cell r="D1504">
            <v>55522</v>
          </cell>
          <cell r="E1504">
            <v>55522</v>
          </cell>
          <cell r="F1504">
            <v>1</v>
          </cell>
        </row>
        <row r="1505">
          <cell r="A1505" t="str">
            <v>711057020SV</v>
          </cell>
          <cell r="B1505" t="str">
            <v>VALORES EN CUSTODIA -CAJA</v>
          </cell>
          <cell r="C1505">
            <v>338</v>
          </cell>
          <cell r="D1505">
            <v>11034318.960000001</v>
          </cell>
          <cell r="E1505">
            <v>8757396</v>
          </cell>
          <cell r="F1505">
            <v>1.26</v>
          </cell>
        </row>
        <row r="1506">
          <cell r="A1506" t="str">
            <v>711057020S48</v>
          </cell>
          <cell r="B1506" t="str">
            <v>VALORES EN CUSTODIA - CAJ</v>
          </cell>
          <cell r="C1506">
            <v>998</v>
          </cell>
          <cell r="D1506">
            <v>2000000</v>
          </cell>
          <cell r="E1506">
            <v>2000000</v>
          </cell>
          <cell r="F1506">
            <v>1</v>
          </cell>
        </row>
        <row r="1507">
          <cell r="A1507" t="str">
            <v>711057020TC</v>
          </cell>
          <cell r="B1507" t="str">
            <v>VALORES EN CUSTODIA - CAJ</v>
          </cell>
          <cell r="C1507">
            <v>339</v>
          </cell>
          <cell r="D1507">
            <v>672444</v>
          </cell>
          <cell r="E1507">
            <v>112074</v>
          </cell>
          <cell r="F1507">
            <v>6</v>
          </cell>
        </row>
        <row r="1508">
          <cell r="A1508" t="str">
            <v>711057020TEA</v>
          </cell>
          <cell r="B1508" t="str">
            <v>VALORES EN CUSTODIA - CAJ</v>
          </cell>
          <cell r="C1508">
            <v>532</v>
          </cell>
          <cell r="D1508">
            <v>1564932.1</v>
          </cell>
          <cell r="E1508">
            <v>18923</v>
          </cell>
          <cell r="F1508">
            <v>82.7</v>
          </cell>
        </row>
        <row r="1509">
          <cell r="A1509" t="str">
            <v>711057020TEN</v>
          </cell>
          <cell r="B1509" t="str">
            <v>VALORES EN CUSTODIA - CAJ</v>
          </cell>
          <cell r="C1509">
            <v>652</v>
          </cell>
          <cell r="D1509">
            <v>3901629.75</v>
          </cell>
          <cell r="E1509">
            <v>64865</v>
          </cell>
          <cell r="F1509">
            <v>60.15</v>
          </cell>
        </row>
        <row r="1510">
          <cell r="A1510" t="str">
            <v>711057020TGN</v>
          </cell>
          <cell r="B1510" t="str">
            <v>VALORES EN CUSTODIA - CAJ</v>
          </cell>
          <cell r="C1510">
            <v>988</v>
          </cell>
          <cell r="D1510">
            <v>18513</v>
          </cell>
          <cell r="E1510">
            <v>18700</v>
          </cell>
          <cell r="F1510">
            <v>0.99</v>
          </cell>
        </row>
        <row r="1511">
          <cell r="A1511" t="str">
            <v>711057020TGS</v>
          </cell>
          <cell r="B1511" t="str">
            <v>VALORES EN CUSTODIA - CAJ</v>
          </cell>
          <cell r="C1511">
            <v>365</v>
          </cell>
          <cell r="D1511">
            <v>210500.85</v>
          </cell>
          <cell r="E1511">
            <v>145173</v>
          </cell>
          <cell r="F1511">
            <v>1.45</v>
          </cell>
        </row>
        <row r="1512">
          <cell r="A1512" t="str">
            <v>711057020THS</v>
          </cell>
          <cell r="B1512" t="str">
            <v>VALORES EN CUSTODIA - CAJ</v>
          </cell>
          <cell r="C1512">
            <v>210</v>
          </cell>
          <cell r="D1512">
            <v>9143.14</v>
          </cell>
          <cell r="E1512">
            <v>318000</v>
          </cell>
          <cell r="F1512">
            <v>2.8752E-2</v>
          </cell>
        </row>
        <row r="1513">
          <cell r="A1513" t="str">
            <v>711057020TL4</v>
          </cell>
          <cell r="B1513" t="str">
            <v>VALORES EN CUSTODIA - CAJ</v>
          </cell>
          <cell r="C1513">
            <v>886</v>
          </cell>
          <cell r="D1513">
            <v>4308180.0599999996</v>
          </cell>
          <cell r="E1513">
            <v>5697430</v>
          </cell>
          <cell r="F1513">
            <v>0.756162</v>
          </cell>
        </row>
        <row r="1514">
          <cell r="A1514" t="str">
            <v>711057020TP3</v>
          </cell>
          <cell r="B1514" t="str">
            <v>VALORES EN CUSTODIA - CAJ</v>
          </cell>
          <cell r="C1514">
            <v>998</v>
          </cell>
          <cell r="D1514">
            <v>1000000</v>
          </cell>
          <cell r="E1514">
            <v>1000000</v>
          </cell>
          <cell r="F1514">
            <v>1</v>
          </cell>
        </row>
        <row r="1515">
          <cell r="A1515" t="str">
            <v>711057020TRA</v>
          </cell>
          <cell r="B1515" t="str">
            <v>VALORES EN CUSTODIA</v>
          </cell>
          <cell r="C1515">
            <v>105</v>
          </cell>
          <cell r="D1515">
            <v>209187.24</v>
          </cell>
          <cell r="E1515">
            <v>343493</v>
          </cell>
          <cell r="F1515">
            <v>0.60899999999999999</v>
          </cell>
        </row>
        <row r="1516">
          <cell r="A1516" t="str">
            <v>711057020TRV</v>
          </cell>
          <cell r="B1516" t="str">
            <v>VALORES EN CUSTODIA - CAJ</v>
          </cell>
          <cell r="C1516">
            <v>998</v>
          </cell>
          <cell r="D1516">
            <v>8</v>
          </cell>
          <cell r="E1516">
            <v>8</v>
          </cell>
          <cell r="F1516">
            <v>1</v>
          </cell>
        </row>
        <row r="1517">
          <cell r="A1517" t="str">
            <v>711057020TU1</v>
          </cell>
          <cell r="B1517" t="str">
            <v>VALORES EN CUSTODIA - CAJ</v>
          </cell>
          <cell r="C1517">
            <v>308</v>
          </cell>
          <cell r="D1517">
            <v>39894</v>
          </cell>
          <cell r="E1517">
            <v>91500</v>
          </cell>
          <cell r="F1517">
            <v>0.436</v>
          </cell>
        </row>
        <row r="1518">
          <cell r="A1518" t="str">
            <v>711057020TV2</v>
          </cell>
          <cell r="B1518" t="str">
            <v>VALORES EN CUSTODIA - CAJ</v>
          </cell>
          <cell r="C1518">
            <v>762</v>
          </cell>
          <cell r="D1518">
            <v>286186.99</v>
          </cell>
          <cell r="E1518">
            <v>286186.99</v>
          </cell>
          <cell r="F1518">
            <v>1</v>
          </cell>
        </row>
        <row r="1519">
          <cell r="A1519" t="str">
            <v>711057020T2</v>
          </cell>
          <cell r="B1519" t="str">
            <v>VALORES EN CUSTODIA - CAJ</v>
          </cell>
          <cell r="C1519">
            <v>340</v>
          </cell>
          <cell r="D1519">
            <v>53638.400000000001</v>
          </cell>
          <cell r="E1519">
            <v>9248</v>
          </cell>
          <cell r="F1519">
            <v>5.8</v>
          </cell>
        </row>
        <row r="1520">
          <cell r="A1520" t="str">
            <v>711057020T32</v>
          </cell>
          <cell r="B1520" t="str">
            <v>VALORES EN CUSTODIA - CAJ</v>
          </cell>
          <cell r="C1520">
            <v>998</v>
          </cell>
          <cell r="D1520">
            <v>10000000</v>
          </cell>
          <cell r="E1520">
            <v>10000000</v>
          </cell>
          <cell r="F1520">
            <v>1</v>
          </cell>
        </row>
        <row r="1521">
          <cell r="A1521" t="str">
            <v>711057020T40</v>
          </cell>
          <cell r="B1521" t="str">
            <v>VALORES EN CUSTODIA - CAJ</v>
          </cell>
          <cell r="C1521">
            <v>998</v>
          </cell>
          <cell r="D1521">
            <v>10000000</v>
          </cell>
          <cell r="E1521">
            <v>10000000</v>
          </cell>
          <cell r="F1521">
            <v>1</v>
          </cell>
        </row>
        <row r="1522">
          <cell r="A1522" t="str">
            <v>711057020T41</v>
          </cell>
          <cell r="B1522" t="str">
            <v>VALORES EN CUSTODIA - CAJ</v>
          </cell>
          <cell r="C1522">
            <v>998</v>
          </cell>
          <cell r="D1522">
            <v>5000000</v>
          </cell>
          <cell r="E1522">
            <v>5000000</v>
          </cell>
          <cell r="F1522">
            <v>1</v>
          </cell>
        </row>
        <row r="1523">
          <cell r="A1523" t="str">
            <v>711057020T45</v>
          </cell>
          <cell r="B1523" t="str">
            <v>VALORES EN CUSTODIA - CAJ</v>
          </cell>
          <cell r="C1523">
            <v>998</v>
          </cell>
          <cell r="D1523">
            <v>3000000</v>
          </cell>
          <cell r="E1523">
            <v>3000000</v>
          </cell>
          <cell r="F1523">
            <v>1</v>
          </cell>
        </row>
        <row r="1524">
          <cell r="A1524" t="str">
            <v>711057020UT9</v>
          </cell>
          <cell r="B1524" t="str">
            <v>VALORES EN CUSTODIA - CAJ</v>
          </cell>
          <cell r="C1524">
            <v>998</v>
          </cell>
          <cell r="D1524">
            <v>6400000</v>
          </cell>
          <cell r="E1524">
            <v>6400000</v>
          </cell>
          <cell r="F1524">
            <v>1</v>
          </cell>
        </row>
        <row r="1525">
          <cell r="A1525" t="str">
            <v>711057020U40</v>
          </cell>
          <cell r="B1525" t="str">
            <v>C40 PRE4-2/1 2225/2215 P.</v>
          </cell>
          <cell r="C1525">
            <v>548</v>
          </cell>
          <cell r="D1525">
            <v>1270.23</v>
          </cell>
          <cell r="E1525">
            <v>103515</v>
          </cell>
          <cell r="F1525">
            <v>1.2271000000000001E-2</v>
          </cell>
        </row>
        <row r="1526">
          <cell r="A1526" t="str">
            <v>711057020U41</v>
          </cell>
          <cell r="B1526" t="str">
            <v>PRE4 V 41 1/02 225/2215 P</v>
          </cell>
          <cell r="C1526">
            <v>549</v>
          </cell>
          <cell r="D1526">
            <v>1215.1600000000001</v>
          </cell>
          <cell r="E1526">
            <v>103515</v>
          </cell>
          <cell r="F1526">
            <v>1.1738999999999999E-2</v>
          </cell>
        </row>
        <row r="1527">
          <cell r="A1527" t="str">
            <v>711057020U42</v>
          </cell>
          <cell r="B1527" t="str">
            <v>PRE4 V 42 1/03 2225/2215</v>
          </cell>
          <cell r="C1527">
            <v>550</v>
          </cell>
          <cell r="D1527">
            <v>1141.46</v>
          </cell>
          <cell r="E1527">
            <v>103515</v>
          </cell>
          <cell r="F1527">
            <v>1.1027E-2</v>
          </cell>
        </row>
        <row r="1528">
          <cell r="A1528" t="str">
            <v>711057020VB4</v>
          </cell>
          <cell r="B1528" t="str">
            <v>VALORES EN CUSTODIA - CAJ</v>
          </cell>
          <cell r="C1528">
            <v>794</v>
          </cell>
          <cell r="D1528">
            <v>3264229.5</v>
          </cell>
          <cell r="E1528">
            <v>3108790</v>
          </cell>
          <cell r="F1528">
            <v>1.05</v>
          </cell>
        </row>
        <row r="1529">
          <cell r="A1529" t="str">
            <v>711057020VN$</v>
          </cell>
          <cell r="B1529" t="str">
            <v>VALORES EN CUSTODIA - CAJ</v>
          </cell>
          <cell r="C1529">
            <v>147</v>
          </cell>
          <cell r="D1529">
            <v>644690.46</v>
          </cell>
          <cell r="E1529">
            <v>15534710</v>
          </cell>
          <cell r="F1529">
            <v>4.1500000000000002E-2</v>
          </cell>
        </row>
        <row r="1530">
          <cell r="A1530" t="str">
            <v>711057020V19</v>
          </cell>
          <cell r="B1530" t="str">
            <v>VALORES EN CUSTODIA - CAJ</v>
          </cell>
          <cell r="C1530">
            <v>745</v>
          </cell>
          <cell r="D1530">
            <v>61821.34</v>
          </cell>
          <cell r="E1530">
            <v>314541.99</v>
          </cell>
          <cell r="F1530">
            <v>0.196544</v>
          </cell>
        </row>
        <row r="1531">
          <cell r="A1531" t="str">
            <v>711057020V25</v>
          </cell>
          <cell r="B1531" t="str">
            <v>VALORES EN CUSTODIA - CAJ</v>
          </cell>
          <cell r="C1531">
            <v>998</v>
          </cell>
          <cell r="D1531">
            <v>6030480</v>
          </cell>
          <cell r="E1531">
            <v>6000000</v>
          </cell>
          <cell r="F1531">
            <v>1.00508</v>
          </cell>
        </row>
        <row r="1532">
          <cell r="A1532" t="str">
            <v>711057020YPF</v>
          </cell>
          <cell r="B1532" t="str">
            <v>VALORES EN CUSTODIA - CAJ</v>
          </cell>
          <cell r="C1532">
            <v>367</v>
          </cell>
          <cell r="D1532">
            <v>1851432</v>
          </cell>
          <cell r="E1532">
            <v>14026</v>
          </cell>
          <cell r="F1532">
            <v>132</v>
          </cell>
        </row>
        <row r="1533">
          <cell r="A1533" t="str">
            <v>711057020ZAN</v>
          </cell>
          <cell r="B1533" t="str">
            <v>VALORES EN CUSTODIA - CAJ</v>
          </cell>
          <cell r="C1533">
            <v>368</v>
          </cell>
          <cell r="D1533">
            <v>7.09</v>
          </cell>
          <cell r="E1533">
            <v>709</v>
          </cell>
          <cell r="F1533">
            <v>0.01</v>
          </cell>
        </row>
        <row r="1534">
          <cell r="A1534" t="str">
            <v>711057020ZA5</v>
          </cell>
          <cell r="B1534" t="str">
            <v>VALORES EN CUSTODIA - CAJ</v>
          </cell>
          <cell r="C1534">
            <v>998</v>
          </cell>
          <cell r="D1534">
            <v>500000</v>
          </cell>
          <cell r="E1534">
            <v>500000</v>
          </cell>
          <cell r="F1534">
            <v>1</v>
          </cell>
        </row>
        <row r="1535">
          <cell r="A1535" t="str">
            <v>7110570201L9</v>
          </cell>
          <cell r="B1535" t="str">
            <v>VALORES EN CUSTODIA - CAJ</v>
          </cell>
          <cell r="C1535">
            <v>998</v>
          </cell>
          <cell r="D1535">
            <v>1680110</v>
          </cell>
          <cell r="E1535">
            <v>1700000</v>
          </cell>
          <cell r="F1535">
            <v>0.98829999999999996</v>
          </cell>
        </row>
        <row r="1536">
          <cell r="A1536" t="str">
            <v>711057020138</v>
          </cell>
          <cell r="B1536" t="str">
            <v>VALORES EN CUSTODIA - CAJ</v>
          </cell>
          <cell r="C1536">
            <v>998</v>
          </cell>
          <cell r="D1536">
            <v>52000</v>
          </cell>
          <cell r="E1536">
            <v>52000</v>
          </cell>
          <cell r="F1536">
            <v>1</v>
          </cell>
        </row>
        <row r="1537">
          <cell r="A1537" t="str">
            <v>711057020168</v>
          </cell>
          <cell r="B1537" t="str">
            <v>VALORES EN CUSTODIA - CAJ</v>
          </cell>
          <cell r="C1537">
            <v>998</v>
          </cell>
          <cell r="D1537">
            <v>75440</v>
          </cell>
          <cell r="E1537">
            <v>82000</v>
          </cell>
          <cell r="F1537">
            <v>0.92</v>
          </cell>
        </row>
        <row r="1538">
          <cell r="A1538" t="str">
            <v>71105702017W</v>
          </cell>
          <cell r="B1538" t="str">
            <v>VALORES EN CUSTODIA - CAJ</v>
          </cell>
          <cell r="C1538">
            <v>998</v>
          </cell>
          <cell r="D1538">
            <v>23187.5</v>
          </cell>
          <cell r="E1538">
            <v>37100</v>
          </cell>
          <cell r="F1538">
            <v>0.625</v>
          </cell>
        </row>
        <row r="1539">
          <cell r="A1539" t="str">
            <v>711057020175</v>
          </cell>
          <cell r="B1539" t="str">
            <v>VALORES EN CUSTODIA - CAJ</v>
          </cell>
          <cell r="C1539">
            <v>998</v>
          </cell>
          <cell r="D1539">
            <v>107640</v>
          </cell>
          <cell r="E1539">
            <v>117000</v>
          </cell>
          <cell r="F1539">
            <v>0.92</v>
          </cell>
        </row>
        <row r="1540">
          <cell r="A1540" t="str">
            <v>711057020186</v>
          </cell>
          <cell r="B1540" t="str">
            <v>VALORES EN CUSTODIA - CAJ</v>
          </cell>
          <cell r="C1540">
            <v>998</v>
          </cell>
          <cell r="D1540">
            <v>40000</v>
          </cell>
          <cell r="E1540">
            <v>40000</v>
          </cell>
          <cell r="F1540">
            <v>1</v>
          </cell>
        </row>
        <row r="1541">
          <cell r="A1541" t="str">
            <v>711057020187</v>
          </cell>
          <cell r="B1541" t="str">
            <v>VALORES EN CUSTODIA - CAJ</v>
          </cell>
          <cell r="C1541">
            <v>998</v>
          </cell>
          <cell r="D1541">
            <v>25000</v>
          </cell>
          <cell r="E1541">
            <v>25000</v>
          </cell>
          <cell r="F1541">
            <v>1</v>
          </cell>
        </row>
        <row r="1542">
          <cell r="A1542" t="str">
            <v>71105702024V</v>
          </cell>
          <cell r="B1542" t="str">
            <v>VALORES EN CUSTODIA - CAJ</v>
          </cell>
          <cell r="C1542">
            <v>176</v>
          </cell>
          <cell r="D1542">
            <v>3650285</v>
          </cell>
          <cell r="E1542">
            <v>5000000</v>
          </cell>
          <cell r="F1542">
            <v>0.73005699999999996</v>
          </cell>
        </row>
        <row r="1543">
          <cell r="A1543" t="str">
            <v>711057020268</v>
          </cell>
          <cell r="B1543" t="str">
            <v>VALORES EN CUSTODIA - CAJ</v>
          </cell>
          <cell r="C1543">
            <v>998</v>
          </cell>
          <cell r="D1543">
            <v>21000</v>
          </cell>
          <cell r="E1543">
            <v>21000</v>
          </cell>
          <cell r="F1543">
            <v>1</v>
          </cell>
        </row>
        <row r="1544">
          <cell r="A1544" t="str">
            <v>71105702028A</v>
          </cell>
          <cell r="B1544" t="str">
            <v>VALORES EN CUSTODIA - CAJ</v>
          </cell>
          <cell r="C1544">
            <v>998</v>
          </cell>
          <cell r="D1544">
            <v>7009772.5800000001</v>
          </cell>
          <cell r="E1544">
            <v>9540000</v>
          </cell>
          <cell r="F1544">
            <v>0.73477700000000001</v>
          </cell>
        </row>
        <row r="1545">
          <cell r="A1545" t="str">
            <v>71105702028T</v>
          </cell>
          <cell r="B1545" t="str">
            <v>VALORES EN CUSTODIA - CAJ</v>
          </cell>
          <cell r="C1545">
            <v>998</v>
          </cell>
          <cell r="D1545">
            <v>6077649.0499999998</v>
          </cell>
          <cell r="E1545">
            <v>6045000</v>
          </cell>
          <cell r="F1545">
            <v>1.005401</v>
          </cell>
        </row>
        <row r="1546">
          <cell r="A1546" t="str">
            <v>7110570204W2</v>
          </cell>
          <cell r="B1546" t="str">
            <v>VALORES EN CUSTODIA - CAJ</v>
          </cell>
          <cell r="C1546">
            <v>998</v>
          </cell>
          <cell r="D1546">
            <v>6062.5</v>
          </cell>
          <cell r="E1546">
            <v>9700</v>
          </cell>
          <cell r="F1546">
            <v>0.625</v>
          </cell>
        </row>
        <row r="1547">
          <cell r="A1547" t="str">
            <v>7110570204W3</v>
          </cell>
          <cell r="B1547" t="str">
            <v>VALORES EN CUSTODIA - CAJ</v>
          </cell>
          <cell r="C1547">
            <v>998</v>
          </cell>
          <cell r="D1547">
            <v>5562.5</v>
          </cell>
          <cell r="E1547">
            <v>8900</v>
          </cell>
          <cell r="F1547">
            <v>0.625</v>
          </cell>
        </row>
        <row r="1548">
          <cell r="A1548" t="str">
            <v>711057020404</v>
          </cell>
          <cell r="B1548" t="str">
            <v>VALORES EN CUSTODIA - CAJ</v>
          </cell>
          <cell r="C1548">
            <v>998</v>
          </cell>
          <cell r="D1548">
            <v>55000</v>
          </cell>
          <cell r="E1548">
            <v>55000</v>
          </cell>
          <cell r="F1548">
            <v>1</v>
          </cell>
        </row>
        <row r="1549">
          <cell r="A1549" t="str">
            <v>711057020418</v>
          </cell>
          <cell r="B1549" t="str">
            <v>VALORES EN CUSTODIA - CAJ</v>
          </cell>
          <cell r="C1549">
            <v>998</v>
          </cell>
          <cell r="D1549">
            <v>0.18</v>
          </cell>
          <cell r="E1549">
            <v>18</v>
          </cell>
          <cell r="F1549">
            <v>0.01</v>
          </cell>
        </row>
        <row r="1550">
          <cell r="A1550" t="str">
            <v>711057020434</v>
          </cell>
          <cell r="B1550" t="str">
            <v>VALORES EN CUSTODIA - CAJ</v>
          </cell>
          <cell r="C1550">
            <v>998</v>
          </cell>
          <cell r="D1550">
            <v>4109.7</v>
          </cell>
          <cell r="E1550">
            <v>3424.75</v>
          </cell>
          <cell r="F1550">
            <v>1.2</v>
          </cell>
        </row>
        <row r="1551">
          <cell r="A1551" t="str">
            <v>711057020480</v>
          </cell>
          <cell r="B1551" t="str">
            <v>VALORES EN CUSTODIA - CAJ</v>
          </cell>
          <cell r="C1551">
            <v>998</v>
          </cell>
          <cell r="D1551">
            <v>53.94</v>
          </cell>
          <cell r="E1551">
            <v>5393.5</v>
          </cell>
          <cell r="F1551">
            <v>0.01</v>
          </cell>
        </row>
        <row r="1552">
          <cell r="A1552" t="str">
            <v>711057020481</v>
          </cell>
          <cell r="B1552" t="str">
            <v>VALORES EN CUSTODIA - CAJ</v>
          </cell>
          <cell r="C1552">
            <v>998</v>
          </cell>
          <cell r="D1552">
            <v>41387.5</v>
          </cell>
          <cell r="E1552">
            <v>43000</v>
          </cell>
          <cell r="F1552">
            <v>0.96250000000000002</v>
          </cell>
        </row>
        <row r="1553">
          <cell r="A1553" t="str">
            <v>711057020482</v>
          </cell>
          <cell r="B1553" t="str">
            <v>VALORES EN CUSTODIA - CAJ</v>
          </cell>
          <cell r="C1553">
            <v>998</v>
          </cell>
          <cell r="D1553">
            <v>53.94</v>
          </cell>
          <cell r="E1553">
            <v>5393.5</v>
          </cell>
          <cell r="F1553">
            <v>0.01</v>
          </cell>
        </row>
        <row r="1554">
          <cell r="A1554" t="str">
            <v>711057020483</v>
          </cell>
          <cell r="B1554" t="str">
            <v>VALORES EN CUSTODIA - CAJ</v>
          </cell>
          <cell r="C1554">
            <v>998</v>
          </cell>
          <cell r="D1554">
            <v>1288</v>
          </cell>
          <cell r="E1554">
            <v>128800</v>
          </cell>
          <cell r="F1554">
            <v>0.01</v>
          </cell>
        </row>
        <row r="1555">
          <cell r="A1555" t="str">
            <v>711057020484</v>
          </cell>
          <cell r="B1555" t="str">
            <v>VALORES EN CUSTODIA - CAJ</v>
          </cell>
          <cell r="C1555">
            <v>998</v>
          </cell>
          <cell r="D1555">
            <v>53.94</v>
          </cell>
          <cell r="E1555">
            <v>5393.5</v>
          </cell>
          <cell r="F1555">
            <v>0.01</v>
          </cell>
        </row>
        <row r="1556">
          <cell r="A1556" t="str">
            <v>711057020485</v>
          </cell>
          <cell r="B1556" t="str">
            <v>VALORES EN CUSTODIA - CAJ</v>
          </cell>
          <cell r="C1556">
            <v>998</v>
          </cell>
          <cell r="D1556">
            <v>55000</v>
          </cell>
          <cell r="E1556">
            <v>55000</v>
          </cell>
          <cell r="F1556">
            <v>1</v>
          </cell>
        </row>
        <row r="1557">
          <cell r="A1557" t="str">
            <v>71105702054W</v>
          </cell>
          <cell r="B1557" t="str">
            <v>VALORES EN CUSTODIA - CAJ</v>
          </cell>
          <cell r="C1557">
            <v>781</v>
          </cell>
          <cell r="D1557">
            <v>48312.5</v>
          </cell>
          <cell r="E1557">
            <v>77300</v>
          </cell>
          <cell r="F1557">
            <v>0.625</v>
          </cell>
        </row>
        <row r="1558">
          <cell r="A1558" t="str">
            <v>711057020563</v>
          </cell>
          <cell r="B1558" t="str">
            <v>VALORES EN CUSTODIA - CAJ</v>
          </cell>
          <cell r="C1558">
            <v>998</v>
          </cell>
          <cell r="D1558">
            <v>4100</v>
          </cell>
          <cell r="E1558">
            <v>8200</v>
          </cell>
          <cell r="F1558">
            <v>0.5</v>
          </cell>
        </row>
        <row r="1559">
          <cell r="A1559" t="str">
            <v>7110570206TV</v>
          </cell>
          <cell r="B1559" t="str">
            <v>VALORES EN CUSTODIA - CAJ</v>
          </cell>
          <cell r="C1559">
            <v>998</v>
          </cell>
          <cell r="D1559">
            <v>17095370</v>
          </cell>
          <cell r="E1559">
            <v>17000000</v>
          </cell>
          <cell r="F1559">
            <v>1.0056099999999999</v>
          </cell>
        </row>
        <row r="1560">
          <cell r="A1560" t="str">
            <v>71105702063</v>
          </cell>
          <cell r="B1560" t="str">
            <v>VALORES EN CUSTODIA - CAJ</v>
          </cell>
          <cell r="C1560">
            <v>998</v>
          </cell>
          <cell r="D1560">
            <v>14500</v>
          </cell>
          <cell r="E1560">
            <v>23200</v>
          </cell>
          <cell r="F1560">
            <v>0.625</v>
          </cell>
        </row>
        <row r="1561">
          <cell r="A1561" t="str">
            <v>711057020666</v>
          </cell>
          <cell r="B1561" t="str">
            <v>VALORES EN CUSTODIA - CAJ</v>
          </cell>
          <cell r="C1561">
            <v>998</v>
          </cell>
          <cell r="D1561">
            <v>7687.5</v>
          </cell>
          <cell r="E1561">
            <v>12300</v>
          </cell>
          <cell r="F1561">
            <v>0.625</v>
          </cell>
        </row>
        <row r="1562">
          <cell r="A1562" t="str">
            <v>711057020670</v>
          </cell>
          <cell r="B1562" t="str">
            <v>VALORES EN CUSTODIA - CAJ</v>
          </cell>
          <cell r="C1562">
            <v>998</v>
          </cell>
          <cell r="D1562">
            <v>8437.5</v>
          </cell>
          <cell r="E1562">
            <v>13500</v>
          </cell>
          <cell r="F1562">
            <v>0.625</v>
          </cell>
        </row>
        <row r="1563">
          <cell r="A1563" t="str">
            <v>711057020678</v>
          </cell>
          <cell r="B1563" t="str">
            <v>VALORES EN CUSTODIA - CAJ</v>
          </cell>
          <cell r="C1563">
            <v>998</v>
          </cell>
          <cell r="D1563">
            <v>2937.5</v>
          </cell>
          <cell r="E1563">
            <v>4700</v>
          </cell>
          <cell r="F1563">
            <v>0.625</v>
          </cell>
        </row>
        <row r="1564">
          <cell r="A1564" t="str">
            <v>7110570207TF</v>
          </cell>
          <cell r="B1564" t="str">
            <v>VALORES EN CUSTODIA - CAJ</v>
          </cell>
          <cell r="C1564">
            <v>998</v>
          </cell>
          <cell r="D1564">
            <v>6065000</v>
          </cell>
          <cell r="E1564">
            <v>6065000</v>
          </cell>
          <cell r="F1564">
            <v>1</v>
          </cell>
        </row>
        <row r="1565">
          <cell r="A1565" t="str">
            <v>7110570207TV</v>
          </cell>
          <cell r="B1565" t="str">
            <v>VALORES EN CUSTODIA - CAJ</v>
          </cell>
          <cell r="C1565">
            <v>998</v>
          </cell>
          <cell r="D1565">
            <v>11578633</v>
          </cell>
          <cell r="E1565">
            <v>11000000</v>
          </cell>
          <cell r="F1565">
            <v>1.052603</v>
          </cell>
        </row>
        <row r="1566">
          <cell r="A1566" t="str">
            <v>711057020714</v>
          </cell>
          <cell r="B1566" t="str">
            <v>VALORES EN CUSTODIA - CAJ</v>
          </cell>
          <cell r="C1566">
            <v>998</v>
          </cell>
          <cell r="D1566">
            <v>4800</v>
          </cell>
          <cell r="E1566">
            <v>480000</v>
          </cell>
          <cell r="F1566">
            <v>0.01</v>
          </cell>
        </row>
        <row r="1567">
          <cell r="A1567" t="str">
            <v>711057020737</v>
          </cell>
          <cell r="B1567" t="str">
            <v>VALORES EN CUSTODIA - CAJ</v>
          </cell>
          <cell r="C1567">
            <v>998</v>
          </cell>
          <cell r="D1567">
            <v>2057.2800000000002</v>
          </cell>
          <cell r="E1567">
            <v>205728</v>
          </cell>
          <cell r="F1567">
            <v>0.01</v>
          </cell>
        </row>
        <row r="1568">
          <cell r="A1568" t="str">
            <v>711057020748</v>
          </cell>
          <cell r="B1568" t="str">
            <v>VALORES EN CUSTODIA - CAJ</v>
          </cell>
          <cell r="C1568">
            <v>998</v>
          </cell>
          <cell r="D1568">
            <v>94762.5</v>
          </cell>
          <cell r="E1568">
            <v>105000</v>
          </cell>
          <cell r="F1568">
            <v>0.90249999999999997</v>
          </cell>
        </row>
        <row r="1569">
          <cell r="A1569" t="str">
            <v>711057020759</v>
          </cell>
          <cell r="B1569" t="str">
            <v>VALORES EN CUSTODIA - CAJ</v>
          </cell>
          <cell r="C1569">
            <v>998</v>
          </cell>
          <cell r="D1569">
            <v>4800</v>
          </cell>
          <cell r="E1569">
            <v>480000</v>
          </cell>
          <cell r="F1569">
            <v>0.01</v>
          </cell>
        </row>
        <row r="1570">
          <cell r="A1570" t="str">
            <v>711057020802</v>
          </cell>
          <cell r="B1570" t="str">
            <v>VALORES EN CUSTODIA - CAJ</v>
          </cell>
          <cell r="C1570">
            <v>998</v>
          </cell>
          <cell r="D1570">
            <v>201600</v>
          </cell>
          <cell r="E1570">
            <v>480000</v>
          </cell>
          <cell r="F1570">
            <v>0.42</v>
          </cell>
        </row>
        <row r="1571">
          <cell r="A1571" t="str">
            <v>711057020863</v>
          </cell>
          <cell r="B1571" t="str">
            <v>VALORES EN CUSTODIA - CAJ</v>
          </cell>
          <cell r="C1571">
            <v>998</v>
          </cell>
          <cell r="D1571">
            <v>0.05</v>
          </cell>
          <cell r="E1571">
            <v>54500</v>
          </cell>
          <cell r="F1571">
            <v>9.9999999999999995E-7</v>
          </cell>
        </row>
        <row r="1572">
          <cell r="A1572" t="str">
            <v>71105702090</v>
          </cell>
          <cell r="B1572" t="str">
            <v>LE90-LETES U$S VTO. 15/03</v>
          </cell>
          <cell r="C1572">
            <v>558</v>
          </cell>
          <cell r="D1572">
            <v>12561</v>
          </cell>
          <cell r="E1572">
            <v>15900</v>
          </cell>
          <cell r="F1572">
            <v>0.79</v>
          </cell>
        </row>
        <row r="1573">
          <cell r="A1573" t="str">
            <v>71105702092</v>
          </cell>
          <cell r="B1573" t="str">
            <v>VALORES EN CUSTODIA - CAJ</v>
          </cell>
          <cell r="C1573">
            <v>301</v>
          </cell>
          <cell r="D1573">
            <v>777.91</v>
          </cell>
          <cell r="E1573">
            <v>7300</v>
          </cell>
          <cell r="F1573">
            <v>0.106563</v>
          </cell>
        </row>
        <row r="1574">
          <cell r="A1574" t="str">
            <v>711057020963</v>
          </cell>
          <cell r="B1574" t="str">
            <v>VALORES EN CUSTODIA - CAJ</v>
          </cell>
          <cell r="C1574">
            <v>998</v>
          </cell>
          <cell r="D1574">
            <v>27937.5</v>
          </cell>
          <cell r="E1574">
            <v>44700</v>
          </cell>
          <cell r="F1574">
            <v>0.625</v>
          </cell>
        </row>
        <row r="1575">
          <cell r="A1575" t="str">
            <v>711057036</v>
          </cell>
          <cell r="B1575" t="str">
            <v>OTROS VALORES EN CUSTODIA</v>
          </cell>
          <cell r="C1575">
            <v>0</v>
          </cell>
          <cell r="D1575">
            <v>7358000</v>
          </cell>
          <cell r="E1575">
            <v>0</v>
          </cell>
          <cell r="F1575">
            <v>0</v>
          </cell>
        </row>
        <row r="1576">
          <cell r="A1576" t="str">
            <v>711057060</v>
          </cell>
          <cell r="B1576" t="str">
            <v>CUST.GARANTIAS FIDEICOMIS</v>
          </cell>
          <cell r="C1576">
            <v>0</v>
          </cell>
          <cell r="D1576">
            <v>452545623.55000001</v>
          </cell>
          <cell r="E1576">
            <v>0</v>
          </cell>
          <cell r="F1576">
            <v>0</v>
          </cell>
        </row>
        <row r="1577">
          <cell r="A1577" t="str">
            <v>711057067</v>
          </cell>
          <cell r="B1577" t="str">
            <v>CH. DE TERCEROS DEP. EN C</v>
          </cell>
          <cell r="C1577">
            <v>0</v>
          </cell>
          <cell r="D1577">
            <v>831297.39</v>
          </cell>
          <cell r="E1577">
            <v>0</v>
          </cell>
          <cell r="F1577">
            <v>0</v>
          </cell>
        </row>
        <row r="1578">
          <cell r="A1578" t="str">
            <v>711057090</v>
          </cell>
          <cell r="B1578" t="str">
            <v>VALORES EN CUSTODIA (P.F.</v>
          </cell>
          <cell r="C1578">
            <v>0</v>
          </cell>
          <cell r="D1578">
            <v>9024524.6400000006</v>
          </cell>
          <cell r="E1578">
            <v>0</v>
          </cell>
          <cell r="F1578">
            <v>0</v>
          </cell>
        </row>
        <row r="1579">
          <cell r="A1579" t="str">
            <v>711057100</v>
          </cell>
          <cell r="B1579" t="str">
            <v>VAL.EN CUST.OBJETOS DIVER</v>
          </cell>
          <cell r="C1579">
            <v>0</v>
          </cell>
          <cell r="D1579">
            <v>1</v>
          </cell>
          <cell r="E1579">
            <v>0</v>
          </cell>
          <cell r="F1579">
            <v>0</v>
          </cell>
        </row>
        <row r="1580">
          <cell r="A1580" t="str">
            <v>711057101</v>
          </cell>
          <cell r="B1580" t="str">
            <v>VALORES EN CUSTODIA - EUR</v>
          </cell>
          <cell r="C1580">
            <v>0</v>
          </cell>
          <cell r="D1580">
            <v>6513.33</v>
          </cell>
          <cell r="E1580">
            <v>0</v>
          </cell>
          <cell r="F1580">
            <v>0</v>
          </cell>
        </row>
        <row r="1581">
          <cell r="A1581" t="str">
            <v>711057310</v>
          </cell>
          <cell r="B1581" t="str">
            <v>CIS EN TRANSITO</v>
          </cell>
          <cell r="C1581">
            <v>0</v>
          </cell>
          <cell r="D1581">
            <v>7795271</v>
          </cell>
          <cell r="E1581">
            <v>0</v>
          </cell>
          <cell r="F1581">
            <v>0</v>
          </cell>
        </row>
        <row r="1582">
          <cell r="A1582" t="str">
            <v>711057906</v>
          </cell>
          <cell r="B1582" t="str">
            <v>OTROS VALORES EN CUSTODIA</v>
          </cell>
          <cell r="C1582">
            <v>0</v>
          </cell>
          <cell r="D1582">
            <v>1000000</v>
          </cell>
          <cell r="E1582">
            <v>0</v>
          </cell>
          <cell r="F1582">
            <v>0</v>
          </cell>
        </row>
        <row r="1583">
          <cell r="A1583" t="str">
            <v>711063070</v>
          </cell>
          <cell r="B1583" t="str">
            <v>VALORES AL COBRO FID.FCIE</v>
          </cell>
          <cell r="C1583">
            <v>0</v>
          </cell>
          <cell r="D1583">
            <v>466385542.99000001</v>
          </cell>
          <cell r="E1583">
            <v>0</v>
          </cell>
          <cell r="F1583">
            <v>0</v>
          </cell>
        </row>
        <row r="1584">
          <cell r="A1584" t="str">
            <v>711073012</v>
          </cell>
          <cell r="B1584" t="str">
            <v>VALORES POR DEBITAR</v>
          </cell>
          <cell r="C1584">
            <v>0</v>
          </cell>
          <cell r="D1584">
            <v>4148253.27</v>
          </cell>
          <cell r="E1584">
            <v>0</v>
          </cell>
          <cell r="F1584">
            <v>0</v>
          </cell>
        </row>
        <row r="1585">
          <cell r="A1585" t="str">
            <v>711083040</v>
          </cell>
          <cell r="B1585" t="str">
            <v>RENTAS A COBRAR CUENTAS B</v>
          </cell>
          <cell r="C1585">
            <v>0</v>
          </cell>
          <cell r="D1585">
            <v>1679076.12</v>
          </cell>
          <cell r="E1585">
            <v>0</v>
          </cell>
          <cell r="F1585">
            <v>0</v>
          </cell>
        </row>
        <row r="1586">
          <cell r="A1586" t="str">
            <v>711084003</v>
          </cell>
          <cell r="B1586" t="str">
            <v>BENEFIC.DE GTIAS.OTORGADA</v>
          </cell>
          <cell r="C1586">
            <v>0</v>
          </cell>
          <cell r="D1586">
            <v>1347420.71</v>
          </cell>
          <cell r="E1586">
            <v>0</v>
          </cell>
          <cell r="F1586">
            <v>0</v>
          </cell>
        </row>
        <row r="1587">
          <cell r="A1587" t="str">
            <v>711084050</v>
          </cell>
          <cell r="B1587" t="str">
            <v>RENTAS A PAGAR CUENTAS BL</v>
          </cell>
          <cell r="C1587">
            <v>0</v>
          </cell>
          <cell r="D1587">
            <v>1679079.12</v>
          </cell>
          <cell r="E1587">
            <v>0</v>
          </cell>
          <cell r="F1587">
            <v>0</v>
          </cell>
        </row>
        <row r="1588">
          <cell r="A1588" t="str">
            <v>711084051</v>
          </cell>
          <cell r="B1588" t="str">
            <v>DIVID.A PAGAR CUENTAS BLO</v>
          </cell>
          <cell r="C1588">
            <v>0</v>
          </cell>
          <cell r="D1588">
            <v>0.3</v>
          </cell>
          <cell r="E1588">
            <v>0</v>
          </cell>
          <cell r="F1588">
            <v>0</v>
          </cell>
        </row>
        <row r="1589">
          <cell r="A1589" t="str">
            <v>711085150</v>
          </cell>
          <cell r="B1589" t="str">
            <v>CAPITALES MICROCREDITOS</v>
          </cell>
          <cell r="C1589">
            <v>0</v>
          </cell>
          <cell r="D1589">
            <v>564105690.76999998</v>
          </cell>
          <cell r="E1589">
            <v>0</v>
          </cell>
          <cell r="F1589">
            <v>0</v>
          </cell>
        </row>
        <row r="1590">
          <cell r="A1590" t="str">
            <v>711085160</v>
          </cell>
          <cell r="B1590" t="str">
            <v>INTERESES MICROCREDITOS</v>
          </cell>
          <cell r="C1590">
            <v>0</v>
          </cell>
          <cell r="D1590">
            <v>13512.18</v>
          </cell>
          <cell r="E1590">
            <v>0</v>
          </cell>
          <cell r="F1590">
            <v>0</v>
          </cell>
        </row>
        <row r="1591">
          <cell r="A1591" t="str">
            <v>711085170</v>
          </cell>
          <cell r="B1591" t="str">
            <v>PUNITORIOS MICROCREDITOS</v>
          </cell>
          <cell r="C1591">
            <v>0</v>
          </cell>
          <cell r="D1591">
            <v>35039023.350000001</v>
          </cell>
          <cell r="E1591">
            <v>0</v>
          </cell>
          <cell r="F1591">
            <v>0</v>
          </cell>
        </row>
        <row r="1592">
          <cell r="A1592" t="str">
            <v>711086001</v>
          </cell>
          <cell r="B1592" t="str">
            <v>CAMARA-CTA. COMPENS.48 HS</v>
          </cell>
          <cell r="C1592">
            <v>0</v>
          </cell>
          <cell r="D1592">
            <v>3876833.86</v>
          </cell>
          <cell r="E1592">
            <v>0</v>
          </cell>
          <cell r="F1592">
            <v>0</v>
          </cell>
        </row>
        <row r="1593">
          <cell r="A1593" t="str">
            <v>711086005</v>
          </cell>
          <cell r="B1593" t="str">
            <v>CANJES ENVIADOS CJES. LOC</v>
          </cell>
          <cell r="C1593">
            <v>0</v>
          </cell>
          <cell r="D1593">
            <v>99694.28</v>
          </cell>
          <cell r="E1593">
            <v>0</v>
          </cell>
          <cell r="F1593">
            <v>0</v>
          </cell>
        </row>
        <row r="1594">
          <cell r="A1594" t="str">
            <v>715046014</v>
          </cell>
          <cell r="B1594" t="str">
            <v>CREDITOS CLASIFICADOS IRR</v>
          </cell>
          <cell r="C1594">
            <v>2</v>
          </cell>
          <cell r="D1594">
            <v>207330.43</v>
          </cell>
          <cell r="E1594">
            <v>55339.77</v>
          </cell>
          <cell r="F1594">
            <v>3.7465000000000002</v>
          </cell>
        </row>
        <row r="1595">
          <cell r="A1595" t="str">
            <v>715046902</v>
          </cell>
          <cell r="B1595" t="str">
            <v>CREDITOS CLASIF. IRREC. L</v>
          </cell>
          <cell r="C1595">
            <v>1</v>
          </cell>
          <cell r="D1595">
            <v>69231.960000000006</v>
          </cell>
          <cell r="E1595">
            <v>11431</v>
          </cell>
          <cell r="F1595">
            <v>6.0565100000000003</v>
          </cell>
        </row>
        <row r="1596">
          <cell r="A1596" t="str">
            <v>715046998</v>
          </cell>
          <cell r="B1596" t="str">
            <v>CRED. CLASIF. IRRECUP. EU</v>
          </cell>
          <cell r="C1596">
            <v>98</v>
          </cell>
          <cell r="D1596">
            <v>19616.63</v>
          </cell>
          <cell r="E1596">
            <v>3704.95</v>
          </cell>
          <cell r="F1596">
            <v>5.2947129999999998</v>
          </cell>
        </row>
        <row r="1597">
          <cell r="A1597" t="str">
            <v>715053020AIG</v>
          </cell>
          <cell r="B1597" t="str">
            <v>VALORES EN CUSTODIA - CAJ</v>
          </cell>
          <cell r="C1597">
            <v>998</v>
          </cell>
          <cell r="D1597">
            <v>3893.4</v>
          </cell>
          <cell r="E1597">
            <v>3090</v>
          </cell>
          <cell r="F1597">
            <v>1.26</v>
          </cell>
        </row>
        <row r="1598">
          <cell r="A1598" t="str">
            <v>715053020ALL</v>
          </cell>
          <cell r="B1598" t="str">
            <v>VALORES EN CUSTODIA - CAJ</v>
          </cell>
          <cell r="C1598">
            <v>998</v>
          </cell>
          <cell r="D1598">
            <v>1</v>
          </cell>
          <cell r="E1598">
            <v>1</v>
          </cell>
          <cell r="F1598">
            <v>1</v>
          </cell>
        </row>
        <row r="1599">
          <cell r="A1599" t="str">
            <v>715053020ARY</v>
          </cell>
          <cell r="B1599" t="str">
            <v>VALORES EN CUSTODIA - CAJ</v>
          </cell>
          <cell r="C1599">
            <v>141</v>
          </cell>
          <cell r="D1599">
            <v>14435.32</v>
          </cell>
          <cell r="E1599">
            <v>16599</v>
          </cell>
          <cell r="F1599">
            <v>0.86965000000000003</v>
          </cell>
        </row>
        <row r="1600">
          <cell r="A1600" t="str">
            <v>715053020AR2</v>
          </cell>
          <cell r="B1600" t="str">
            <v>VALORES EN CUSTODIA - CAJ</v>
          </cell>
          <cell r="C1600">
            <v>175</v>
          </cell>
          <cell r="D1600">
            <v>2504201.7000000002</v>
          </cell>
          <cell r="E1600">
            <v>3852618</v>
          </cell>
          <cell r="F1600">
            <v>0.65</v>
          </cell>
        </row>
        <row r="1601">
          <cell r="A1601" t="str">
            <v>715053020ATE</v>
          </cell>
          <cell r="B1601" t="str">
            <v>VALORES EN CUSTODIA - CAJ</v>
          </cell>
          <cell r="C1601">
            <v>303</v>
          </cell>
          <cell r="D1601">
            <v>183219.62</v>
          </cell>
          <cell r="E1601">
            <v>54000</v>
          </cell>
          <cell r="F1601">
            <v>3.3929559999999999</v>
          </cell>
        </row>
        <row r="1602">
          <cell r="A1602" t="str">
            <v>715053020BCF</v>
          </cell>
          <cell r="B1602" t="str">
            <v>VALORES EN CUSTODIA - CAJ</v>
          </cell>
          <cell r="C1602">
            <v>860</v>
          </cell>
          <cell r="D1602">
            <v>244800</v>
          </cell>
          <cell r="E1602">
            <v>240000</v>
          </cell>
          <cell r="F1602">
            <v>1.02</v>
          </cell>
        </row>
        <row r="1603">
          <cell r="A1603" t="str">
            <v>715053020BDU</v>
          </cell>
          <cell r="B1603" t="str">
            <v>VALORES EN CUSTODIA - CAJ</v>
          </cell>
          <cell r="C1603">
            <v>143</v>
          </cell>
          <cell r="D1603">
            <v>63253.38</v>
          </cell>
          <cell r="E1603">
            <v>39782</v>
          </cell>
          <cell r="F1603">
            <v>1.59</v>
          </cell>
        </row>
        <row r="1604">
          <cell r="A1604" t="str">
            <v>715053020BHC</v>
          </cell>
          <cell r="B1604" t="str">
            <v>BHC ON BCO HIPOTECARIO 3%</v>
          </cell>
          <cell r="C1604">
            <v>191</v>
          </cell>
          <cell r="D1604">
            <v>8956.49</v>
          </cell>
          <cell r="E1604">
            <v>351235</v>
          </cell>
          <cell r="F1604">
            <v>2.5499999999999998E-2</v>
          </cell>
        </row>
        <row r="1605">
          <cell r="A1605" t="str">
            <v>715053020BOV</v>
          </cell>
          <cell r="B1605" t="str">
            <v>VALORES EN CUSTODIA - CAJ</v>
          </cell>
          <cell r="C1605">
            <v>171</v>
          </cell>
          <cell r="D1605">
            <v>282564.37</v>
          </cell>
          <cell r="E1605">
            <v>118480</v>
          </cell>
          <cell r="F1605">
            <v>2.3849119999999999</v>
          </cell>
        </row>
        <row r="1606">
          <cell r="A1606" t="str">
            <v>715053020BRP</v>
          </cell>
          <cell r="B1606" t="str">
            <v>VALORES EN CUSTODIA - CAJ</v>
          </cell>
          <cell r="C1606">
            <v>145</v>
          </cell>
          <cell r="D1606">
            <v>2172024.12</v>
          </cell>
          <cell r="E1606">
            <v>3022426</v>
          </cell>
          <cell r="F1606">
            <v>0.71863600000000005</v>
          </cell>
        </row>
        <row r="1607">
          <cell r="A1607" t="str">
            <v>715053020BR8</v>
          </cell>
          <cell r="B1607" t="str">
            <v>VALORES EN CUSTODIA - CAJ</v>
          </cell>
          <cell r="C1607">
            <v>146</v>
          </cell>
          <cell r="D1607">
            <v>850715.3</v>
          </cell>
          <cell r="E1607">
            <v>687032</v>
          </cell>
          <cell r="F1607">
            <v>1.2382470000000001</v>
          </cell>
        </row>
        <row r="1608">
          <cell r="A1608" t="str">
            <v>715053020BSG</v>
          </cell>
          <cell r="B1608" t="str">
            <v>VALORES EN CUSTODIA - CAJ</v>
          </cell>
          <cell r="C1608">
            <v>998</v>
          </cell>
          <cell r="D1608">
            <v>18600</v>
          </cell>
          <cell r="E1608">
            <v>18600</v>
          </cell>
          <cell r="F1608">
            <v>1</v>
          </cell>
        </row>
        <row r="1609">
          <cell r="A1609" t="str">
            <v>715053020B12</v>
          </cell>
          <cell r="B1609" t="str">
            <v>VALORES EN CUSTODIA - CAJ</v>
          </cell>
          <cell r="C1609">
            <v>593</v>
          </cell>
          <cell r="D1609">
            <v>81459848.969999999</v>
          </cell>
          <cell r="E1609">
            <v>65040400</v>
          </cell>
          <cell r="F1609">
            <v>1.2524500000000001</v>
          </cell>
        </row>
        <row r="1610">
          <cell r="A1610" t="str">
            <v>715053020B13</v>
          </cell>
          <cell r="B1610" t="str">
            <v>VALORES EN CUSTODIA - CAJ</v>
          </cell>
          <cell r="C1610">
            <v>662</v>
          </cell>
          <cell r="D1610">
            <v>73401589.980000004</v>
          </cell>
          <cell r="E1610">
            <v>72320400</v>
          </cell>
          <cell r="F1610">
            <v>1.01495</v>
          </cell>
        </row>
        <row r="1611">
          <cell r="A1611" t="str">
            <v>715053020B15</v>
          </cell>
          <cell r="B1611" t="str">
            <v>VALORES EN CUSTODIA - CAJ</v>
          </cell>
          <cell r="C1611">
            <v>258</v>
          </cell>
          <cell r="D1611">
            <v>1084305.06</v>
          </cell>
          <cell r="E1611">
            <v>763170</v>
          </cell>
          <cell r="F1611">
            <v>1.4207909999999999</v>
          </cell>
        </row>
        <row r="1612">
          <cell r="A1612" t="str">
            <v>715053020CC3</v>
          </cell>
          <cell r="B1612" t="str">
            <v>VALORES EN CUSTODIA - CAJ</v>
          </cell>
          <cell r="C1612">
            <v>728</v>
          </cell>
          <cell r="D1612">
            <v>51.85</v>
          </cell>
          <cell r="E1612">
            <v>5184.55</v>
          </cell>
          <cell r="F1612">
            <v>0.01</v>
          </cell>
        </row>
        <row r="1613">
          <cell r="A1613" t="str">
            <v>715053020CC4</v>
          </cell>
          <cell r="B1613" t="str">
            <v>VALORES EN CUSTODIA - CAJ</v>
          </cell>
          <cell r="C1613">
            <v>763</v>
          </cell>
          <cell r="D1613">
            <v>51.85</v>
          </cell>
          <cell r="E1613">
            <v>5184.55</v>
          </cell>
          <cell r="F1613">
            <v>0.01</v>
          </cell>
        </row>
        <row r="1614">
          <cell r="A1614" t="str">
            <v>715053020CC7</v>
          </cell>
          <cell r="B1614" t="str">
            <v>VALORES EN CUSTODIA - CAJ</v>
          </cell>
          <cell r="C1614">
            <v>681</v>
          </cell>
          <cell r="D1614">
            <v>51.85</v>
          </cell>
          <cell r="E1614">
            <v>5184.55</v>
          </cell>
          <cell r="F1614">
            <v>0.01</v>
          </cell>
        </row>
        <row r="1615">
          <cell r="A1615" t="str">
            <v>715053020CO2</v>
          </cell>
          <cell r="B1615" t="str">
            <v>VALORES EN CUSTODIA - CAJ</v>
          </cell>
          <cell r="C1615">
            <v>998</v>
          </cell>
          <cell r="D1615">
            <v>6000</v>
          </cell>
          <cell r="E1615">
            <v>600000</v>
          </cell>
          <cell r="F1615">
            <v>0.01</v>
          </cell>
        </row>
        <row r="1616">
          <cell r="A1616" t="str">
            <v>715053020DLS</v>
          </cell>
          <cell r="B1616" t="str">
            <v>DOLARES DIVISAS CVSA</v>
          </cell>
          <cell r="C1616">
            <v>750</v>
          </cell>
          <cell r="D1616">
            <v>96511</v>
          </cell>
          <cell r="E1616">
            <v>96511</v>
          </cell>
          <cell r="F1616">
            <v>1</v>
          </cell>
        </row>
        <row r="1617">
          <cell r="A1617" t="str">
            <v>715053020EUR</v>
          </cell>
          <cell r="B1617" t="str">
            <v>VALORES EN CUSTODIA - CAJ</v>
          </cell>
          <cell r="C1617">
            <v>749</v>
          </cell>
          <cell r="D1617">
            <v>4.05</v>
          </cell>
          <cell r="E1617">
            <v>4.05</v>
          </cell>
          <cell r="F1617">
            <v>1</v>
          </cell>
        </row>
        <row r="1618">
          <cell r="A1618" t="str">
            <v>715053020EWZ</v>
          </cell>
          <cell r="B1618" t="str">
            <v>VALORES EN CUSTODIA - CAJ</v>
          </cell>
          <cell r="C1618">
            <v>481</v>
          </cell>
          <cell r="D1618">
            <v>4138.82</v>
          </cell>
          <cell r="E1618">
            <v>34</v>
          </cell>
          <cell r="F1618">
            <v>121.73</v>
          </cell>
        </row>
        <row r="1619">
          <cell r="A1619" t="str">
            <v>715053020FA5</v>
          </cell>
          <cell r="B1619" t="str">
            <v>VALORES EN CUSTODIA - CAJ</v>
          </cell>
          <cell r="C1619">
            <v>998</v>
          </cell>
          <cell r="D1619">
            <v>336805</v>
          </cell>
          <cell r="E1619">
            <v>336805</v>
          </cell>
          <cell r="F1619">
            <v>1</v>
          </cell>
        </row>
        <row r="1620">
          <cell r="A1620" t="str">
            <v>715053020GD0</v>
          </cell>
          <cell r="B1620" t="str">
            <v>VALORES EN CUSTODIA - CAJ</v>
          </cell>
          <cell r="C1620">
            <v>977</v>
          </cell>
          <cell r="D1620">
            <v>111458</v>
          </cell>
          <cell r="E1620">
            <v>46000</v>
          </cell>
          <cell r="F1620">
            <v>2.423</v>
          </cell>
        </row>
        <row r="1621">
          <cell r="A1621" t="str">
            <v>715053020GF1</v>
          </cell>
          <cell r="B1621" t="str">
            <v>VALORES EN CUSTODIA - CAJ</v>
          </cell>
          <cell r="C1621">
            <v>979</v>
          </cell>
          <cell r="D1621">
            <v>883095</v>
          </cell>
          <cell r="E1621">
            <v>339000</v>
          </cell>
          <cell r="F1621">
            <v>2.605</v>
          </cell>
        </row>
        <row r="1622">
          <cell r="A1622" t="str">
            <v>715053020GLO</v>
          </cell>
          <cell r="B1622" t="str">
            <v>VALORES EN CUSTODIA - CAJ</v>
          </cell>
          <cell r="C1622">
            <v>314</v>
          </cell>
          <cell r="D1622">
            <v>1625000</v>
          </cell>
          <cell r="E1622">
            <v>1625000</v>
          </cell>
          <cell r="F1622">
            <v>1</v>
          </cell>
        </row>
        <row r="1623">
          <cell r="A1623" t="str">
            <v>715053020GL6</v>
          </cell>
          <cell r="B1623" t="str">
            <v>VALORES EN CUSTODIA - CAJ</v>
          </cell>
          <cell r="C1623">
            <v>538</v>
          </cell>
          <cell r="D1623">
            <v>188000</v>
          </cell>
          <cell r="E1623">
            <v>200000</v>
          </cell>
          <cell r="F1623">
            <v>0.94</v>
          </cell>
        </row>
        <row r="1624">
          <cell r="A1624" t="str">
            <v>715053020GM1</v>
          </cell>
          <cell r="B1624" t="str">
            <v>VALORES EN CUSTODIA - CAJ</v>
          </cell>
          <cell r="C1624">
            <v>764</v>
          </cell>
          <cell r="D1624">
            <v>1840</v>
          </cell>
          <cell r="E1624">
            <v>184000</v>
          </cell>
          <cell r="F1624">
            <v>0.01</v>
          </cell>
        </row>
        <row r="1625">
          <cell r="A1625" t="str">
            <v>715053020G09</v>
          </cell>
          <cell r="B1625" t="str">
            <v>VALORES EN CUSTODIA - CAJ</v>
          </cell>
          <cell r="C1625">
            <v>654</v>
          </cell>
          <cell r="D1625">
            <v>100100</v>
          </cell>
          <cell r="E1625">
            <v>104000</v>
          </cell>
          <cell r="F1625">
            <v>0.96250000000000002</v>
          </cell>
        </row>
        <row r="1626">
          <cell r="A1626" t="str">
            <v>715053020G17</v>
          </cell>
          <cell r="B1626" t="str">
            <v>VALORES EN CUSTODIA - CAJ</v>
          </cell>
          <cell r="C1626">
            <v>753</v>
          </cell>
          <cell r="D1626">
            <v>359520</v>
          </cell>
          <cell r="E1626">
            <v>140000</v>
          </cell>
          <cell r="F1626">
            <v>2.5680000000000001</v>
          </cell>
        </row>
        <row r="1627">
          <cell r="A1627" t="str">
            <v>715053020ICA</v>
          </cell>
          <cell r="B1627" t="str">
            <v>VALORES EN CUSTODIA - CAJ</v>
          </cell>
          <cell r="C1627">
            <v>998</v>
          </cell>
          <cell r="D1627">
            <v>80742.2</v>
          </cell>
          <cell r="E1627">
            <v>57673</v>
          </cell>
          <cell r="F1627">
            <v>1.4</v>
          </cell>
        </row>
        <row r="1628">
          <cell r="A1628" t="str">
            <v>715053020INY</v>
          </cell>
          <cell r="B1628" t="str">
            <v>VALORES EN CUSTODIA - CAJ</v>
          </cell>
          <cell r="C1628">
            <v>998</v>
          </cell>
          <cell r="D1628">
            <v>410386.73</v>
          </cell>
          <cell r="E1628">
            <v>295030</v>
          </cell>
          <cell r="F1628">
            <v>1.391</v>
          </cell>
        </row>
        <row r="1629">
          <cell r="A1629" t="str">
            <v>715053020LA4</v>
          </cell>
          <cell r="B1629" t="str">
            <v>VALORES EN CUSTODIA - CAJ</v>
          </cell>
          <cell r="C1629">
            <v>998</v>
          </cell>
          <cell r="D1629">
            <v>299222</v>
          </cell>
          <cell r="E1629">
            <v>100000</v>
          </cell>
          <cell r="F1629">
            <v>2.9922200000000001</v>
          </cell>
        </row>
        <row r="1630">
          <cell r="A1630" t="str">
            <v>715053020LE1</v>
          </cell>
          <cell r="B1630" t="str">
            <v>L106-LET.TESORO USD VTO 0</v>
          </cell>
          <cell r="C1630">
            <v>407</v>
          </cell>
          <cell r="D1630">
            <v>4569.54</v>
          </cell>
          <cell r="E1630">
            <v>5027</v>
          </cell>
          <cell r="F1630">
            <v>0.90900000000000003</v>
          </cell>
        </row>
        <row r="1631">
          <cell r="A1631" t="str">
            <v>715053020LE2</v>
          </cell>
          <cell r="B1631" t="str">
            <v>VALORES EN CUSTODIA - CAJ</v>
          </cell>
          <cell r="C1631">
            <v>998</v>
          </cell>
          <cell r="D1631">
            <v>1835.92</v>
          </cell>
          <cell r="E1631">
            <v>866</v>
          </cell>
          <cell r="F1631">
            <v>2.12</v>
          </cell>
        </row>
        <row r="1632">
          <cell r="A1632" t="str">
            <v>715053020LE3</v>
          </cell>
          <cell r="B1632" t="str">
            <v>VALORES EN CUSTODIA - CAJ</v>
          </cell>
          <cell r="C1632">
            <v>998</v>
          </cell>
          <cell r="D1632">
            <v>1848.64</v>
          </cell>
          <cell r="E1632">
            <v>872</v>
          </cell>
          <cell r="F1632">
            <v>2.12</v>
          </cell>
        </row>
        <row r="1633">
          <cell r="A1633" t="str">
            <v>715053020L10</v>
          </cell>
          <cell r="B1633" t="str">
            <v>L105-LET.TESORO USD 15/02</v>
          </cell>
          <cell r="C1633">
            <v>237</v>
          </cell>
          <cell r="D1633">
            <v>4586.8100000000004</v>
          </cell>
          <cell r="E1633">
            <v>5046</v>
          </cell>
          <cell r="F1633">
            <v>0.90900000000000003</v>
          </cell>
        </row>
        <row r="1634">
          <cell r="A1634" t="str">
            <v>715053020MLU</v>
          </cell>
          <cell r="B1634" t="str">
            <v>VALORES EN CUSTODIA - CAJ</v>
          </cell>
          <cell r="C1634">
            <v>252</v>
          </cell>
          <cell r="D1634">
            <v>4875.41</v>
          </cell>
          <cell r="E1634">
            <v>247169</v>
          </cell>
          <cell r="F1634">
            <v>1.9724999999999999E-2</v>
          </cell>
        </row>
        <row r="1635">
          <cell r="A1635" t="str">
            <v>715053020NTA</v>
          </cell>
          <cell r="B1635" t="str">
            <v>VALORES EN CUSTODIA - CAJ</v>
          </cell>
          <cell r="C1635">
            <v>998</v>
          </cell>
          <cell r="D1635">
            <v>100000</v>
          </cell>
          <cell r="E1635">
            <v>100000</v>
          </cell>
          <cell r="F1635">
            <v>1</v>
          </cell>
        </row>
        <row r="1636">
          <cell r="A1636" t="str">
            <v>715053020NY3</v>
          </cell>
          <cell r="B1636" t="str">
            <v>VALORES EN CUSTODIA - CAJ</v>
          </cell>
          <cell r="C1636">
            <v>993</v>
          </cell>
          <cell r="D1636">
            <v>400160</v>
          </cell>
          <cell r="E1636">
            <v>122000</v>
          </cell>
          <cell r="F1636">
            <v>3.28</v>
          </cell>
        </row>
        <row r="1637">
          <cell r="A1637" t="str">
            <v>715053020NY4</v>
          </cell>
          <cell r="B1637" t="str">
            <v>VALORES EN CUSTODIA - CAJ</v>
          </cell>
          <cell r="C1637">
            <v>998</v>
          </cell>
          <cell r="D1637">
            <v>47012.42</v>
          </cell>
          <cell r="E1637">
            <v>1183000</v>
          </cell>
          <cell r="F1637">
            <v>3.9739999999999998E-2</v>
          </cell>
        </row>
        <row r="1638">
          <cell r="A1638" t="str">
            <v>715053020OAS</v>
          </cell>
          <cell r="B1638" t="str">
            <v>40179-ON AUTOP DEL SOL 3%</v>
          </cell>
          <cell r="C1638">
            <v>424</v>
          </cell>
          <cell r="D1638">
            <v>437586.35</v>
          </cell>
          <cell r="E1638">
            <v>427001</v>
          </cell>
          <cell r="F1638">
            <v>1.0247900000000001</v>
          </cell>
        </row>
        <row r="1639">
          <cell r="A1639" t="str">
            <v>715053020OCO</v>
          </cell>
          <cell r="B1639" t="str">
            <v>VALORES EN CUSTODIA - CAJ</v>
          </cell>
          <cell r="C1639">
            <v>983</v>
          </cell>
          <cell r="D1639">
            <v>67437</v>
          </cell>
          <cell r="E1639">
            <v>180000</v>
          </cell>
          <cell r="F1639">
            <v>0.37464999999999998</v>
          </cell>
        </row>
        <row r="1640">
          <cell r="A1640" t="str">
            <v>715053020OIE</v>
          </cell>
          <cell r="B1640" t="str">
            <v>VALORES EN CUSTODIA - CAJ</v>
          </cell>
          <cell r="C1640">
            <v>879</v>
          </cell>
          <cell r="D1640">
            <v>1652006.25</v>
          </cell>
          <cell r="E1640">
            <v>2844814</v>
          </cell>
          <cell r="F1640">
            <v>0.580708</v>
          </cell>
        </row>
        <row r="1641">
          <cell r="A1641" t="str">
            <v>715053020OIN</v>
          </cell>
          <cell r="B1641" t="str">
            <v>VALORES EN CUSTODIA - CAJ</v>
          </cell>
          <cell r="C1641">
            <v>984</v>
          </cell>
          <cell r="D1641">
            <v>250000</v>
          </cell>
          <cell r="E1641">
            <v>250000</v>
          </cell>
          <cell r="F1641">
            <v>1</v>
          </cell>
        </row>
        <row r="1642">
          <cell r="A1642" t="str">
            <v>715053020OIR</v>
          </cell>
          <cell r="B1642" t="str">
            <v>BANCO RIO DE LA PLATA SA</v>
          </cell>
          <cell r="C1642">
            <v>267</v>
          </cell>
          <cell r="D1642">
            <v>244172.38</v>
          </cell>
          <cell r="E1642">
            <v>106000</v>
          </cell>
          <cell r="F1642">
            <v>2.3035130000000001</v>
          </cell>
        </row>
        <row r="1643">
          <cell r="A1643" t="str">
            <v>715053020OME</v>
          </cell>
          <cell r="B1643" t="str">
            <v>VALORES EN CUSTODIA - CAJ</v>
          </cell>
          <cell r="C1643">
            <v>998</v>
          </cell>
          <cell r="D1643">
            <v>221260.79999999999</v>
          </cell>
          <cell r="E1643">
            <v>25600</v>
          </cell>
          <cell r="F1643">
            <v>8.6430000000000007</v>
          </cell>
        </row>
        <row r="1644">
          <cell r="A1644" t="str">
            <v>715053020ONP</v>
          </cell>
          <cell r="B1644" t="str">
            <v>VALORES EN CUSTODIA - CAJ</v>
          </cell>
          <cell r="C1644">
            <v>671</v>
          </cell>
          <cell r="D1644">
            <v>46419.13</v>
          </cell>
          <cell r="E1644">
            <v>12000</v>
          </cell>
          <cell r="F1644">
            <v>3.8682609999999999</v>
          </cell>
        </row>
        <row r="1645">
          <cell r="A1645" t="str">
            <v>715053020OPX</v>
          </cell>
          <cell r="B1645" t="str">
            <v>OPX22-ON PETROBRAS ENERGI</v>
          </cell>
          <cell r="C1645">
            <v>595</v>
          </cell>
          <cell r="D1645">
            <v>541961</v>
          </cell>
          <cell r="E1645">
            <v>139000</v>
          </cell>
          <cell r="F1645">
            <v>3.899</v>
          </cell>
        </row>
        <row r="1646">
          <cell r="A1646" t="str">
            <v>715053020OP0</v>
          </cell>
          <cell r="B1646" t="str">
            <v>VALORES EN CUSTODIA - CAJ</v>
          </cell>
          <cell r="C1646">
            <v>998</v>
          </cell>
          <cell r="D1646">
            <v>6572423.0099999998</v>
          </cell>
          <cell r="E1646">
            <v>1699064</v>
          </cell>
          <cell r="F1646">
            <v>3.8682609999999999</v>
          </cell>
        </row>
        <row r="1647">
          <cell r="A1647" t="str">
            <v>715053020OTX</v>
          </cell>
          <cell r="B1647" t="str">
            <v>VALORES EN CUSTODIA - CAJ</v>
          </cell>
          <cell r="C1647">
            <v>998</v>
          </cell>
          <cell r="D1647">
            <v>1100414</v>
          </cell>
          <cell r="E1647">
            <v>166000</v>
          </cell>
          <cell r="F1647">
            <v>6.6289999999999996</v>
          </cell>
        </row>
        <row r="1648">
          <cell r="A1648" t="str">
            <v>715053020OY4</v>
          </cell>
          <cell r="B1648" t="str">
            <v>VALORES EN CUSTODIA - CAJ</v>
          </cell>
          <cell r="C1648">
            <v>998</v>
          </cell>
          <cell r="D1648">
            <v>1509744</v>
          </cell>
          <cell r="E1648">
            <v>1200000</v>
          </cell>
          <cell r="F1648">
            <v>1.2581199999999999</v>
          </cell>
        </row>
        <row r="1649">
          <cell r="A1649" t="str">
            <v>715053020OY6</v>
          </cell>
          <cell r="B1649" t="str">
            <v>VALORES EN CUSTODIA - CAJ</v>
          </cell>
          <cell r="C1649">
            <v>853</v>
          </cell>
          <cell r="D1649">
            <v>90291</v>
          </cell>
          <cell r="E1649">
            <v>30000</v>
          </cell>
          <cell r="F1649">
            <v>3.0097</v>
          </cell>
        </row>
        <row r="1650">
          <cell r="A1650" t="str">
            <v>715053020PO4</v>
          </cell>
          <cell r="B1650" t="str">
            <v>VALORES EN CUSTODIA - CAJ</v>
          </cell>
          <cell r="C1650">
            <v>731</v>
          </cell>
          <cell r="D1650">
            <v>37141.800000000003</v>
          </cell>
          <cell r="E1650">
            <v>61903</v>
          </cell>
          <cell r="F1650">
            <v>0.6</v>
          </cell>
        </row>
        <row r="1651">
          <cell r="A1651" t="str">
            <v>715053020PO6</v>
          </cell>
          <cell r="B1651" t="str">
            <v>VALORES EN CUSTODIA - CAJ</v>
          </cell>
          <cell r="C1651">
            <v>732</v>
          </cell>
          <cell r="D1651">
            <v>741369.3</v>
          </cell>
          <cell r="E1651">
            <v>353033</v>
          </cell>
          <cell r="F1651">
            <v>2.1</v>
          </cell>
        </row>
        <row r="1652">
          <cell r="A1652" t="str">
            <v>715053020P13</v>
          </cell>
          <cell r="B1652" t="str">
            <v>VALORES EN CUSTODIA - CAJ</v>
          </cell>
          <cell r="C1652">
            <v>733</v>
          </cell>
          <cell r="D1652">
            <v>37141.800000000003</v>
          </cell>
          <cell r="E1652">
            <v>61903</v>
          </cell>
          <cell r="F1652">
            <v>0.6</v>
          </cell>
        </row>
        <row r="1653">
          <cell r="A1653" t="str">
            <v>715053020P14</v>
          </cell>
          <cell r="B1653" t="str">
            <v>VALORES EN CUSTODIA - CAJ</v>
          </cell>
          <cell r="C1653">
            <v>740</v>
          </cell>
          <cell r="D1653">
            <v>37141.800000000003</v>
          </cell>
          <cell r="E1653">
            <v>61903</v>
          </cell>
          <cell r="F1653">
            <v>0.6</v>
          </cell>
        </row>
        <row r="1654">
          <cell r="A1654" t="str">
            <v>715053020P57</v>
          </cell>
          <cell r="B1654" t="str">
            <v>VALORES EN CUSTODIA - CAJ</v>
          </cell>
          <cell r="C1654">
            <v>729</v>
          </cell>
          <cell r="D1654">
            <v>3494.48</v>
          </cell>
          <cell r="E1654">
            <v>4598</v>
          </cell>
          <cell r="F1654">
            <v>0.76</v>
          </cell>
        </row>
        <row r="1655">
          <cell r="A1655" t="str">
            <v>715053020P58</v>
          </cell>
          <cell r="B1655" t="str">
            <v>VALORES EN CUSTODIA - CAJ</v>
          </cell>
          <cell r="C1655">
            <v>734</v>
          </cell>
          <cell r="D1655">
            <v>3540.46</v>
          </cell>
          <cell r="E1655">
            <v>4598</v>
          </cell>
          <cell r="F1655">
            <v>0.77</v>
          </cell>
        </row>
        <row r="1656">
          <cell r="A1656" t="str">
            <v>715053020P59</v>
          </cell>
          <cell r="B1656" t="str">
            <v>VALORES EN CUSTODIA - CAJ</v>
          </cell>
          <cell r="C1656">
            <v>737</v>
          </cell>
          <cell r="D1656">
            <v>3494.48</v>
          </cell>
          <cell r="E1656">
            <v>4598</v>
          </cell>
          <cell r="F1656">
            <v>0.76</v>
          </cell>
        </row>
        <row r="1657">
          <cell r="A1657" t="str">
            <v>715053020RI1</v>
          </cell>
          <cell r="B1657" t="str">
            <v>VALORES EN CUSTODIA - CAJ</v>
          </cell>
          <cell r="C1657">
            <v>768</v>
          </cell>
          <cell r="D1657">
            <v>4342582.3099999996</v>
          </cell>
          <cell r="E1657">
            <v>1134100</v>
          </cell>
          <cell r="F1657">
            <v>3.8290999999999999</v>
          </cell>
        </row>
        <row r="1658">
          <cell r="A1658" t="str">
            <v>715053020SRI</v>
          </cell>
          <cell r="B1658" t="str">
            <v>VALORES EN CUSTODIA - CAJ</v>
          </cell>
          <cell r="C1658">
            <v>770</v>
          </cell>
          <cell r="D1658">
            <v>252801.9</v>
          </cell>
          <cell r="E1658">
            <v>78000</v>
          </cell>
          <cell r="F1658">
            <v>3.24105</v>
          </cell>
        </row>
        <row r="1659">
          <cell r="A1659" t="str">
            <v>715053020TA1</v>
          </cell>
          <cell r="B1659" t="str">
            <v>VALORES EN CUSTODIA - CAJ</v>
          </cell>
          <cell r="C1659">
            <v>998</v>
          </cell>
          <cell r="D1659">
            <v>2520000</v>
          </cell>
          <cell r="E1659">
            <v>700000</v>
          </cell>
          <cell r="F1659">
            <v>3.6</v>
          </cell>
        </row>
        <row r="1660">
          <cell r="A1660" t="str">
            <v>715053020THI</v>
          </cell>
          <cell r="B1660" t="str">
            <v>VALORES EN CUSTODIA - CAJ</v>
          </cell>
          <cell r="C1660">
            <v>998</v>
          </cell>
          <cell r="D1660">
            <v>5000</v>
          </cell>
          <cell r="E1660">
            <v>5000</v>
          </cell>
          <cell r="F1660">
            <v>1</v>
          </cell>
        </row>
        <row r="1661">
          <cell r="A1661" t="str">
            <v>715053020TN8</v>
          </cell>
          <cell r="B1661" t="str">
            <v>VALORES EN CUSTODIA - CAJ</v>
          </cell>
          <cell r="C1661">
            <v>998</v>
          </cell>
          <cell r="D1661">
            <v>500000</v>
          </cell>
          <cell r="E1661">
            <v>500000</v>
          </cell>
          <cell r="F1661">
            <v>1</v>
          </cell>
        </row>
        <row r="1662">
          <cell r="A1662" t="str">
            <v>715053020TP9</v>
          </cell>
          <cell r="B1662" t="str">
            <v>VALORES EN CUSTODIA - CAJ</v>
          </cell>
          <cell r="C1662">
            <v>382</v>
          </cell>
          <cell r="D1662">
            <v>7271.8</v>
          </cell>
          <cell r="E1662">
            <v>206000</v>
          </cell>
          <cell r="F1662">
            <v>3.5299999999999998E-2</v>
          </cell>
        </row>
        <row r="1663">
          <cell r="A1663" t="str">
            <v>715053020TRV</v>
          </cell>
          <cell r="B1663" t="str">
            <v>VALORES EN CUSTODIA - CAJ</v>
          </cell>
          <cell r="C1663">
            <v>998</v>
          </cell>
          <cell r="D1663">
            <v>8</v>
          </cell>
          <cell r="E1663">
            <v>8</v>
          </cell>
          <cell r="F1663">
            <v>1</v>
          </cell>
        </row>
        <row r="1664">
          <cell r="A1664" t="str">
            <v>715053020U$S</v>
          </cell>
          <cell r="B1664" t="str">
            <v>DOLARES EN CAJA DE VALORE</v>
          </cell>
          <cell r="C1664">
            <v>515</v>
          </cell>
          <cell r="D1664">
            <v>475110.07</v>
          </cell>
          <cell r="E1664">
            <v>475110.07</v>
          </cell>
          <cell r="F1664">
            <v>1</v>
          </cell>
        </row>
        <row r="1665">
          <cell r="A1665" t="str">
            <v>715053020U19</v>
          </cell>
          <cell r="B1665" t="str">
            <v>VALORES EN CUSTODIA - CAJ</v>
          </cell>
          <cell r="C1665">
            <v>998</v>
          </cell>
          <cell r="D1665">
            <v>100000</v>
          </cell>
          <cell r="E1665">
            <v>100000</v>
          </cell>
          <cell r="F1665">
            <v>1</v>
          </cell>
        </row>
        <row r="1666">
          <cell r="A1666" t="str">
            <v>715053020VNP</v>
          </cell>
          <cell r="B1666" t="str">
            <v>VALORES EN CUSTODIA - CAJ</v>
          </cell>
          <cell r="C1666">
            <v>148</v>
          </cell>
          <cell r="D1666">
            <v>28176.240000000002</v>
          </cell>
          <cell r="E1666">
            <v>304608</v>
          </cell>
          <cell r="F1666">
            <v>9.2499999999999999E-2</v>
          </cell>
        </row>
        <row r="1667">
          <cell r="A1667" t="str">
            <v>715053020VNU</v>
          </cell>
          <cell r="B1667" t="str">
            <v>VALORES EN CUSTODIA - CAJ</v>
          </cell>
          <cell r="C1667">
            <v>149</v>
          </cell>
          <cell r="D1667">
            <v>337198.98</v>
          </cell>
          <cell r="E1667">
            <v>2644698</v>
          </cell>
          <cell r="F1667">
            <v>0.1275</v>
          </cell>
        </row>
        <row r="1668">
          <cell r="A1668" t="str">
            <v>715053020VN2</v>
          </cell>
          <cell r="B1668" t="str">
            <v>VALORES EN CUSTODIA - CAJ</v>
          </cell>
          <cell r="C1668">
            <v>998</v>
          </cell>
          <cell r="D1668">
            <v>17969.28</v>
          </cell>
          <cell r="E1668">
            <v>171136</v>
          </cell>
          <cell r="F1668">
            <v>0.105</v>
          </cell>
        </row>
        <row r="1669">
          <cell r="A1669" t="str">
            <v>715053020VR8</v>
          </cell>
          <cell r="B1669" t="str">
            <v>VALORES EN CUSTODIA - CAJ</v>
          </cell>
          <cell r="C1669">
            <v>998</v>
          </cell>
          <cell r="D1669">
            <v>300000</v>
          </cell>
          <cell r="E1669">
            <v>300000</v>
          </cell>
          <cell r="F1669">
            <v>1</v>
          </cell>
        </row>
        <row r="1670">
          <cell r="A1670" t="str">
            <v>715053020ZPR</v>
          </cell>
          <cell r="B1670" t="str">
            <v>VALORES EN CUSTODIA - CAJ</v>
          </cell>
          <cell r="C1670">
            <v>760</v>
          </cell>
          <cell r="D1670">
            <v>191670.86</v>
          </cell>
          <cell r="E1670">
            <v>844365</v>
          </cell>
          <cell r="F1670">
            <v>0.22700000000000001</v>
          </cell>
        </row>
        <row r="1671">
          <cell r="A1671" t="str">
            <v>715053020Z10</v>
          </cell>
          <cell r="B1671" t="str">
            <v>VALORES EN CUSTODIA - CAJ</v>
          </cell>
          <cell r="C1671">
            <v>580</v>
          </cell>
          <cell r="D1671">
            <v>684.46</v>
          </cell>
          <cell r="E1671">
            <v>68446</v>
          </cell>
          <cell r="F1671">
            <v>0.01</v>
          </cell>
        </row>
        <row r="1672">
          <cell r="A1672" t="str">
            <v>715053020141</v>
          </cell>
          <cell r="B1672" t="str">
            <v>VALORES EN CUSTODIA - CAJ</v>
          </cell>
          <cell r="C1672">
            <v>998</v>
          </cell>
          <cell r="D1672">
            <v>243000</v>
          </cell>
          <cell r="E1672">
            <v>243000</v>
          </cell>
          <cell r="F1672">
            <v>1</v>
          </cell>
        </row>
        <row r="1673">
          <cell r="A1673" t="str">
            <v>715053020178</v>
          </cell>
          <cell r="B1673" t="str">
            <v>VALORES EN CUSTODIA - CAJ</v>
          </cell>
          <cell r="C1673">
            <v>994</v>
          </cell>
          <cell r="D1673">
            <v>2942</v>
          </cell>
          <cell r="E1673">
            <v>2942</v>
          </cell>
          <cell r="F1673">
            <v>1</v>
          </cell>
        </row>
        <row r="1674">
          <cell r="A1674" t="str">
            <v>715053020241</v>
          </cell>
          <cell r="B1674" t="str">
            <v>VALORES EN CUSTODIA - CAJ</v>
          </cell>
          <cell r="C1674">
            <v>946</v>
          </cell>
          <cell r="D1674">
            <v>412.21</v>
          </cell>
          <cell r="E1674">
            <v>41221</v>
          </cell>
          <cell r="F1674">
            <v>0.01</v>
          </cell>
        </row>
        <row r="1675">
          <cell r="A1675" t="str">
            <v>715053020291</v>
          </cell>
          <cell r="B1675" t="str">
            <v>VALORES EN CUSTODIA - CAJ</v>
          </cell>
          <cell r="C1675">
            <v>995</v>
          </cell>
          <cell r="D1675">
            <v>120468.21</v>
          </cell>
          <cell r="E1675">
            <v>75431</v>
          </cell>
          <cell r="F1675">
            <v>1.597065</v>
          </cell>
        </row>
        <row r="1676">
          <cell r="A1676" t="str">
            <v>715053020401</v>
          </cell>
          <cell r="B1676" t="str">
            <v>VALORES EN CUSTODIA - CAJ</v>
          </cell>
          <cell r="C1676">
            <v>996</v>
          </cell>
          <cell r="D1676">
            <v>147383</v>
          </cell>
          <cell r="E1676">
            <v>147383</v>
          </cell>
          <cell r="F1676">
            <v>1</v>
          </cell>
        </row>
        <row r="1677">
          <cell r="A1677" t="str">
            <v>715053020402</v>
          </cell>
          <cell r="B1677" t="str">
            <v>VALORES EN CUSTODIA - CAJ</v>
          </cell>
          <cell r="C1677">
            <v>997</v>
          </cell>
          <cell r="D1677">
            <v>336246</v>
          </cell>
          <cell r="E1677">
            <v>3362460</v>
          </cell>
          <cell r="F1677">
            <v>0.1</v>
          </cell>
        </row>
        <row r="1678">
          <cell r="A1678" t="str">
            <v>715053020714</v>
          </cell>
          <cell r="B1678" t="str">
            <v>VALORES EN CUSTODIA - CAJ</v>
          </cell>
          <cell r="C1678">
            <v>998</v>
          </cell>
          <cell r="D1678">
            <v>4800</v>
          </cell>
          <cell r="E1678">
            <v>480000</v>
          </cell>
          <cell r="F1678">
            <v>0.01</v>
          </cell>
        </row>
        <row r="1679">
          <cell r="A1679" t="str">
            <v>715053020737</v>
          </cell>
          <cell r="B1679" t="str">
            <v>VALORES EN CUSTODIA - CAJ</v>
          </cell>
          <cell r="C1679">
            <v>998</v>
          </cell>
          <cell r="D1679">
            <v>2057.2800000000002</v>
          </cell>
          <cell r="E1679">
            <v>205728</v>
          </cell>
          <cell r="F1679">
            <v>0.01</v>
          </cell>
        </row>
        <row r="1680">
          <cell r="A1680" t="str">
            <v>715053020759</v>
          </cell>
          <cell r="B1680" t="str">
            <v>VALORES EN CUSTODIA - CAJ</v>
          </cell>
          <cell r="C1680">
            <v>998</v>
          </cell>
          <cell r="D1680">
            <v>4800</v>
          </cell>
          <cell r="E1680">
            <v>480000</v>
          </cell>
          <cell r="F1680">
            <v>0.01</v>
          </cell>
        </row>
        <row r="1681">
          <cell r="A1681" t="str">
            <v>715053079</v>
          </cell>
          <cell r="B1681" t="str">
            <v>VALORES EN CUSTODIA (DLS)</v>
          </cell>
          <cell r="C1681">
            <v>2</v>
          </cell>
          <cell r="D1681">
            <v>7892002.25</v>
          </cell>
          <cell r="E1681">
            <v>2106500</v>
          </cell>
          <cell r="F1681">
            <v>3.7465000000000002</v>
          </cell>
        </row>
        <row r="1682">
          <cell r="A1682" t="str">
            <v>715053088</v>
          </cell>
          <cell r="B1682" t="str">
            <v>VALORES EN CUSTODIA - EUR</v>
          </cell>
          <cell r="C1682">
            <v>2</v>
          </cell>
          <cell r="D1682">
            <v>312794.08</v>
          </cell>
          <cell r="E1682">
            <v>83489.679999999993</v>
          </cell>
          <cell r="F1682">
            <v>3.7465000000000002</v>
          </cell>
        </row>
        <row r="1683">
          <cell r="A1683" t="str">
            <v>715053088ARY</v>
          </cell>
          <cell r="B1683" t="str">
            <v>VALORES EN CUSTODIA - CAJ</v>
          </cell>
          <cell r="C1683">
            <v>141</v>
          </cell>
          <cell r="D1683">
            <v>240883.48</v>
          </cell>
          <cell r="E1683">
            <v>276989</v>
          </cell>
          <cell r="F1683">
            <v>0.86965000000000003</v>
          </cell>
        </row>
        <row r="1684">
          <cell r="A1684" t="str">
            <v>715053088ITY</v>
          </cell>
          <cell r="B1684" t="str">
            <v>VALORES EN CUSTODIA - CAJ</v>
          </cell>
          <cell r="C1684">
            <v>998</v>
          </cell>
          <cell r="D1684">
            <v>281</v>
          </cell>
          <cell r="E1684">
            <v>281</v>
          </cell>
          <cell r="F1684">
            <v>1</v>
          </cell>
        </row>
        <row r="1685">
          <cell r="A1685" t="str">
            <v>715053088T38</v>
          </cell>
          <cell r="B1685" t="str">
            <v>VALORES EN CUST -EUROCLEA</v>
          </cell>
          <cell r="C1685">
            <v>998</v>
          </cell>
          <cell r="D1685">
            <v>46414000</v>
          </cell>
          <cell r="E1685">
            <v>46414000</v>
          </cell>
          <cell r="F1685">
            <v>1</v>
          </cell>
        </row>
        <row r="1686">
          <cell r="A1686" t="str">
            <v>715053088T46</v>
          </cell>
          <cell r="B1686" t="str">
            <v>VALORES EN CUST -EUROCLEA</v>
          </cell>
          <cell r="C1686">
            <v>998</v>
          </cell>
          <cell r="D1686">
            <v>2940000</v>
          </cell>
          <cell r="E1686">
            <v>2940000</v>
          </cell>
          <cell r="F1686">
            <v>1</v>
          </cell>
        </row>
        <row r="1687">
          <cell r="A1687" t="str">
            <v>715053088UPA</v>
          </cell>
          <cell r="B1687" t="str">
            <v>VALORES EN CUSTODIA - CAJ</v>
          </cell>
          <cell r="C1687">
            <v>998</v>
          </cell>
          <cell r="D1687">
            <v>275</v>
          </cell>
          <cell r="E1687">
            <v>275</v>
          </cell>
          <cell r="F1687">
            <v>1</v>
          </cell>
        </row>
        <row r="1688">
          <cell r="A1688" t="str">
            <v>715053088VNP</v>
          </cell>
          <cell r="B1688" t="str">
            <v>VALORES EN CUSTODIA - CAJ</v>
          </cell>
          <cell r="C1688">
            <v>148</v>
          </cell>
          <cell r="D1688">
            <v>25621.48</v>
          </cell>
          <cell r="E1688">
            <v>276989</v>
          </cell>
          <cell r="F1688">
            <v>9.2499999999999999E-2</v>
          </cell>
        </row>
        <row r="1689">
          <cell r="A1689" t="str">
            <v>715053088726</v>
          </cell>
          <cell r="B1689" t="str">
            <v>ON BCO HIP -CUST EUROCLEA</v>
          </cell>
          <cell r="C1689">
            <v>998</v>
          </cell>
          <cell r="D1689">
            <v>10847</v>
          </cell>
          <cell r="E1689">
            <v>10847</v>
          </cell>
          <cell r="F1689">
            <v>1</v>
          </cell>
        </row>
        <row r="1690">
          <cell r="A1690" t="str">
            <v>715053089S13</v>
          </cell>
          <cell r="B1690" t="str">
            <v>VALORES EN CUSTODIA - CAJ</v>
          </cell>
          <cell r="C1690">
            <v>998</v>
          </cell>
          <cell r="D1690">
            <v>13.18</v>
          </cell>
          <cell r="E1690">
            <v>13183125</v>
          </cell>
          <cell r="F1690">
            <v>9.9999999999999995E-7</v>
          </cell>
        </row>
        <row r="1691">
          <cell r="A1691" t="str">
            <v>715053089V14</v>
          </cell>
          <cell r="B1691" t="str">
            <v>OCMO 47014 -CUSTODIA CRYL</v>
          </cell>
          <cell r="C1691">
            <v>998</v>
          </cell>
          <cell r="D1691">
            <v>11777.51</v>
          </cell>
          <cell r="E1691">
            <v>11777.51</v>
          </cell>
          <cell r="F1691">
            <v>1</v>
          </cell>
        </row>
        <row r="1692">
          <cell r="A1692" t="str">
            <v>715053089713</v>
          </cell>
          <cell r="B1692" t="str">
            <v>OCMO 47013 -CUSTODIA CRYL</v>
          </cell>
          <cell r="C1692">
            <v>998</v>
          </cell>
          <cell r="D1692">
            <v>452.98</v>
          </cell>
          <cell r="E1692">
            <v>452.98</v>
          </cell>
          <cell r="F1692">
            <v>1</v>
          </cell>
        </row>
        <row r="1693">
          <cell r="A1693" t="str">
            <v>715053089715</v>
          </cell>
          <cell r="B1693" t="str">
            <v>OCMO 47015 -CUSTODIA CRYL</v>
          </cell>
          <cell r="C1693">
            <v>998</v>
          </cell>
          <cell r="D1693">
            <v>344.27</v>
          </cell>
          <cell r="E1693">
            <v>344.27</v>
          </cell>
          <cell r="F1693">
            <v>1</v>
          </cell>
        </row>
        <row r="1694">
          <cell r="A1694" t="str">
            <v>715053089716</v>
          </cell>
          <cell r="B1694" t="str">
            <v>OCMO 47016 -CUSTODIA CRYL</v>
          </cell>
          <cell r="C1694">
            <v>998</v>
          </cell>
          <cell r="D1694">
            <v>11659.74</v>
          </cell>
          <cell r="E1694">
            <v>11659.74</v>
          </cell>
          <cell r="F1694">
            <v>1</v>
          </cell>
        </row>
        <row r="1695">
          <cell r="A1695" t="str">
            <v>715053089717</v>
          </cell>
          <cell r="B1695" t="str">
            <v>OCMO 47017 -CUSTODIA CRYL</v>
          </cell>
          <cell r="C1695">
            <v>998</v>
          </cell>
          <cell r="D1695">
            <v>226.49</v>
          </cell>
          <cell r="E1695">
            <v>226.49</v>
          </cell>
          <cell r="F1695">
            <v>1</v>
          </cell>
        </row>
        <row r="1696">
          <cell r="A1696" t="str">
            <v>715053089718</v>
          </cell>
          <cell r="B1696" t="str">
            <v>OCMO 47018 -CUSTODIA CRYL</v>
          </cell>
          <cell r="C1696">
            <v>998</v>
          </cell>
          <cell r="D1696">
            <v>11541.96</v>
          </cell>
          <cell r="E1696">
            <v>11541.96</v>
          </cell>
          <cell r="F1696">
            <v>1</v>
          </cell>
        </row>
        <row r="1697">
          <cell r="A1697" t="str">
            <v>715053089719</v>
          </cell>
          <cell r="B1697" t="str">
            <v>OCMO 47019 -CUSTODIA CRYL</v>
          </cell>
          <cell r="C1697">
            <v>998</v>
          </cell>
          <cell r="D1697">
            <v>117.78</v>
          </cell>
          <cell r="E1697">
            <v>117.78</v>
          </cell>
          <cell r="F1697">
            <v>1</v>
          </cell>
        </row>
        <row r="1698">
          <cell r="A1698" t="str">
            <v>715053089720</v>
          </cell>
          <cell r="B1698" t="str">
            <v>OCMO 47020 -CUSTODIA CRYL</v>
          </cell>
          <cell r="C1698">
            <v>998</v>
          </cell>
          <cell r="D1698">
            <v>11442.3</v>
          </cell>
          <cell r="E1698">
            <v>11442.3</v>
          </cell>
          <cell r="F1698">
            <v>1</v>
          </cell>
        </row>
        <row r="1699">
          <cell r="A1699" t="str">
            <v>715053089863</v>
          </cell>
          <cell r="B1699" t="str">
            <v>OPCION CUPON B12</v>
          </cell>
          <cell r="C1699">
            <v>998</v>
          </cell>
          <cell r="D1699">
            <v>0.65</v>
          </cell>
          <cell r="E1699">
            <v>650200</v>
          </cell>
          <cell r="F1699">
            <v>9.9999999999999995E-7</v>
          </cell>
        </row>
        <row r="1700">
          <cell r="A1700" t="str">
            <v>715053090</v>
          </cell>
          <cell r="B1700" t="str">
            <v>VALORES EN CUST BARRA 20G</v>
          </cell>
          <cell r="C1700">
            <v>914</v>
          </cell>
          <cell r="D1700">
            <v>9407.2000000000007</v>
          </cell>
          <cell r="E1700">
            <v>4</v>
          </cell>
          <cell r="F1700">
            <v>2351.8000000000002</v>
          </cell>
        </row>
        <row r="1701">
          <cell r="A1701" t="str">
            <v>715053091</v>
          </cell>
          <cell r="B1701" t="str">
            <v>VALORES EN CUST BARRA 250</v>
          </cell>
          <cell r="C1701">
            <v>915</v>
          </cell>
          <cell r="D1701">
            <v>117590</v>
          </cell>
          <cell r="E1701">
            <v>4</v>
          </cell>
          <cell r="F1701">
            <v>29397.5</v>
          </cell>
        </row>
        <row r="1702">
          <cell r="A1702" t="str">
            <v>715053093</v>
          </cell>
          <cell r="B1702" t="str">
            <v>VALORES EN CUST BARRA 50G</v>
          </cell>
          <cell r="C1702">
            <v>916</v>
          </cell>
          <cell r="D1702">
            <v>105831</v>
          </cell>
          <cell r="E1702">
            <v>18</v>
          </cell>
          <cell r="F1702">
            <v>5879.5</v>
          </cell>
        </row>
        <row r="1703">
          <cell r="A1703" t="str">
            <v>715053094</v>
          </cell>
          <cell r="B1703" t="str">
            <v>VALORES EN CUST BARRA 100</v>
          </cell>
          <cell r="C1703">
            <v>912</v>
          </cell>
          <cell r="D1703">
            <v>1199418</v>
          </cell>
          <cell r="E1703">
            <v>102</v>
          </cell>
          <cell r="F1703">
            <v>11759</v>
          </cell>
        </row>
        <row r="1704">
          <cell r="A1704" t="str">
            <v>715053095</v>
          </cell>
          <cell r="B1704" t="str">
            <v>VALORES EN CUST MAPLE CAN</v>
          </cell>
          <cell r="C1704">
            <v>907</v>
          </cell>
          <cell r="D1704">
            <v>29259.68</v>
          </cell>
          <cell r="E1704">
            <v>8</v>
          </cell>
          <cell r="F1704">
            <v>3657.46</v>
          </cell>
        </row>
        <row r="1705">
          <cell r="A1705" t="str">
            <v>715053096</v>
          </cell>
          <cell r="B1705" t="str">
            <v>VALORES EN CUST ONZA DE O</v>
          </cell>
          <cell r="C1705">
            <v>930</v>
          </cell>
          <cell r="D1705">
            <v>3657.46</v>
          </cell>
          <cell r="E1705">
            <v>1</v>
          </cell>
          <cell r="F1705">
            <v>3657.46</v>
          </cell>
        </row>
        <row r="1706">
          <cell r="A1706" t="str">
            <v>715053097</v>
          </cell>
          <cell r="B1706" t="str">
            <v>VALORES EN CUST KRUGERRAN</v>
          </cell>
          <cell r="C1706">
            <v>904</v>
          </cell>
          <cell r="D1706">
            <v>994829.12</v>
          </cell>
          <cell r="E1706">
            <v>272</v>
          </cell>
          <cell r="F1706">
            <v>3657.46</v>
          </cell>
        </row>
        <row r="1707">
          <cell r="A1707" t="str">
            <v>715053099</v>
          </cell>
          <cell r="B1707" t="str">
            <v>VALORES EN CUST BARRA 10G</v>
          </cell>
          <cell r="C1707">
            <v>920</v>
          </cell>
          <cell r="D1707">
            <v>1175.9000000000001</v>
          </cell>
          <cell r="E1707">
            <v>1</v>
          </cell>
          <cell r="F1707">
            <v>1175.9000000000001</v>
          </cell>
        </row>
        <row r="1708">
          <cell r="A1708" t="str">
            <v>715053106</v>
          </cell>
          <cell r="B1708" t="str">
            <v>VALORES EN CUSTODIA - EUR</v>
          </cell>
          <cell r="C1708">
            <v>98</v>
          </cell>
          <cell r="D1708">
            <v>2987.96</v>
          </cell>
          <cell r="E1708">
            <v>564.33000000000004</v>
          </cell>
          <cell r="F1708">
            <v>5.2947129999999998</v>
          </cell>
        </row>
        <row r="1709">
          <cell r="A1709" t="str">
            <v>715053110</v>
          </cell>
          <cell r="B1709" t="str">
            <v>VALORES EN CUSTODIA(P.F.D</v>
          </cell>
          <cell r="C1709">
            <v>2</v>
          </cell>
          <cell r="D1709">
            <v>7204.51</v>
          </cell>
          <cell r="E1709">
            <v>1923</v>
          </cell>
          <cell r="F1709">
            <v>3.7465000000000002</v>
          </cell>
        </row>
        <row r="1710">
          <cell r="A1710" t="str">
            <v>715053900</v>
          </cell>
          <cell r="B1710" t="str">
            <v>VALORES CUSTODIA MON EXTR</v>
          </cell>
          <cell r="C1710">
            <v>2</v>
          </cell>
          <cell r="D1710">
            <v>8765685.9399999995</v>
          </cell>
          <cell r="E1710">
            <v>2339700</v>
          </cell>
          <cell r="F1710">
            <v>3.7465000000000002</v>
          </cell>
        </row>
        <row r="1711">
          <cell r="A1711" t="str">
            <v>715053932</v>
          </cell>
          <cell r="B1711" t="str">
            <v>VAL CUST EUROS -TESORO</v>
          </cell>
          <cell r="C1711">
            <v>98</v>
          </cell>
          <cell r="D1711">
            <v>6513026.1399999997</v>
          </cell>
          <cell r="E1711">
            <v>1230100</v>
          </cell>
          <cell r="F1711">
            <v>5.2947129999999998</v>
          </cell>
        </row>
        <row r="1712">
          <cell r="A1712" t="str">
            <v>715053952</v>
          </cell>
          <cell r="B1712" t="str">
            <v>CUST.TRANSITO CH.VIAJERO</v>
          </cell>
          <cell r="C1712">
            <v>98</v>
          </cell>
          <cell r="D1712">
            <v>264.73</v>
          </cell>
          <cell r="E1712">
            <v>50</v>
          </cell>
          <cell r="F1712">
            <v>5.2947129999999998</v>
          </cell>
        </row>
        <row r="1713">
          <cell r="A1713" t="str">
            <v>715063002</v>
          </cell>
          <cell r="B1713" t="str">
            <v>DOCUMENTOS AL COBRO IMPOR</v>
          </cell>
          <cell r="C1713">
            <v>2</v>
          </cell>
          <cell r="D1713">
            <v>2778175.33</v>
          </cell>
          <cell r="E1713">
            <v>741538.86</v>
          </cell>
          <cell r="F1713">
            <v>3.7465000000000002</v>
          </cell>
        </row>
        <row r="1714">
          <cell r="A1714" t="str">
            <v>715063208</v>
          </cell>
          <cell r="B1714" t="str">
            <v>VALORES AL COBRO-ANEXO(DO</v>
          </cell>
          <cell r="C1714">
            <v>2</v>
          </cell>
          <cell r="D1714">
            <v>29942.05</v>
          </cell>
          <cell r="E1714">
            <v>7992.01</v>
          </cell>
          <cell r="F1714">
            <v>3.7465000000000002</v>
          </cell>
        </row>
        <row r="1715">
          <cell r="A1715" t="str">
            <v>715063253</v>
          </cell>
          <cell r="B1715" t="str">
            <v>VAL. AL COBRO ANEXO EUROS</v>
          </cell>
          <cell r="C1715">
            <v>98</v>
          </cell>
          <cell r="D1715">
            <v>11652.86</v>
          </cell>
          <cell r="E1715">
            <v>2200.85</v>
          </cell>
          <cell r="F1715">
            <v>5.2947129999999998</v>
          </cell>
        </row>
        <row r="1716">
          <cell r="A1716" t="str">
            <v>715083040</v>
          </cell>
          <cell r="B1716" t="str">
            <v>RENTAS A COBRAR CUENTAS B</v>
          </cell>
          <cell r="C1716">
            <v>2</v>
          </cell>
          <cell r="D1716">
            <v>2141591.37</v>
          </cell>
          <cell r="E1716">
            <v>571624.55000000005</v>
          </cell>
          <cell r="F1716">
            <v>3.7465000000000002</v>
          </cell>
        </row>
        <row r="1717">
          <cell r="A1717" t="str">
            <v>715084003</v>
          </cell>
          <cell r="B1717" t="str">
            <v>BENEF.OTRAS GTIAS.OTORGAD</v>
          </cell>
          <cell r="C1717">
            <v>2</v>
          </cell>
          <cell r="D1717">
            <v>352420.17</v>
          </cell>
          <cell r="E1717">
            <v>94066.51</v>
          </cell>
          <cell r="F1717">
            <v>3.7465000000000002</v>
          </cell>
        </row>
        <row r="1718">
          <cell r="A1718" t="str">
            <v>715084050</v>
          </cell>
          <cell r="B1718" t="str">
            <v>RENTAS A PAGAR CUENTAS BL</v>
          </cell>
          <cell r="C1718">
            <v>2</v>
          </cell>
          <cell r="D1718">
            <v>2141590.02</v>
          </cell>
          <cell r="E1718">
            <v>571624.18999999994</v>
          </cell>
          <cell r="F1718">
            <v>3.7465000000000002</v>
          </cell>
        </row>
        <row r="1719">
          <cell r="A1719" t="str">
            <v>721033011</v>
          </cell>
          <cell r="B1719" t="str">
            <v>GARANTIAS OTORGADAS</v>
          </cell>
          <cell r="C1719">
            <v>0</v>
          </cell>
          <cell r="D1719">
            <v>-1347420.71</v>
          </cell>
          <cell r="E1719">
            <v>0</v>
          </cell>
          <cell r="F1719">
            <v>0</v>
          </cell>
        </row>
        <row r="1720">
          <cell r="A1720" t="str">
            <v>721074005</v>
          </cell>
          <cell r="B1720" t="str">
            <v>VALORES POR ACREDITAR CJE</v>
          </cell>
          <cell r="C1720">
            <v>0</v>
          </cell>
          <cell r="D1720">
            <v>-99694.28</v>
          </cell>
          <cell r="E1720">
            <v>0</v>
          </cell>
          <cell r="F1720">
            <v>0</v>
          </cell>
        </row>
        <row r="1721">
          <cell r="A1721" t="str">
            <v>721074025</v>
          </cell>
          <cell r="B1721" t="str">
            <v>VALORES POR ACREDITAR CLE</v>
          </cell>
          <cell r="C1721">
            <v>0</v>
          </cell>
          <cell r="D1721">
            <v>-3876833.86</v>
          </cell>
          <cell r="E1721">
            <v>0</v>
          </cell>
          <cell r="F1721">
            <v>0</v>
          </cell>
        </row>
        <row r="1722">
          <cell r="A1722" t="str">
            <v>721083050</v>
          </cell>
          <cell r="B1722" t="str">
            <v>RENTAS A PAGAR CUENTAS BL</v>
          </cell>
          <cell r="C1722">
            <v>0</v>
          </cell>
          <cell r="D1722">
            <v>-1679076.12</v>
          </cell>
          <cell r="E1722">
            <v>0</v>
          </cell>
          <cell r="F1722">
            <v>0</v>
          </cell>
        </row>
        <row r="1723">
          <cell r="A1723" t="str">
            <v>721083051</v>
          </cell>
          <cell r="B1723" t="str">
            <v>DIVID.A PAGAR CUENTAS BLO</v>
          </cell>
          <cell r="C1723">
            <v>0</v>
          </cell>
          <cell r="D1723">
            <v>-0.3</v>
          </cell>
          <cell r="E1723">
            <v>0</v>
          </cell>
          <cell r="F1723">
            <v>0</v>
          </cell>
        </row>
        <row r="1724">
          <cell r="A1724" t="str">
            <v>721084001</v>
          </cell>
          <cell r="B1724" t="str">
            <v>OTORGANES DE GTIAS. PREF.</v>
          </cell>
          <cell r="C1724">
            <v>0</v>
          </cell>
          <cell r="D1724">
            <v>-2907763.87</v>
          </cell>
          <cell r="E1724">
            <v>0</v>
          </cell>
          <cell r="F1724">
            <v>0</v>
          </cell>
        </row>
        <row r="1725">
          <cell r="A1725" t="str">
            <v>721084040</v>
          </cell>
          <cell r="B1725" t="str">
            <v>RENTAS A COBRAR CUENTAS B</v>
          </cell>
          <cell r="C1725">
            <v>0</v>
          </cell>
          <cell r="D1725">
            <v>-1679079.12</v>
          </cell>
          <cell r="E1725">
            <v>0</v>
          </cell>
          <cell r="F1725">
            <v>0</v>
          </cell>
        </row>
        <row r="1726">
          <cell r="A1726" t="str">
            <v>721084103</v>
          </cell>
          <cell r="B1726" t="str">
            <v>OTORG. OTRAS GTIAS. RECIB</v>
          </cell>
          <cell r="C1726">
            <v>0</v>
          </cell>
          <cell r="D1726">
            <v>-3221367.79</v>
          </cell>
          <cell r="E1726">
            <v>0</v>
          </cell>
          <cell r="F1726">
            <v>0</v>
          </cell>
        </row>
        <row r="1727">
          <cell r="A1727" t="str">
            <v>721086001</v>
          </cell>
          <cell r="B1727" t="str">
            <v>DEUDORES CLASIFICADOS IRR</v>
          </cell>
          <cell r="C1727">
            <v>0</v>
          </cell>
          <cell r="D1727">
            <v>-42648701.659999996</v>
          </cell>
          <cell r="E1727">
            <v>0</v>
          </cell>
          <cell r="F1727">
            <v>0</v>
          </cell>
        </row>
        <row r="1728">
          <cell r="A1728" t="str">
            <v>721086010</v>
          </cell>
          <cell r="B1728" t="str">
            <v>CAMARA CTA.COMPENS. (48 H</v>
          </cell>
          <cell r="C1728">
            <v>0</v>
          </cell>
          <cell r="D1728">
            <v>-502285.65</v>
          </cell>
          <cell r="E1728">
            <v>0</v>
          </cell>
          <cell r="F1728">
            <v>0</v>
          </cell>
        </row>
        <row r="1729">
          <cell r="A1729" t="str">
            <v>721086015</v>
          </cell>
          <cell r="B1729" t="str">
            <v>DEPOSIT.DE VALORES EN CUS</v>
          </cell>
          <cell r="C1729">
            <v>0</v>
          </cell>
          <cell r="D1729">
            <v>-7358000</v>
          </cell>
          <cell r="E1729">
            <v>0</v>
          </cell>
          <cell r="F1729">
            <v>0</v>
          </cell>
        </row>
        <row r="1730">
          <cell r="A1730" t="str">
            <v>721086017</v>
          </cell>
          <cell r="B1730" t="str">
            <v>DEPOSIT.CHEQUES DE TERCER</v>
          </cell>
          <cell r="C1730">
            <v>0</v>
          </cell>
          <cell r="D1730">
            <v>-831297.39</v>
          </cell>
          <cell r="E1730">
            <v>0</v>
          </cell>
          <cell r="F1730">
            <v>0</v>
          </cell>
        </row>
        <row r="1731">
          <cell r="A1731" t="str">
            <v>721086019</v>
          </cell>
          <cell r="B1731" t="str">
            <v>VALORES EN CUST. P.F.(PES</v>
          </cell>
          <cell r="C1731">
            <v>0</v>
          </cell>
          <cell r="D1731">
            <v>-9024524.6400000006</v>
          </cell>
          <cell r="E1731">
            <v>0</v>
          </cell>
          <cell r="F1731">
            <v>0</v>
          </cell>
        </row>
        <row r="1732">
          <cell r="A1732" t="str">
            <v>721086020$59</v>
          </cell>
          <cell r="B1732" t="str">
            <v>DEP.VALORES CUSTODIA - CA</v>
          </cell>
          <cell r="C1732">
            <v>738</v>
          </cell>
          <cell r="D1732">
            <v>-11860.59</v>
          </cell>
          <cell r="E1732">
            <v>-56479</v>
          </cell>
          <cell r="F1732">
            <v>0.21</v>
          </cell>
        </row>
        <row r="1733">
          <cell r="A1733" t="str">
            <v>721086020_CT</v>
          </cell>
          <cell r="B1733" t="str">
            <v>VAL EN CTDIA</v>
          </cell>
          <cell r="C1733">
            <v>387</v>
          </cell>
          <cell r="D1733">
            <v>0</v>
          </cell>
          <cell r="E1733">
            <v>-0.05</v>
          </cell>
          <cell r="F1733">
            <v>0.01</v>
          </cell>
        </row>
        <row r="1734">
          <cell r="A1734" t="str">
            <v>721086020ADR</v>
          </cell>
          <cell r="B1734" t="str">
            <v>DEP.VALORES CUSTODIA - CA</v>
          </cell>
          <cell r="C1734">
            <v>947</v>
          </cell>
          <cell r="D1734">
            <v>-0.02</v>
          </cell>
          <cell r="E1734">
            <v>-2</v>
          </cell>
          <cell r="F1734">
            <v>0.01</v>
          </cell>
        </row>
        <row r="1735">
          <cell r="A1735" t="str">
            <v>721086020AGR</v>
          </cell>
          <cell r="B1735" t="str">
            <v>DEP.VALORES CUSTODIA - CA</v>
          </cell>
          <cell r="C1735">
            <v>342</v>
          </cell>
          <cell r="D1735">
            <v>-145133.25</v>
          </cell>
          <cell r="E1735">
            <v>-56915</v>
          </cell>
          <cell r="F1735">
            <v>2.5499999999999998</v>
          </cell>
        </row>
        <row r="1736">
          <cell r="A1736" t="str">
            <v>721086020ALP</v>
          </cell>
          <cell r="B1736" t="str">
            <v>DEP.VALORES CUSTODIA - CA</v>
          </cell>
          <cell r="C1736">
            <v>343</v>
          </cell>
          <cell r="D1736">
            <v>-31050.080000000002</v>
          </cell>
          <cell r="E1736">
            <v>-16516</v>
          </cell>
          <cell r="F1736">
            <v>1.88</v>
          </cell>
        </row>
        <row r="1737">
          <cell r="A1737" t="str">
            <v>721086020ALU</v>
          </cell>
          <cell r="B1737" t="str">
            <v>DEP.VALORES CUSTODIA - CA</v>
          </cell>
          <cell r="C1737">
            <v>395</v>
          </cell>
          <cell r="D1737">
            <v>-1040601.6</v>
          </cell>
          <cell r="E1737">
            <v>-481760</v>
          </cell>
          <cell r="F1737">
            <v>2.16</v>
          </cell>
        </row>
        <row r="1738">
          <cell r="A1738" t="str">
            <v>721086020AMF</v>
          </cell>
          <cell r="B1738" t="str">
            <v>DEP.VALORES CUST - CAJA E</v>
          </cell>
          <cell r="C1738">
            <v>998</v>
          </cell>
          <cell r="D1738">
            <v>-311468.77</v>
          </cell>
          <cell r="E1738">
            <v>-339660.6</v>
          </cell>
          <cell r="F1738">
            <v>0.91700000000000004</v>
          </cell>
        </row>
        <row r="1739">
          <cell r="A1739" t="str">
            <v>721086020ANT</v>
          </cell>
          <cell r="B1739" t="str">
            <v>ANT3-ANTENA 3 DE TELEVISI</v>
          </cell>
          <cell r="C1739">
            <v>625</v>
          </cell>
          <cell r="D1739">
            <v>-1.88</v>
          </cell>
          <cell r="E1739">
            <v>-188</v>
          </cell>
          <cell r="F1739">
            <v>0.01</v>
          </cell>
        </row>
        <row r="1740">
          <cell r="A1740" t="str">
            <v>721086020AN3</v>
          </cell>
          <cell r="B1740" t="str">
            <v>DEP.VALORES CUSTODIA - CA</v>
          </cell>
          <cell r="C1740">
            <v>742</v>
          </cell>
          <cell r="D1740">
            <v>-0.28000000000000003</v>
          </cell>
          <cell r="E1740">
            <v>-28</v>
          </cell>
          <cell r="F1740">
            <v>0.01</v>
          </cell>
        </row>
        <row r="1741">
          <cell r="A1741" t="str">
            <v>721086020ARS</v>
          </cell>
          <cell r="B1741" t="str">
            <v>DEP.VALORES CUSTODIA - CA</v>
          </cell>
          <cell r="C1741">
            <v>397</v>
          </cell>
          <cell r="D1741">
            <v>-30000</v>
          </cell>
          <cell r="E1741">
            <v>-0.3</v>
          </cell>
          <cell r="F1741">
            <v>100000</v>
          </cell>
        </row>
        <row r="1742">
          <cell r="A1742" t="str">
            <v>721086020ART</v>
          </cell>
          <cell r="B1742" t="str">
            <v>DEP.VALORES CUSTODIA - CA</v>
          </cell>
          <cell r="C1742">
            <v>948</v>
          </cell>
          <cell r="D1742">
            <v>-1.4</v>
          </cell>
          <cell r="E1742">
            <v>-140</v>
          </cell>
          <cell r="F1742">
            <v>0.01</v>
          </cell>
        </row>
        <row r="1743">
          <cell r="A1743" t="str">
            <v>721086020ATA</v>
          </cell>
          <cell r="B1743" t="str">
            <v>DEP.VALORES CUSTODIA - CA</v>
          </cell>
          <cell r="C1743">
            <v>345</v>
          </cell>
          <cell r="D1743">
            <v>-10.82</v>
          </cell>
          <cell r="E1743">
            <v>-1082</v>
          </cell>
          <cell r="F1743">
            <v>0.01</v>
          </cell>
        </row>
        <row r="1744">
          <cell r="A1744" t="str">
            <v>721086020AUT</v>
          </cell>
          <cell r="B1744" t="str">
            <v>AUSO-AUTOPISTA DEL SOL AC</v>
          </cell>
          <cell r="C1744">
            <v>182</v>
          </cell>
          <cell r="D1744">
            <v>-6428.5</v>
          </cell>
          <cell r="E1744">
            <v>-14950</v>
          </cell>
          <cell r="F1744">
            <v>0.43</v>
          </cell>
        </row>
        <row r="1745">
          <cell r="A1745" t="str">
            <v>721086020AVA</v>
          </cell>
          <cell r="B1745" t="str">
            <v>DEP.VALORES CUSTODIA - CA</v>
          </cell>
          <cell r="C1745">
            <v>998</v>
          </cell>
          <cell r="D1745">
            <v>-1035894</v>
          </cell>
          <cell r="E1745">
            <v>-3000000</v>
          </cell>
          <cell r="F1745">
            <v>0.34529799999999999</v>
          </cell>
        </row>
        <row r="1746">
          <cell r="A1746" t="str">
            <v>721086020AYS</v>
          </cell>
          <cell r="B1746" t="str">
            <v>DEP.VALORES CUSTODIA - CA</v>
          </cell>
          <cell r="C1746">
            <v>998</v>
          </cell>
          <cell r="D1746">
            <v>-1061706</v>
          </cell>
          <cell r="E1746">
            <v>-1500000</v>
          </cell>
          <cell r="F1746">
            <v>0.70780399999999999</v>
          </cell>
        </row>
        <row r="1747">
          <cell r="A1747" t="str">
            <v>721086020AZU</v>
          </cell>
          <cell r="B1747" t="str">
            <v>AZUC-S.A. AZUCARERA ARG.</v>
          </cell>
          <cell r="C1747">
            <v>182</v>
          </cell>
          <cell r="D1747">
            <v>-0.05</v>
          </cell>
          <cell r="E1747">
            <v>-5</v>
          </cell>
          <cell r="F1747">
            <v>0.01</v>
          </cell>
        </row>
        <row r="1748">
          <cell r="A1748" t="str">
            <v>721086020AZ2</v>
          </cell>
          <cell r="B1748" t="str">
            <v>DEP.VALORES CUSTODIA - CA</v>
          </cell>
          <cell r="C1748">
            <v>998</v>
          </cell>
          <cell r="D1748">
            <v>-452376</v>
          </cell>
          <cell r="E1748">
            <v>-1000000</v>
          </cell>
          <cell r="F1748">
            <v>0.452376</v>
          </cell>
        </row>
        <row r="1749">
          <cell r="A1749" t="str">
            <v>721086020A10</v>
          </cell>
          <cell r="B1749" t="str">
            <v>DEP.VALORES CUSTODIA - CA</v>
          </cell>
          <cell r="C1749">
            <v>998</v>
          </cell>
          <cell r="D1749">
            <v>-1817907</v>
          </cell>
          <cell r="E1749">
            <v>-1820000</v>
          </cell>
          <cell r="F1749">
            <v>0.99885000000000002</v>
          </cell>
        </row>
        <row r="1750">
          <cell r="A1750" t="str">
            <v>721086020A11</v>
          </cell>
          <cell r="B1750" t="str">
            <v>DEP.VALORES CUSTODIA - CA</v>
          </cell>
          <cell r="C1750">
            <v>998</v>
          </cell>
          <cell r="D1750">
            <v>-1507367.75</v>
          </cell>
          <cell r="E1750">
            <v>-1533249</v>
          </cell>
          <cell r="F1750">
            <v>0.98311999999999999</v>
          </cell>
        </row>
        <row r="1751">
          <cell r="A1751" t="str">
            <v>721086020A43</v>
          </cell>
          <cell r="B1751" t="str">
            <v>DEP.VALORES CUSTODIA - CA</v>
          </cell>
          <cell r="C1751">
            <v>971</v>
          </cell>
          <cell r="D1751">
            <v>-66500</v>
          </cell>
          <cell r="E1751">
            <v>-133000</v>
          </cell>
          <cell r="F1751">
            <v>0.5</v>
          </cell>
        </row>
        <row r="1752">
          <cell r="A1752" t="str">
            <v>721086020A81</v>
          </cell>
          <cell r="B1752" t="str">
            <v>DEP.VALORES CUSTODIA - CA</v>
          </cell>
          <cell r="C1752">
            <v>998</v>
          </cell>
          <cell r="D1752">
            <v>-53.94</v>
          </cell>
          <cell r="E1752">
            <v>-5393.5</v>
          </cell>
          <cell r="F1752">
            <v>0.01</v>
          </cell>
        </row>
        <row r="1753">
          <cell r="A1753" t="str">
            <v>721086020BA</v>
          </cell>
          <cell r="B1753" t="str">
            <v>VALORES EN CUSTODIA - CAJ</v>
          </cell>
          <cell r="C1753">
            <v>384</v>
          </cell>
          <cell r="D1753">
            <v>-3.41</v>
          </cell>
          <cell r="E1753">
            <v>-341</v>
          </cell>
          <cell r="F1753">
            <v>0.01</v>
          </cell>
        </row>
        <row r="1754">
          <cell r="A1754" t="str">
            <v>721086020BA3</v>
          </cell>
          <cell r="B1754" t="str">
            <v>DEP.VALORES CUSTODIA - CA</v>
          </cell>
          <cell r="C1754">
            <v>998</v>
          </cell>
          <cell r="D1754">
            <v>-646800</v>
          </cell>
          <cell r="E1754">
            <v>-1500000</v>
          </cell>
          <cell r="F1754">
            <v>0.43120000000000003</v>
          </cell>
        </row>
        <row r="1755">
          <cell r="A1755" t="str">
            <v>721086020BA4</v>
          </cell>
          <cell r="B1755" t="str">
            <v>DEP.VALORES CUSTODIA - CA</v>
          </cell>
          <cell r="C1755">
            <v>998</v>
          </cell>
          <cell r="D1755">
            <v>-876789</v>
          </cell>
          <cell r="E1755">
            <v>-1000000</v>
          </cell>
          <cell r="F1755">
            <v>0.87678900000000004</v>
          </cell>
        </row>
        <row r="1756">
          <cell r="A1756" t="str">
            <v>721086020BD$</v>
          </cell>
          <cell r="B1756" t="str">
            <v>DEP.VALORES CUSTODIA - CA</v>
          </cell>
          <cell r="C1756">
            <v>142</v>
          </cell>
          <cell r="D1756">
            <v>-2416941.5499999998</v>
          </cell>
          <cell r="E1756">
            <v>-4058676</v>
          </cell>
          <cell r="F1756">
            <v>0.59550000000000003</v>
          </cell>
        </row>
        <row r="1757">
          <cell r="A1757" t="str">
            <v>721086020BEN</v>
          </cell>
          <cell r="B1757" t="str">
            <v>BERN-BERNARDIN S.A. ORDS.</v>
          </cell>
          <cell r="C1757">
            <v>446</v>
          </cell>
          <cell r="D1757">
            <v>-215.15</v>
          </cell>
          <cell r="E1757">
            <v>-311.81</v>
          </cell>
          <cell r="F1757">
            <v>0.69</v>
          </cell>
        </row>
        <row r="1758">
          <cell r="A1758" t="str">
            <v>721086020BE1</v>
          </cell>
          <cell r="B1758" t="str">
            <v>DEP.VALORES CUSTODIA - CA</v>
          </cell>
          <cell r="C1758">
            <v>281</v>
          </cell>
          <cell r="D1758">
            <v>-939213.16</v>
          </cell>
          <cell r="E1758">
            <v>-910973</v>
          </cell>
          <cell r="F1758">
            <v>1.0309999999999999</v>
          </cell>
        </row>
        <row r="1759">
          <cell r="A1759" t="str">
            <v>721086020BF</v>
          </cell>
          <cell r="B1759" t="str">
            <v>VALORES CUSTODIA -C. VALO</v>
          </cell>
          <cell r="C1759">
            <v>321</v>
          </cell>
          <cell r="D1759">
            <v>-295447.5</v>
          </cell>
          <cell r="E1759">
            <v>-65655</v>
          </cell>
          <cell r="F1759">
            <v>4.5</v>
          </cell>
        </row>
        <row r="1760">
          <cell r="A1760" t="str">
            <v>721086020BG8</v>
          </cell>
          <cell r="B1760" t="str">
            <v>CUSTODIA TITULOS</v>
          </cell>
          <cell r="C1760">
            <v>692</v>
          </cell>
          <cell r="D1760">
            <v>-1058398.42</v>
          </cell>
          <cell r="E1760">
            <v>-2015997</v>
          </cell>
          <cell r="F1760">
            <v>0.52500000000000002</v>
          </cell>
        </row>
        <row r="1761">
          <cell r="A1761" t="str">
            <v>721086020BHC</v>
          </cell>
          <cell r="B1761" t="str">
            <v>DEP.VALORES CUSTODIA - CA</v>
          </cell>
          <cell r="C1761">
            <v>191</v>
          </cell>
          <cell r="D1761">
            <v>-8956.49</v>
          </cell>
          <cell r="E1761">
            <v>-351235</v>
          </cell>
          <cell r="F1761">
            <v>2.5499999999999998E-2</v>
          </cell>
        </row>
        <row r="1762">
          <cell r="A1762" t="str">
            <v>721086020BHD</v>
          </cell>
          <cell r="B1762" t="str">
            <v>BHIPQ-BANCO HIPOTECARIO C</v>
          </cell>
          <cell r="C1762">
            <v>191</v>
          </cell>
          <cell r="D1762">
            <v>-259442.73</v>
          </cell>
          <cell r="E1762">
            <v>-355401</v>
          </cell>
          <cell r="F1762">
            <v>0.73</v>
          </cell>
        </row>
        <row r="1763">
          <cell r="A1763" t="str">
            <v>721086020BMN</v>
          </cell>
          <cell r="B1763" t="str">
            <v>DEP.VALORES CUSTODIA - CA</v>
          </cell>
          <cell r="C1763">
            <v>412</v>
          </cell>
          <cell r="D1763">
            <v>-176715</v>
          </cell>
          <cell r="E1763">
            <v>-170000</v>
          </cell>
          <cell r="F1763">
            <v>1.0395000000000001</v>
          </cell>
        </row>
        <row r="1764">
          <cell r="A1764" t="str">
            <v>721086020BM2</v>
          </cell>
          <cell r="B1764" t="str">
            <v>VALORES EN CUSTODIA</v>
          </cell>
          <cell r="C1764">
            <v>431</v>
          </cell>
          <cell r="D1764">
            <v>-518000</v>
          </cell>
          <cell r="E1764">
            <v>-740000</v>
          </cell>
          <cell r="F1764">
            <v>0.7</v>
          </cell>
        </row>
        <row r="1765">
          <cell r="A1765" t="str">
            <v>721086020BM6</v>
          </cell>
          <cell r="B1765" t="str">
            <v>VALORES EN CUSTODIA</v>
          </cell>
          <cell r="C1765">
            <v>559</v>
          </cell>
          <cell r="D1765">
            <v>-183355.7</v>
          </cell>
          <cell r="E1765">
            <v>-215080</v>
          </cell>
          <cell r="F1765">
            <v>0.85250000000000004</v>
          </cell>
        </row>
        <row r="1766">
          <cell r="A1766" t="str">
            <v>721086020BNT</v>
          </cell>
          <cell r="B1766" t="str">
            <v>DEP.VALORES CUSTODIA - CA</v>
          </cell>
          <cell r="C1766">
            <v>998</v>
          </cell>
          <cell r="D1766">
            <v>-30000</v>
          </cell>
          <cell r="E1766">
            <v>-30000</v>
          </cell>
          <cell r="F1766">
            <v>1</v>
          </cell>
        </row>
        <row r="1767">
          <cell r="A1767" t="str">
            <v>721086020BNV</v>
          </cell>
          <cell r="B1767" t="str">
            <v>DEP.VALORES CUSTODIA - CA</v>
          </cell>
          <cell r="C1767">
            <v>573</v>
          </cell>
          <cell r="D1767">
            <v>-129086.1</v>
          </cell>
          <cell r="E1767">
            <v>-260780</v>
          </cell>
          <cell r="F1767">
            <v>0.495</v>
          </cell>
        </row>
        <row r="1768">
          <cell r="A1768" t="str">
            <v>721086020BO2</v>
          </cell>
          <cell r="B1768" t="str">
            <v>DEP.VALORES CUSTODIA - CA</v>
          </cell>
          <cell r="C1768">
            <v>998</v>
          </cell>
          <cell r="D1768">
            <v>-2001040</v>
          </cell>
          <cell r="E1768">
            <v>-2000000</v>
          </cell>
          <cell r="F1768">
            <v>1.0005200000000001</v>
          </cell>
        </row>
        <row r="1769">
          <cell r="A1769" t="str">
            <v>721086020BP$</v>
          </cell>
          <cell r="B1769" t="str">
            <v>DEP.VALORES CUSTODIA - CA</v>
          </cell>
          <cell r="C1769">
            <v>144</v>
          </cell>
          <cell r="D1769">
            <v>-1365441.44</v>
          </cell>
          <cell r="E1769">
            <v>-6793241</v>
          </cell>
          <cell r="F1769">
            <v>0.20100000000000001</v>
          </cell>
        </row>
        <row r="1770">
          <cell r="A1770" t="str">
            <v>721086020BPA</v>
          </cell>
          <cell r="B1770" t="str">
            <v>DEP.VALORES CUSTODIA - CA</v>
          </cell>
          <cell r="C1770">
            <v>600</v>
          </cell>
          <cell r="D1770">
            <v>-393542.24</v>
          </cell>
          <cell r="E1770">
            <v>-219856</v>
          </cell>
          <cell r="F1770">
            <v>1.79</v>
          </cell>
        </row>
        <row r="1771">
          <cell r="A1771" t="str">
            <v>721086020BP5</v>
          </cell>
          <cell r="B1771" t="str">
            <v>DEP.VALORES CUSTODIA - CA</v>
          </cell>
          <cell r="C1771">
            <v>752</v>
          </cell>
          <cell r="D1771">
            <v>-144211.29</v>
          </cell>
          <cell r="E1771">
            <v>-384744</v>
          </cell>
          <cell r="F1771">
            <v>0.37482399999999999</v>
          </cell>
        </row>
        <row r="1772">
          <cell r="A1772" t="str">
            <v>721086020BP8</v>
          </cell>
          <cell r="B1772" t="str">
            <v>DEP.VALORES CUSTODIA - CA</v>
          </cell>
          <cell r="C1772">
            <v>751</v>
          </cell>
          <cell r="D1772">
            <v>-2192942.8199999998</v>
          </cell>
          <cell r="E1772">
            <v>-6356356</v>
          </cell>
          <cell r="F1772">
            <v>0.34499999999999997</v>
          </cell>
        </row>
        <row r="1773">
          <cell r="A1773" t="str">
            <v>721086020BS</v>
          </cell>
          <cell r="B1773" t="str">
            <v>DEP.VALORES CUSTODIA - CA</v>
          </cell>
          <cell r="C1773">
            <v>322</v>
          </cell>
          <cell r="D1773">
            <v>-665</v>
          </cell>
          <cell r="E1773">
            <v>-133</v>
          </cell>
          <cell r="F1773">
            <v>5</v>
          </cell>
        </row>
        <row r="1774">
          <cell r="A1774" t="str">
            <v>721086020BSQ</v>
          </cell>
          <cell r="B1774" t="str">
            <v>DEP.VALORES CUSTODIA - CA</v>
          </cell>
          <cell r="C1774">
            <v>347</v>
          </cell>
          <cell r="D1774">
            <v>-6857.8</v>
          </cell>
          <cell r="E1774">
            <v>-4034</v>
          </cell>
          <cell r="F1774">
            <v>1.7</v>
          </cell>
        </row>
        <row r="1775">
          <cell r="A1775" t="str">
            <v>721086020BTY</v>
          </cell>
          <cell r="B1775" t="str">
            <v>DEP.VALORES CUSTODIA - CA</v>
          </cell>
          <cell r="C1775">
            <v>774</v>
          </cell>
          <cell r="D1775">
            <v>-195000</v>
          </cell>
          <cell r="E1775">
            <v>-195000</v>
          </cell>
          <cell r="F1775">
            <v>1</v>
          </cell>
        </row>
        <row r="1776">
          <cell r="A1776" t="str">
            <v>721086020BT3</v>
          </cell>
          <cell r="B1776" t="str">
            <v>DEP.VALORES CUSTODIA - CA</v>
          </cell>
          <cell r="C1776">
            <v>520</v>
          </cell>
          <cell r="D1776">
            <v>-145121.73000000001</v>
          </cell>
          <cell r="E1776">
            <v>-187520</v>
          </cell>
          <cell r="F1776">
            <v>0.77390000000000003</v>
          </cell>
        </row>
        <row r="1777">
          <cell r="A1777" t="str">
            <v>721086020BT6</v>
          </cell>
          <cell r="B1777" t="str">
            <v>DEP.VALORES CUSTODIA - CA</v>
          </cell>
          <cell r="C1777">
            <v>529</v>
          </cell>
          <cell r="D1777">
            <v>-245449.24</v>
          </cell>
          <cell r="E1777">
            <v>-287917</v>
          </cell>
          <cell r="F1777">
            <v>0.85250000000000004</v>
          </cell>
        </row>
        <row r="1778">
          <cell r="A1778" t="str">
            <v>721086020BT8</v>
          </cell>
          <cell r="B1778" t="str">
            <v>DEP.VALORES CUSTODIA - CA</v>
          </cell>
          <cell r="C1778">
            <v>522</v>
          </cell>
          <cell r="D1778">
            <v>-346580</v>
          </cell>
          <cell r="E1778">
            <v>-403000</v>
          </cell>
          <cell r="F1778">
            <v>0.86</v>
          </cell>
        </row>
        <row r="1779">
          <cell r="A1779" t="str">
            <v>721086020B14</v>
          </cell>
          <cell r="B1779" t="str">
            <v>DEP.VALORES CUSTODIA - CA</v>
          </cell>
          <cell r="C1779">
            <v>854</v>
          </cell>
          <cell r="D1779">
            <v>-482751.7</v>
          </cell>
          <cell r="E1779">
            <v>-1012300</v>
          </cell>
          <cell r="F1779">
            <v>0.47688599999999998</v>
          </cell>
        </row>
        <row r="1780">
          <cell r="A1780" t="str">
            <v>721086020CA</v>
          </cell>
          <cell r="B1780" t="str">
            <v>DEP.VALORES CUSTODIA - CA</v>
          </cell>
          <cell r="C1780">
            <v>324</v>
          </cell>
          <cell r="D1780">
            <v>-120568.14</v>
          </cell>
          <cell r="E1780">
            <v>-44654.87</v>
          </cell>
          <cell r="F1780">
            <v>2.7</v>
          </cell>
        </row>
        <row r="1781">
          <cell r="A1781" t="str">
            <v>721086020CAP</v>
          </cell>
          <cell r="B1781" t="str">
            <v>DEP.VALORES CUSTODIA - CA</v>
          </cell>
          <cell r="C1781">
            <v>348</v>
          </cell>
          <cell r="D1781">
            <v>-1864.68</v>
          </cell>
          <cell r="E1781">
            <v>-1137</v>
          </cell>
          <cell r="F1781">
            <v>1.64</v>
          </cell>
        </row>
        <row r="1782">
          <cell r="A1782" t="str">
            <v>721086020CAS</v>
          </cell>
          <cell r="B1782" t="str">
            <v>AMER-CASA AMERICA S.A. OR</v>
          </cell>
          <cell r="C1782">
            <v>348</v>
          </cell>
          <cell r="D1782">
            <v>-0.05</v>
          </cell>
          <cell r="E1782">
            <v>-5.38</v>
          </cell>
          <cell r="F1782">
            <v>0.01</v>
          </cell>
        </row>
        <row r="1783">
          <cell r="A1783" t="str">
            <v>721086020CAU</v>
          </cell>
          <cell r="B1783" t="str">
            <v>DEP.VALORES CUSTODIA - CA</v>
          </cell>
          <cell r="C1783">
            <v>715</v>
          </cell>
          <cell r="D1783">
            <v>-3669121</v>
          </cell>
          <cell r="E1783">
            <v>-3669121</v>
          </cell>
          <cell r="F1783">
            <v>1</v>
          </cell>
        </row>
        <row r="1784">
          <cell r="A1784" t="str">
            <v>721086020CC$</v>
          </cell>
          <cell r="B1784" t="str">
            <v>DEP.VALORES CUSTODIA - CA</v>
          </cell>
          <cell r="C1784">
            <v>658</v>
          </cell>
          <cell r="D1784">
            <v>-51.85</v>
          </cell>
          <cell r="E1784">
            <v>-5184.55</v>
          </cell>
          <cell r="F1784">
            <v>0.01</v>
          </cell>
        </row>
        <row r="1785">
          <cell r="A1785" t="str">
            <v>721086020CCA</v>
          </cell>
          <cell r="B1785" t="str">
            <v>DEP.VALORES CUSTODIA - CA</v>
          </cell>
          <cell r="C1785">
            <v>468</v>
          </cell>
          <cell r="D1785">
            <v>-11870.6</v>
          </cell>
          <cell r="E1785">
            <v>-1708</v>
          </cell>
          <cell r="F1785">
            <v>6.95</v>
          </cell>
        </row>
        <row r="1786">
          <cell r="A1786" t="str">
            <v>721086020CCO</v>
          </cell>
          <cell r="B1786" t="str">
            <v>DEP.VALORES CUSTODIA - CA</v>
          </cell>
          <cell r="C1786">
            <v>349</v>
          </cell>
          <cell r="D1786">
            <v>-112106.75</v>
          </cell>
          <cell r="E1786">
            <v>-47705</v>
          </cell>
          <cell r="F1786">
            <v>2.35</v>
          </cell>
        </row>
        <row r="1787">
          <cell r="A1787" t="str">
            <v>721086020CC7</v>
          </cell>
          <cell r="B1787" t="str">
            <v>DEP.VALORES CUSTODIA - CA</v>
          </cell>
          <cell r="C1787">
            <v>998</v>
          </cell>
          <cell r="D1787">
            <v>-51.85</v>
          </cell>
          <cell r="E1787">
            <v>-5184.55</v>
          </cell>
          <cell r="F1787">
            <v>0.01</v>
          </cell>
        </row>
        <row r="1788">
          <cell r="A1788" t="str">
            <v>721086020CDP</v>
          </cell>
          <cell r="B1788" t="str">
            <v>DEP.VALORES CUSTODIA - CA</v>
          </cell>
          <cell r="C1788">
            <v>998</v>
          </cell>
          <cell r="D1788">
            <v>-1009254.92</v>
          </cell>
          <cell r="E1788">
            <v>-1335700</v>
          </cell>
          <cell r="F1788">
            <v>0.75560000000000005</v>
          </cell>
        </row>
        <row r="1789">
          <cell r="A1789" t="str">
            <v>721086020CEP</v>
          </cell>
          <cell r="B1789" t="str">
            <v>DEP.VALORES CUSTODIA - CA</v>
          </cell>
          <cell r="C1789">
            <v>350</v>
          </cell>
          <cell r="D1789">
            <v>-149811.20000000001</v>
          </cell>
          <cell r="E1789">
            <v>-39424</v>
          </cell>
          <cell r="F1789">
            <v>3.8</v>
          </cell>
        </row>
        <row r="1790">
          <cell r="A1790" t="str">
            <v>721086020CE6</v>
          </cell>
          <cell r="B1790" t="str">
            <v>DEP.VALORES CUSTODIA - CA</v>
          </cell>
          <cell r="C1790">
            <v>943</v>
          </cell>
          <cell r="D1790">
            <v>-1.1200000000000001</v>
          </cell>
          <cell r="E1790">
            <v>-1.1200000000000001</v>
          </cell>
          <cell r="F1790">
            <v>1</v>
          </cell>
        </row>
        <row r="1791">
          <cell r="A1791" t="str">
            <v>721086020CGC</v>
          </cell>
          <cell r="B1791" t="str">
            <v>DEP.VALORES CUSTODIA - CA</v>
          </cell>
          <cell r="C1791">
            <v>972</v>
          </cell>
          <cell r="D1791">
            <v>-1.36</v>
          </cell>
          <cell r="E1791">
            <v>-136</v>
          </cell>
          <cell r="F1791">
            <v>0.01</v>
          </cell>
        </row>
        <row r="1792">
          <cell r="A1792" t="str">
            <v>721086020CGF</v>
          </cell>
          <cell r="B1792" t="str">
            <v>DEP.VALORES CUSTODIA - CA</v>
          </cell>
          <cell r="C1792">
            <v>351</v>
          </cell>
          <cell r="D1792">
            <v>-9743.6200000000008</v>
          </cell>
          <cell r="E1792">
            <v>-3044.88</v>
          </cell>
          <cell r="F1792">
            <v>3.2</v>
          </cell>
        </row>
        <row r="1793">
          <cell r="A1793" t="str">
            <v>721086020CGP</v>
          </cell>
          <cell r="B1793" t="str">
            <v>CGPA2-CAMUZZI GAS PAMPEAN</v>
          </cell>
          <cell r="C1793">
            <v>351</v>
          </cell>
          <cell r="D1793">
            <v>-3300</v>
          </cell>
          <cell r="E1793">
            <v>-3000</v>
          </cell>
          <cell r="F1793">
            <v>1.1000000000000001</v>
          </cell>
        </row>
        <row r="1794">
          <cell r="A1794" t="str">
            <v>721086020CIA</v>
          </cell>
          <cell r="B1794" t="str">
            <v>DEP.VALORES CUSTODIA - CA</v>
          </cell>
          <cell r="C1794">
            <v>998</v>
          </cell>
          <cell r="D1794">
            <v>-376496</v>
          </cell>
          <cell r="E1794">
            <v>-4000000</v>
          </cell>
          <cell r="F1794">
            <v>9.4123999999999999E-2</v>
          </cell>
        </row>
        <row r="1795">
          <cell r="A1795" t="str">
            <v>721086020CIT</v>
          </cell>
          <cell r="B1795" t="str">
            <v>DEP.VALORES CUSTODIA - CA</v>
          </cell>
          <cell r="C1795">
            <v>400</v>
          </cell>
          <cell r="D1795">
            <v>-12036</v>
          </cell>
          <cell r="E1795">
            <v>-3540</v>
          </cell>
          <cell r="F1795">
            <v>3.4</v>
          </cell>
        </row>
        <row r="1796">
          <cell r="A1796" t="str">
            <v>721086020CLA</v>
          </cell>
          <cell r="B1796" t="str">
            <v>DEP.VALORES CUSTODIA - CA</v>
          </cell>
          <cell r="C1796">
            <v>967</v>
          </cell>
          <cell r="D1796">
            <v>-74911.199999999997</v>
          </cell>
          <cell r="E1796">
            <v>-14406</v>
          </cell>
          <cell r="F1796">
            <v>5.2</v>
          </cell>
        </row>
        <row r="1797">
          <cell r="A1797" t="str">
            <v>721086020CLW</v>
          </cell>
          <cell r="B1797" t="str">
            <v>DEP.VALORES CUSTODIA - CA</v>
          </cell>
          <cell r="C1797">
            <v>743</v>
          </cell>
          <cell r="D1797">
            <v>-100</v>
          </cell>
          <cell r="E1797">
            <v>-10000</v>
          </cell>
          <cell r="F1797">
            <v>0.01</v>
          </cell>
        </row>
        <row r="1798">
          <cell r="A1798" t="str">
            <v>721086020CM8</v>
          </cell>
          <cell r="B1798" t="str">
            <v>DEP.VALORES CUSTODIA - CA</v>
          </cell>
          <cell r="C1798">
            <v>998</v>
          </cell>
          <cell r="D1798">
            <v>-278354</v>
          </cell>
          <cell r="E1798">
            <v>-2000000</v>
          </cell>
          <cell r="F1798">
            <v>0.139177</v>
          </cell>
        </row>
        <row r="1799">
          <cell r="A1799" t="str">
            <v>721086020CO</v>
          </cell>
          <cell r="B1799" t="str">
            <v>DEP.VALORES CUSTODIA - CA</v>
          </cell>
          <cell r="C1799">
            <v>325</v>
          </cell>
          <cell r="D1799">
            <v>-17.100000000000001</v>
          </cell>
          <cell r="E1799">
            <v>-3</v>
          </cell>
          <cell r="F1799">
            <v>5.7</v>
          </cell>
        </row>
        <row r="1800">
          <cell r="A1800" t="str">
            <v>721086020COT</v>
          </cell>
          <cell r="B1800" t="str">
            <v>DEP.VALORES CUSTODIA - CA</v>
          </cell>
          <cell r="C1800">
            <v>864</v>
          </cell>
          <cell r="D1800">
            <v>-3.3</v>
          </cell>
          <cell r="E1800">
            <v>-329.83</v>
          </cell>
          <cell r="F1800">
            <v>0.01</v>
          </cell>
        </row>
        <row r="1801">
          <cell r="A1801" t="str">
            <v>721086020CO1</v>
          </cell>
          <cell r="B1801" t="str">
            <v>DEP.VALORES CUSTODIA - CA</v>
          </cell>
          <cell r="C1801">
            <v>998</v>
          </cell>
          <cell r="D1801">
            <v>-247694</v>
          </cell>
          <cell r="E1801">
            <v>-2000000</v>
          </cell>
          <cell r="F1801">
            <v>0.123847</v>
          </cell>
        </row>
        <row r="1802">
          <cell r="A1802" t="str">
            <v>721086020CP</v>
          </cell>
          <cell r="B1802" t="str">
            <v>DEP.VALORES CUSTODIA - CA</v>
          </cell>
          <cell r="C1802">
            <v>326</v>
          </cell>
          <cell r="D1802">
            <v>-58457.91</v>
          </cell>
          <cell r="E1802">
            <v>-176610</v>
          </cell>
          <cell r="F1802">
            <v>0.33100000000000002</v>
          </cell>
        </row>
        <row r="1803">
          <cell r="A1803" t="str">
            <v>721086020CP1</v>
          </cell>
          <cell r="B1803" t="str">
            <v>DEP.VALORES CUSTODIA - CA</v>
          </cell>
          <cell r="C1803">
            <v>998</v>
          </cell>
          <cell r="D1803">
            <v>-4800000</v>
          </cell>
          <cell r="E1803">
            <v>-4800000</v>
          </cell>
          <cell r="F1803">
            <v>1</v>
          </cell>
        </row>
        <row r="1804">
          <cell r="A1804" t="str">
            <v>721086020CP4</v>
          </cell>
          <cell r="B1804" t="str">
            <v>DEP.VALORES CUSTODIA - CA</v>
          </cell>
          <cell r="C1804">
            <v>848</v>
          </cell>
          <cell r="D1804">
            <v>-2261785.6800000002</v>
          </cell>
          <cell r="E1804">
            <v>-630000</v>
          </cell>
          <cell r="F1804">
            <v>3.5901360000000002</v>
          </cell>
        </row>
        <row r="1805">
          <cell r="A1805" t="str">
            <v>721086020CP5</v>
          </cell>
          <cell r="B1805" t="str">
            <v>DEP.VALORES CUSTODIA - CA</v>
          </cell>
          <cell r="C1805">
            <v>998</v>
          </cell>
          <cell r="D1805">
            <v>-1270000</v>
          </cell>
          <cell r="E1805">
            <v>-1270000</v>
          </cell>
          <cell r="F1805">
            <v>1</v>
          </cell>
        </row>
        <row r="1806">
          <cell r="A1806" t="str">
            <v>721086020CP8</v>
          </cell>
          <cell r="B1806" t="str">
            <v>DEP.VALORES CUSTODIA - CA</v>
          </cell>
          <cell r="C1806">
            <v>998</v>
          </cell>
          <cell r="D1806">
            <v>-3850000</v>
          </cell>
          <cell r="E1806">
            <v>-3850000</v>
          </cell>
          <cell r="F1806">
            <v>1</v>
          </cell>
        </row>
        <row r="1807">
          <cell r="A1807" t="str">
            <v>721086020CP9</v>
          </cell>
          <cell r="B1807" t="str">
            <v>DEP.VALORES CUSTODIA - CA</v>
          </cell>
          <cell r="C1807">
            <v>998</v>
          </cell>
          <cell r="D1807">
            <v>-7440000</v>
          </cell>
          <cell r="E1807">
            <v>-7440000</v>
          </cell>
          <cell r="F1807">
            <v>1</v>
          </cell>
        </row>
        <row r="1808">
          <cell r="A1808" t="str">
            <v>721086020CRE</v>
          </cell>
          <cell r="B1808" t="str">
            <v>DEP.VALORES CUST - CAJA E</v>
          </cell>
          <cell r="C1808">
            <v>480</v>
          </cell>
          <cell r="D1808">
            <v>-80521.2</v>
          </cell>
          <cell r="E1808">
            <v>-22367</v>
          </cell>
          <cell r="F1808">
            <v>3.6</v>
          </cell>
        </row>
        <row r="1809">
          <cell r="A1809" t="str">
            <v>721086020CR1</v>
          </cell>
          <cell r="B1809" t="str">
            <v>DEP.VALORES CUSTODIA - CA</v>
          </cell>
          <cell r="C1809">
            <v>998</v>
          </cell>
          <cell r="D1809">
            <v>-36000</v>
          </cell>
          <cell r="E1809">
            <v>-36000</v>
          </cell>
          <cell r="F1809">
            <v>1</v>
          </cell>
        </row>
        <row r="1810">
          <cell r="A1810" t="str">
            <v>721086020CR6</v>
          </cell>
          <cell r="B1810" t="str">
            <v>DEP.VALORES CUSTODIA - CA</v>
          </cell>
          <cell r="C1810">
            <v>998</v>
          </cell>
          <cell r="D1810">
            <v>-750212.72</v>
          </cell>
          <cell r="E1810">
            <v>-5038400</v>
          </cell>
          <cell r="F1810">
            <v>0.148899</v>
          </cell>
        </row>
        <row r="1811">
          <cell r="A1811" t="str">
            <v>721086020CR9</v>
          </cell>
          <cell r="B1811" t="str">
            <v>DEP.VALORES CUSTODIA - CA</v>
          </cell>
          <cell r="C1811">
            <v>998</v>
          </cell>
          <cell r="D1811">
            <v>-5092218.4400000004</v>
          </cell>
          <cell r="E1811">
            <v>-5316627.99</v>
          </cell>
          <cell r="F1811">
            <v>0.95779099999999995</v>
          </cell>
        </row>
        <row r="1812">
          <cell r="A1812" t="str">
            <v>721086020CS6</v>
          </cell>
          <cell r="B1812" t="str">
            <v>DEP.VALORES CUSTODIA - CA</v>
          </cell>
          <cell r="C1812">
            <v>998</v>
          </cell>
          <cell r="D1812">
            <v>-6848075</v>
          </cell>
          <cell r="E1812">
            <v>-6848075</v>
          </cell>
          <cell r="F1812">
            <v>1</v>
          </cell>
        </row>
        <row r="1813">
          <cell r="A1813" t="str">
            <v>721086020CT</v>
          </cell>
          <cell r="B1813" t="str">
            <v>DEP.VALORES CUSTODIA -CAJ</v>
          </cell>
          <cell r="C1813">
            <v>387</v>
          </cell>
          <cell r="D1813">
            <v>0</v>
          </cell>
          <cell r="E1813">
            <v>-0.05</v>
          </cell>
          <cell r="F1813">
            <v>0.01</v>
          </cell>
        </row>
        <row r="1814">
          <cell r="A1814" t="str">
            <v>721086020CTA</v>
          </cell>
          <cell r="B1814" t="str">
            <v>DEP.VALORES CUSTODIA - CA</v>
          </cell>
          <cell r="C1814">
            <v>265</v>
          </cell>
          <cell r="D1814">
            <v>-3300000</v>
          </cell>
          <cell r="E1814">
            <v>-3300000</v>
          </cell>
          <cell r="F1814">
            <v>1</v>
          </cell>
        </row>
        <row r="1815">
          <cell r="A1815" t="str">
            <v>721086020CT3</v>
          </cell>
          <cell r="B1815" t="str">
            <v>DEP.VALORES CUSTODIA - CA</v>
          </cell>
          <cell r="C1815">
            <v>998</v>
          </cell>
          <cell r="D1815">
            <v>-1197190</v>
          </cell>
          <cell r="E1815">
            <v>-1197190</v>
          </cell>
          <cell r="F1815">
            <v>1</v>
          </cell>
        </row>
        <row r="1816">
          <cell r="A1816" t="str">
            <v>721086020CUP</v>
          </cell>
          <cell r="B1816" t="str">
            <v>dep.custodia titulos publ</v>
          </cell>
          <cell r="C1816">
            <v>0</v>
          </cell>
          <cell r="D1816">
            <v>-72239.199999999997</v>
          </cell>
          <cell r="E1816">
            <v>0</v>
          </cell>
          <cell r="F1816">
            <v>0</v>
          </cell>
        </row>
        <row r="1817">
          <cell r="A1817" t="str">
            <v>721086020C1B</v>
          </cell>
          <cell r="B1817" t="str">
            <v>DEP.VALORES CUSTODIA - CA</v>
          </cell>
          <cell r="C1817">
            <v>998</v>
          </cell>
          <cell r="D1817">
            <v>-4800000</v>
          </cell>
          <cell r="E1817">
            <v>-4800000</v>
          </cell>
          <cell r="F1817">
            <v>1</v>
          </cell>
        </row>
        <row r="1818">
          <cell r="A1818" t="str">
            <v>721086020C41</v>
          </cell>
          <cell r="B1818" t="str">
            <v>DEP.VALORES CUSTODIA - CA</v>
          </cell>
          <cell r="C1818">
            <v>975</v>
          </cell>
          <cell r="D1818">
            <v>-10000</v>
          </cell>
          <cell r="E1818">
            <v>-10000</v>
          </cell>
          <cell r="F1818">
            <v>1</v>
          </cell>
        </row>
        <row r="1819">
          <cell r="A1819" t="str">
            <v>721086020C6C</v>
          </cell>
          <cell r="B1819" t="str">
            <v>DEP.VALORES CUSTODIA - CA</v>
          </cell>
          <cell r="C1819">
            <v>998</v>
          </cell>
          <cell r="D1819">
            <v>-2250000</v>
          </cell>
          <cell r="E1819">
            <v>-2250000</v>
          </cell>
          <cell r="F1819">
            <v>1</v>
          </cell>
        </row>
        <row r="1820">
          <cell r="A1820" t="str">
            <v>721086020C64</v>
          </cell>
          <cell r="B1820" t="str">
            <v>DEP.VALORES CUSTODIA - CA</v>
          </cell>
          <cell r="C1820">
            <v>998</v>
          </cell>
          <cell r="D1820">
            <v>-500000</v>
          </cell>
          <cell r="E1820">
            <v>-500000</v>
          </cell>
          <cell r="F1820">
            <v>1</v>
          </cell>
        </row>
        <row r="1821">
          <cell r="A1821" t="str">
            <v>721086020C92</v>
          </cell>
          <cell r="B1821" t="str">
            <v>DEP.VALORES CUSTODIA - CA</v>
          </cell>
          <cell r="C1821">
            <v>302</v>
          </cell>
          <cell r="D1821">
            <v>-8631.6</v>
          </cell>
          <cell r="E1821">
            <v>-81000</v>
          </cell>
          <cell r="F1821">
            <v>0.106563</v>
          </cell>
        </row>
        <row r="1822">
          <cell r="A1822" t="str">
            <v>721086020DAN</v>
          </cell>
          <cell r="B1822" t="str">
            <v>DEP.VALORES CUSTODIA - CA</v>
          </cell>
          <cell r="C1822">
            <v>402</v>
          </cell>
          <cell r="D1822">
            <v>-0.03</v>
          </cell>
          <cell r="E1822">
            <v>-3</v>
          </cell>
          <cell r="F1822">
            <v>0.01</v>
          </cell>
        </row>
        <row r="1823">
          <cell r="A1823" t="str">
            <v>721086020DC</v>
          </cell>
          <cell r="B1823" t="str">
            <v>DEP.VALORES CUSTODIA - CA</v>
          </cell>
          <cell r="C1823">
            <v>328</v>
          </cell>
          <cell r="D1823">
            <v>-789.21</v>
          </cell>
          <cell r="E1823">
            <v>-213.3</v>
          </cell>
          <cell r="F1823">
            <v>3.7</v>
          </cell>
        </row>
        <row r="1824">
          <cell r="A1824" t="str">
            <v>721086020DCT</v>
          </cell>
          <cell r="B1824" t="str">
            <v>DEP.VALORES CUSTODIA - CA</v>
          </cell>
          <cell r="C1824">
            <v>991</v>
          </cell>
          <cell r="D1824">
            <v>-52</v>
          </cell>
          <cell r="E1824">
            <v>-52</v>
          </cell>
          <cell r="F1824">
            <v>1</v>
          </cell>
        </row>
        <row r="1825">
          <cell r="A1825" t="str">
            <v>721086020DEC</v>
          </cell>
          <cell r="B1825" t="str">
            <v>DEP.VALORES CUSTODIA - CA</v>
          </cell>
          <cell r="C1825">
            <v>403</v>
          </cell>
          <cell r="D1825">
            <v>-1.32</v>
          </cell>
          <cell r="E1825">
            <v>-22</v>
          </cell>
          <cell r="F1825">
            <v>0.06</v>
          </cell>
        </row>
        <row r="1826">
          <cell r="A1826" t="str">
            <v>721086020DGC</v>
          </cell>
          <cell r="B1826" t="str">
            <v>DEP.VALORES CUSTODIA - CA</v>
          </cell>
          <cell r="C1826">
            <v>677</v>
          </cell>
          <cell r="D1826">
            <v>-9369.6</v>
          </cell>
          <cell r="E1826">
            <v>-7680</v>
          </cell>
          <cell r="F1826">
            <v>1.22</v>
          </cell>
        </row>
        <row r="1827">
          <cell r="A1827" t="str">
            <v>721086020DP</v>
          </cell>
          <cell r="B1827" t="str">
            <v>DEP.VALORES CUSTODIA - CA</v>
          </cell>
          <cell r="C1827">
            <v>329</v>
          </cell>
          <cell r="D1827">
            <v>-1374.6</v>
          </cell>
          <cell r="E1827">
            <v>-1740</v>
          </cell>
          <cell r="F1827">
            <v>0.79</v>
          </cell>
        </row>
        <row r="1828">
          <cell r="A1828" t="str">
            <v>721086020DS7</v>
          </cell>
          <cell r="B1828" t="str">
            <v>DEP.VALORES CUSTODIA - CA</v>
          </cell>
          <cell r="C1828">
            <v>998</v>
          </cell>
          <cell r="D1828">
            <v>-280000</v>
          </cell>
          <cell r="E1828">
            <v>-500000</v>
          </cell>
          <cell r="F1828">
            <v>0.56000000000000005</v>
          </cell>
        </row>
        <row r="1829">
          <cell r="A1829" t="str">
            <v>721086020DYC</v>
          </cell>
          <cell r="B1829" t="str">
            <v>DEP.VALORES CUSTODIA - CA</v>
          </cell>
          <cell r="C1829">
            <v>353</v>
          </cell>
          <cell r="D1829">
            <v>-29109.15</v>
          </cell>
          <cell r="E1829">
            <v>-9241</v>
          </cell>
          <cell r="F1829">
            <v>3.15</v>
          </cell>
        </row>
        <row r="1830">
          <cell r="A1830" t="str">
            <v>721086020D66</v>
          </cell>
          <cell r="B1830" t="str">
            <v>DEP.VALORES CUSTODIA - CA</v>
          </cell>
          <cell r="C1830">
            <v>998</v>
          </cell>
          <cell r="D1830">
            <v>-2000000</v>
          </cell>
          <cell r="E1830">
            <v>-2000000</v>
          </cell>
          <cell r="F1830">
            <v>1</v>
          </cell>
        </row>
        <row r="1831">
          <cell r="A1831" t="str">
            <v>721086020EA7</v>
          </cell>
          <cell r="B1831" t="str">
            <v>DEP.VALORES CUSTODIA - CA</v>
          </cell>
          <cell r="C1831">
            <v>998</v>
          </cell>
          <cell r="D1831">
            <v>-3000000</v>
          </cell>
          <cell r="E1831">
            <v>-3000000</v>
          </cell>
          <cell r="F1831">
            <v>1</v>
          </cell>
        </row>
        <row r="1832">
          <cell r="A1832" t="str">
            <v>721086020EC2</v>
          </cell>
          <cell r="B1832" t="str">
            <v>DEP.VALORES CUSTODIA - CA</v>
          </cell>
          <cell r="C1832">
            <v>998</v>
          </cell>
          <cell r="D1832">
            <v>-10000000</v>
          </cell>
          <cell r="E1832">
            <v>-10000000</v>
          </cell>
          <cell r="F1832">
            <v>1</v>
          </cell>
        </row>
        <row r="1833">
          <cell r="A1833" t="str">
            <v>721086020EDN</v>
          </cell>
          <cell r="B1833" t="str">
            <v>EDN-EDENOR S.A."B" 1 VOTO</v>
          </cell>
          <cell r="C1833">
            <v>590</v>
          </cell>
          <cell r="D1833">
            <v>-188425.88</v>
          </cell>
          <cell r="E1833">
            <v>-201525</v>
          </cell>
          <cell r="F1833">
            <v>0.93500000000000005</v>
          </cell>
        </row>
        <row r="1834">
          <cell r="A1834" t="str">
            <v>721086020ELE</v>
          </cell>
          <cell r="B1834" t="str">
            <v>DEP.VALORES CUSTODIA - CA</v>
          </cell>
          <cell r="C1834">
            <v>354</v>
          </cell>
          <cell r="D1834">
            <v>-6.6</v>
          </cell>
          <cell r="E1834">
            <v>-660</v>
          </cell>
          <cell r="F1834">
            <v>0.01</v>
          </cell>
        </row>
        <row r="1835">
          <cell r="A1835" t="str">
            <v>721086020EMA</v>
          </cell>
          <cell r="B1835" t="str">
            <v>EMAC-ELECTROMAC SA ORD 1</v>
          </cell>
          <cell r="C1835">
            <v>354</v>
          </cell>
          <cell r="D1835">
            <v>-592</v>
          </cell>
          <cell r="E1835">
            <v>-37</v>
          </cell>
          <cell r="F1835">
            <v>16</v>
          </cell>
        </row>
        <row r="1836">
          <cell r="A1836" t="str">
            <v>721086020ESI</v>
          </cell>
          <cell r="B1836" t="str">
            <v>DEP.VALORES CUSTODIA - CA</v>
          </cell>
          <cell r="C1836">
            <v>957</v>
          </cell>
          <cell r="D1836">
            <v>-1380000</v>
          </cell>
          <cell r="E1836">
            <v>-1500000</v>
          </cell>
          <cell r="F1836">
            <v>0.92</v>
          </cell>
        </row>
        <row r="1837">
          <cell r="A1837" t="str">
            <v>721086020E10</v>
          </cell>
          <cell r="B1837" t="str">
            <v>DEP.VALORES CUSTODIA - CA</v>
          </cell>
          <cell r="C1837">
            <v>998</v>
          </cell>
          <cell r="D1837">
            <v>-6394125</v>
          </cell>
          <cell r="E1837">
            <v>-6394125</v>
          </cell>
          <cell r="F1837">
            <v>1</v>
          </cell>
        </row>
        <row r="1838">
          <cell r="A1838" t="str">
            <v>721086020FA6</v>
          </cell>
          <cell r="B1838" t="str">
            <v>DEP.VALORES CUSTODIA - CA</v>
          </cell>
          <cell r="C1838">
            <v>998</v>
          </cell>
          <cell r="D1838">
            <v>-297061.99</v>
          </cell>
          <cell r="E1838">
            <v>-297061.99</v>
          </cell>
          <cell r="F1838">
            <v>1</v>
          </cell>
        </row>
        <row r="1839">
          <cell r="A1839" t="str">
            <v>721086020FB9</v>
          </cell>
          <cell r="B1839" t="str">
            <v>DEP.VALORES CUSTODIA - CA</v>
          </cell>
          <cell r="C1839">
            <v>998</v>
          </cell>
          <cell r="D1839">
            <v>-1500000</v>
          </cell>
          <cell r="E1839">
            <v>-1500000</v>
          </cell>
          <cell r="F1839">
            <v>1</v>
          </cell>
        </row>
        <row r="1840">
          <cell r="A1840" t="str">
            <v>721086020FE</v>
          </cell>
          <cell r="B1840" t="str">
            <v>DEP.VALORES CUSTODIA - CA</v>
          </cell>
          <cell r="C1840">
            <v>388</v>
          </cell>
          <cell r="D1840">
            <v>-28723.96</v>
          </cell>
          <cell r="E1840">
            <v>-8137.1</v>
          </cell>
          <cell r="F1840">
            <v>3.53</v>
          </cell>
        </row>
        <row r="1841">
          <cell r="A1841" t="str">
            <v>721086020FI</v>
          </cell>
          <cell r="B1841" t="str">
            <v>DEP.VALORES CUSTODIA - CA</v>
          </cell>
          <cell r="C1841">
            <v>389</v>
          </cell>
          <cell r="D1841">
            <v>-332849.78999999998</v>
          </cell>
          <cell r="E1841">
            <v>-250263</v>
          </cell>
          <cell r="F1841">
            <v>1.33</v>
          </cell>
        </row>
        <row r="1842">
          <cell r="A1842" t="str">
            <v>721086020FMM</v>
          </cell>
          <cell r="B1842" t="str">
            <v>DEP.VALORES CUSTODIA - CA</v>
          </cell>
          <cell r="C1842">
            <v>998</v>
          </cell>
          <cell r="D1842">
            <v>-1856</v>
          </cell>
          <cell r="E1842">
            <v>-185600</v>
          </cell>
          <cell r="F1842">
            <v>0.01</v>
          </cell>
        </row>
        <row r="1843">
          <cell r="A1843" t="str">
            <v>721086020F25</v>
          </cell>
          <cell r="B1843" t="str">
            <v>DEP.VALORES CUSTODIA - CA</v>
          </cell>
          <cell r="C1843">
            <v>998</v>
          </cell>
          <cell r="D1843">
            <v>-239064.37</v>
          </cell>
          <cell r="E1843">
            <v>-2032100</v>
          </cell>
          <cell r="F1843">
            <v>0.117644</v>
          </cell>
        </row>
        <row r="1844">
          <cell r="A1844" t="str">
            <v>721086020F29</v>
          </cell>
          <cell r="B1844" t="str">
            <v>DEP.VALORES CUSTODIA - CA</v>
          </cell>
          <cell r="C1844">
            <v>998</v>
          </cell>
          <cell r="D1844">
            <v>-3829200</v>
          </cell>
          <cell r="E1844">
            <v>-3829200</v>
          </cell>
          <cell r="F1844">
            <v>1</v>
          </cell>
        </row>
        <row r="1845">
          <cell r="A1845" t="str">
            <v>721086020GA</v>
          </cell>
          <cell r="B1845" t="str">
            <v>DEP. VALORES CUSTODIA - C</v>
          </cell>
          <cell r="C1845">
            <v>330</v>
          </cell>
          <cell r="D1845">
            <v>-131531.4</v>
          </cell>
          <cell r="E1845">
            <v>-34164</v>
          </cell>
          <cell r="F1845">
            <v>3.85</v>
          </cell>
        </row>
        <row r="1846">
          <cell r="A1846" t="str">
            <v>721086020GAR</v>
          </cell>
          <cell r="B1846" t="str">
            <v>DEP. VALORES CUSTODIA - C</v>
          </cell>
          <cell r="C1846">
            <v>404</v>
          </cell>
          <cell r="D1846">
            <v>-32394.48</v>
          </cell>
          <cell r="E1846">
            <v>-7396</v>
          </cell>
          <cell r="F1846">
            <v>4.38</v>
          </cell>
        </row>
        <row r="1847">
          <cell r="A1847" t="str">
            <v>721086020GAS</v>
          </cell>
          <cell r="B1847" t="str">
            <v>TITULOS PUBLICOS</v>
          </cell>
          <cell r="C1847">
            <v>445</v>
          </cell>
          <cell r="D1847">
            <v>-59951.519999999997</v>
          </cell>
          <cell r="E1847">
            <v>-64464</v>
          </cell>
          <cell r="F1847">
            <v>0.93</v>
          </cell>
        </row>
        <row r="1848">
          <cell r="A1848" t="str">
            <v>721086020GAT</v>
          </cell>
          <cell r="B1848" t="str">
            <v>GATI-GALIMBERTI Y CIA. OR</v>
          </cell>
          <cell r="C1848">
            <v>481</v>
          </cell>
          <cell r="D1848">
            <v>-0.06</v>
          </cell>
          <cell r="E1848">
            <v>-7.0000000000000007E-2</v>
          </cell>
          <cell r="F1848">
            <v>0.8</v>
          </cell>
        </row>
        <row r="1849">
          <cell r="A1849" t="str">
            <v>721086020GES</v>
          </cell>
          <cell r="B1849" t="str">
            <v>DEP.VALORES CUSTODIA - CA</v>
          </cell>
          <cell r="C1849">
            <v>978</v>
          </cell>
          <cell r="D1849">
            <v>-4.8499999999999996</v>
          </cell>
          <cell r="E1849">
            <v>-485</v>
          </cell>
          <cell r="F1849">
            <v>0.01</v>
          </cell>
        </row>
        <row r="1850">
          <cell r="A1850" t="str">
            <v>721086020GFG</v>
          </cell>
          <cell r="B1850" t="str">
            <v>DEP.VALORES CUSTODIA - CA</v>
          </cell>
          <cell r="C1850">
            <v>533</v>
          </cell>
          <cell r="D1850">
            <v>-617665.36</v>
          </cell>
          <cell r="E1850">
            <v>-593909</v>
          </cell>
          <cell r="F1850">
            <v>1.04</v>
          </cell>
        </row>
        <row r="1851">
          <cell r="A1851" t="str">
            <v>721086020GLO</v>
          </cell>
          <cell r="B1851" t="str">
            <v>DEP.VALORES CUSTODIA - CA</v>
          </cell>
          <cell r="C1851">
            <v>314</v>
          </cell>
          <cell r="D1851">
            <v>-1625000</v>
          </cell>
          <cell r="E1851">
            <v>-1625000</v>
          </cell>
          <cell r="F1851">
            <v>1</v>
          </cell>
        </row>
        <row r="1852">
          <cell r="A1852" t="str">
            <v>721086020GL5</v>
          </cell>
          <cell r="B1852" t="str">
            <v>DEP.VALORES CUSTODIA - CA</v>
          </cell>
          <cell r="C1852">
            <v>432</v>
          </cell>
          <cell r="D1852">
            <v>-495687.5</v>
          </cell>
          <cell r="E1852">
            <v>-515000</v>
          </cell>
          <cell r="F1852">
            <v>0.96250000000000002</v>
          </cell>
        </row>
        <row r="1853">
          <cell r="A1853" t="str">
            <v>721086020GL6</v>
          </cell>
          <cell r="B1853" t="str">
            <v>DEP.VALORES CUSTODIA - CA</v>
          </cell>
          <cell r="C1853">
            <v>538</v>
          </cell>
          <cell r="D1853">
            <v>-188000</v>
          </cell>
          <cell r="E1853">
            <v>-200000</v>
          </cell>
          <cell r="F1853">
            <v>0.94</v>
          </cell>
        </row>
        <row r="1854">
          <cell r="A1854" t="str">
            <v>721086020GL8</v>
          </cell>
          <cell r="B1854" t="str">
            <v>DEP.VALORES CUSTODIA - CA</v>
          </cell>
          <cell r="C1854">
            <v>539</v>
          </cell>
          <cell r="D1854">
            <v>-278560.2</v>
          </cell>
          <cell r="E1854">
            <v>-398000</v>
          </cell>
          <cell r="F1854">
            <v>0.69989999999999997</v>
          </cell>
        </row>
        <row r="1855">
          <cell r="A1855" t="str">
            <v>721086020GP7</v>
          </cell>
          <cell r="B1855" t="str">
            <v>DEP.VALORES CUSTODIA - CA</v>
          </cell>
          <cell r="C1855">
            <v>998</v>
          </cell>
          <cell r="D1855">
            <v>-15000000</v>
          </cell>
          <cell r="E1855">
            <v>-15000000</v>
          </cell>
          <cell r="F1855">
            <v>1</v>
          </cell>
        </row>
        <row r="1856">
          <cell r="A1856" t="str">
            <v>721086020GRA</v>
          </cell>
          <cell r="B1856" t="str">
            <v>DEP.VALORES CUSTODIA - CA</v>
          </cell>
          <cell r="C1856">
            <v>405</v>
          </cell>
          <cell r="D1856">
            <v>-14.28</v>
          </cell>
          <cell r="E1856">
            <v>-1428</v>
          </cell>
          <cell r="F1856">
            <v>0.01</v>
          </cell>
        </row>
        <row r="1857">
          <cell r="A1857" t="str">
            <v>721086020GRF</v>
          </cell>
          <cell r="B1857" t="str">
            <v>VAL EN CTDIA</v>
          </cell>
          <cell r="C1857">
            <v>440</v>
          </cell>
          <cell r="D1857">
            <v>-2</v>
          </cell>
          <cell r="E1857">
            <v>-2</v>
          </cell>
          <cell r="F1857">
            <v>1</v>
          </cell>
        </row>
        <row r="1858">
          <cell r="A1858" t="str">
            <v>721086020GRI</v>
          </cell>
          <cell r="B1858" t="str">
            <v>DEP.VALORES CUSTODIA - CA</v>
          </cell>
          <cell r="C1858">
            <v>469</v>
          </cell>
          <cell r="D1858">
            <v>-6150</v>
          </cell>
          <cell r="E1858">
            <v>-3000</v>
          </cell>
          <cell r="F1858">
            <v>2.0499999999999998</v>
          </cell>
        </row>
        <row r="1859">
          <cell r="A1859" t="str">
            <v>721086020GR1</v>
          </cell>
          <cell r="B1859" t="str">
            <v>DEP.VALORES CUSTODIA - CA</v>
          </cell>
          <cell r="C1859">
            <v>851</v>
          </cell>
          <cell r="D1859">
            <v>-268100</v>
          </cell>
          <cell r="E1859">
            <v>-1000000</v>
          </cell>
          <cell r="F1859">
            <v>0.2681</v>
          </cell>
        </row>
        <row r="1860">
          <cell r="A1860" t="str">
            <v>721086020GTE</v>
          </cell>
          <cell r="B1860" t="str">
            <v>DEP.VALORES CUSTODIA - CA</v>
          </cell>
          <cell r="C1860">
            <v>980</v>
          </cell>
          <cell r="D1860">
            <v>-3.6</v>
          </cell>
          <cell r="E1860">
            <v>-360</v>
          </cell>
          <cell r="F1860">
            <v>0.01</v>
          </cell>
        </row>
        <row r="1861">
          <cell r="A1861" t="str">
            <v>721086020G17</v>
          </cell>
          <cell r="B1861" t="str">
            <v>DEP.VALORES CUSTODIA - CA</v>
          </cell>
          <cell r="C1861">
            <v>753</v>
          </cell>
          <cell r="D1861">
            <v>-359520</v>
          </cell>
          <cell r="E1861">
            <v>-140000</v>
          </cell>
          <cell r="F1861">
            <v>2.5680000000000001</v>
          </cell>
        </row>
        <row r="1862">
          <cell r="A1862" t="str">
            <v>721086020G48</v>
          </cell>
          <cell r="B1862" t="str">
            <v>DEP.VALORES CUSTODIA - CA</v>
          </cell>
          <cell r="C1862">
            <v>998</v>
          </cell>
          <cell r="D1862">
            <v>-4000000</v>
          </cell>
          <cell r="E1862">
            <v>-4000000</v>
          </cell>
          <cell r="F1862">
            <v>1</v>
          </cell>
        </row>
        <row r="1863">
          <cell r="A1863" t="str">
            <v>721086020G49</v>
          </cell>
          <cell r="B1863" t="str">
            <v>DEP.VALORES CUSTODIA - CA</v>
          </cell>
          <cell r="C1863">
            <v>998</v>
          </cell>
          <cell r="D1863">
            <v>-500000</v>
          </cell>
          <cell r="E1863">
            <v>-500000</v>
          </cell>
          <cell r="F1863">
            <v>1</v>
          </cell>
        </row>
        <row r="1864">
          <cell r="A1864" t="str">
            <v>721086020G52</v>
          </cell>
          <cell r="B1864" t="str">
            <v>DEP.VALORES CUSTODIA - CA</v>
          </cell>
          <cell r="C1864">
            <v>998</v>
          </cell>
          <cell r="D1864">
            <v>-621708.99</v>
          </cell>
          <cell r="E1864">
            <v>-621708.99</v>
          </cell>
          <cell r="F1864">
            <v>1</v>
          </cell>
        </row>
        <row r="1865">
          <cell r="A1865" t="str">
            <v>721086020H32</v>
          </cell>
          <cell r="B1865" t="str">
            <v>DEP.VALORES CUSTODIA - CA</v>
          </cell>
          <cell r="C1865">
            <v>998</v>
          </cell>
          <cell r="D1865">
            <v>-6762485</v>
          </cell>
          <cell r="E1865">
            <v>-6762485</v>
          </cell>
          <cell r="F1865">
            <v>1</v>
          </cell>
        </row>
        <row r="1866">
          <cell r="A1866" t="str">
            <v>721086020H37</v>
          </cell>
          <cell r="B1866" t="str">
            <v>DEP.VALORES CUSTODIA - CA</v>
          </cell>
          <cell r="C1866">
            <v>998</v>
          </cell>
          <cell r="D1866">
            <v>-4709014</v>
          </cell>
          <cell r="E1866">
            <v>-4709014</v>
          </cell>
          <cell r="F1866">
            <v>1</v>
          </cell>
        </row>
        <row r="1867">
          <cell r="A1867" t="str">
            <v>721086020H38</v>
          </cell>
          <cell r="B1867" t="str">
            <v>DEP.VALORES CUSTODIA - CA</v>
          </cell>
          <cell r="C1867">
            <v>998</v>
          </cell>
          <cell r="D1867">
            <v>-6399222</v>
          </cell>
          <cell r="E1867">
            <v>-6399222</v>
          </cell>
          <cell r="F1867">
            <v>1</v>
          </cell>
        </row>
        <row r="1868">
          <cell r="A1868" t="str">
            <v>721086020H41</v>
          </cell>
          <cell r="B1868" t="str">
            <v>DEP.VALORES CUSTODIA - CA</v>
          </cell>
          <cell r="C1868">
            <v>998</v>
          </cell>
          <cell r="D1868">
            <v>-6399222</v>
          </cell>
          <cell r="E1868">
            <v>-6399222</v>
          </cell>
          <cell r="F1868">
            <v>1</v>
          </cell>
        </row>
        <row r="1869">
          <cell r="A1869" t="str">
            <v>721086020IA2</v>
          </cell>
          <cell r="B1869" t="str">
            <v>DEP.VALORES CUSTODIA - CA</v>
          </cell>
          <cell r="C1869">
            <v>998</v>
          </cell>
          <cell r="D1869">
            <v>-3000000</v>
          </cell>
          <cell r="E1869">
            <v>-3000000</v>
          </cell>
          <cell r="F1869">
            <v>1</v>
          </cell>
        </row>
        <row r="1870">
          <cell r="A1870" t="str">
            <v>721086020IDA</v>
          </cell>
          <cell r="B1870" t="str">
            <v>DEP.VALORES CUSTODIA - CA</v>
          </cell>
          <cell r="C1870">
            <v>998</v>
          </cell>
          <cell r="D1870">
            <v>-1500000</v>
          </cell>
          <cell r="E1870">
            <v>-1500000</v>
          </cell>
          <cell r="F1870">
            <v>1</v>
          </cell>
        </row>
        <row r="1871">
          <cell r="A1871" t="str">
            <v>721086020IEB</v>
          </cell>
          <cell r="B1871" t="str">
            <v>DEP.VALORES CUSTODIA - CA</v>
          </cell>
          <cell r="C1871">
            <v>878</v>
          </cell>
          <cell r="D1871">
            <v>-33120</v>
          </cell>
          <cell r="E1871">
            <v>-33120</v>
          </cell>
          <cell r="F1871">
            <v>1</v>
          </cell>
        </row>
        <row r="1872">
          <cell r="A1872" t="str">
            <v>721086020IMP</v>
          </cell>
          <cell r="B1872" t="str">
            <v>DEP.VALORES CUSTODIA - CA</v>
          </cell>
          <cell r="C1872">
            <v>981</v>
          </cell>
          <cell r="D1872">
            <v>-46</v>
          </cell>
          <cell r="E1872">
            <v>-4600</v>
          </cell>
          <cell r="F1872">
            <v>0.01</v>
          </cell>
        </row>
        <row r="1873">
          <cell r="A1873" t="str">
            <v>721086020INA</v>
          </cell>
          <cell r="B1873" t="str">
            <v>INALRUCO B 1V.</v>
          </cell>
          <cell r="C1873">
            <v>463</v>
          </cell>
          <cell r="D1873">
            <v>-12</v>
          </cell>
          <cell r="E1873">
            <v>-30</v>
          </cell>
          <cell r="F1873">
            <v>0.4</v>
          </cell>
        </row>
        <row r="1874">
          <cell r="A1874" t="str">
            <v>721086020IND</v>
          </cell>
          <cell r="B1874" t="str">
            <v>DEP.VALORES CUSTODIA - CA</v>
          </cell>
          <cell r="C1874">
            <v>356</v>
          </cell>
          <cell r="D1874">
            <v>-174564.84</v>
          </cell>
          <cell r="E1874">
            <v>-85571</v>
          </cell>
          <cell r="F1874">
            <v>2.04</v>
          </cell>
        </row>
        <row r="1875">
          <cell r="A1875" t="str">
            <v>721086020IRS</v>
          </cell>
          <cell r="B1875" t="str">
            <v>DEP.VALORES CUSTODIA - CA</v>
          </cell>
          <cell r="C1875">
            <v>357</v>
          </cell>
          <cell r="D1875">
            <v>-36675.120000000003</v>
          </cell>
          <cell r="E1875">
            <v>-20604</v>
          </cell>
          <cell r="F1875">
            <v>1.78</v>
          </cell>
        </row>
        <row r="1876">
          <cell r="A1876" t="str">
            <v>721086020JM</v>
          </cell>
          <cell r="B1876" t="str">
            <v>DEP.VALORES CUSTODIA - CA</v>
          </cell>
          <cell r="C1876">
            <v>332</v>
          </cell>
          <cell r="D1876">
            <v>-42109.15</v>
          </cell>
          <cell r="E1876">
            <v>-41324</v>
          </cell>
          <cell r="F1876">
            <v>1.0189999999999999</v>
          </cell>
        </row>
        <row r="1877">
          <cell r="A1877" t="str">
            <v>721086020LA1</v>
          </cell>
          <cell r="B1877" t="str">
            <v>DEP.VALORES CUST - CAJA E</v>
          </cell>
          <cell r="C1877">
            <v>998</v>
          </cell>
          <cell r="D1877">
            <v>-95218.3</v>
          </cell>
          <cell r="E1877">
            <v>-95218.3</v>
          </cell>
          <cell r="F1877">
            <v>1</v>
          </cell>
        </row>
        <row r="1878">
          <cell r="A1878" t="str">
            <v>721086020LA5</v>
          </cell>
          <cell r="B1878" t="str">
            <v>LABO6-LABORAT ALEX SA-PRE</v>
          </cell>
          <cell r="C1878">
            <v>407</v>
          </cell>
          <cell r="D1878">
            <v>-130.79</v>
          </cell>
          <cell r="E1878">
            <v>-13079</v>
          </cell>
          <cell r="F1878">
            <v>0.01</v>
          </cell>
        </row>
        <row r="1879">
          <cell r="A1879" t="str">
            <v>721086020LDC</v>
          </cell>
          <cell r="B1879" t="str">
            <v>DEP.VALORES CUSTODIA - CA</v>
          </cell>
          <cell r="C1879">
            <v>998</v>
          </cell>
          <cell r="D1879">
            <v>-20000000</v>
          </cell>
          <cell r="E1879">
            <v>-20000000</v>
          </cell>
          <cell r="F1879">
            <v>1</v>
          </cell>
        </row>
        <row r="1880">
          <cell r="A1880" t="str">
            <v>721086020LE</v>
          </cell>
          <cell r="B1880" t="str">
            <v>DEP.VALORES CUSTODIA - CA</v>
          </cell>
          <cell r="C1880">
            <v>333</v>
          </cell>
          <cell r="D1880">
            <v>-433492.74</v>
          </cell>
          <cell r="E1880">
            <v>-130178</v>
          </cell>
          <cell r="F1880">
            <v>3.33</v>
          </cell>
        </row>
        <row r="1881">
          <cell r="A1881" t="str">
            <v>721086020LE6</v>
          </cell>
          <cell r="B1881" t="str">
            <v>DEP.VALORES CUSTODIA - CA</v>
          </cell>
          <cell r="C1881">
            <v>998</v>
          </cell>
          <cell r="D1881">
            <v>-331415.15000000002</v>
          </cell>
          <cell r="E1881">
            <v>-1062000</v>
          </cell>
          <cell r="F1881">
            <v>0.31206699999999998</v>
          </cell>
        </row>
        <row r="1882">
          <cell r="A1882" t="str">
            <v>721086020LI5</v>
          </cell>
          <cell r="B1882" t="str">
            <v>DEP.VALORES CUSTODIA - CA</v>
          </cell>
          <cell r="C1882">
            <v>998</v>
          </cell>
          <cell r="D1882">
            <v>-8</v>
          </cell>
          <cell r="E1882">
            <v>-8</v>
          </cell>
          <cell r="F1882">
            <v>1</v>
          </cell>
        </row>
        <row r="1883">
          <cell r="A1883" t="str">
            <v>721086020LI7</v>
          </cell>
          <cell r="B1883" t="str">
            <v>DEP.VALORES CUSTODIA - CA</v>
          </cell>
          <cell r="C1883">
            <v>998</v>
          </cell>
          <cell r="D1883">
            <v>-662805</v>
          </cell>
          <cell r="E1883">
            <v>-650000</v>
          </cell>
          <cell r="F1883">
            <v>1.0197000000000001</v>
          </cell>
        </row>
        <row r="1884">
          <cell r="A1884" t="str">
            <v>721086020LOM</v>
          </cell>
          <cell r="B1884" t="str">
            <v>LOMB-J.J.L.LOMBARDI E HIJ</v>
          </cell>
          <cell r="C1884">
            <v>407</v>
          </cell>
          <cell r="D1884">
            <v>-6.81</v>
          </cell>
          <cell r="E1884">
            <v>-681.4</v>
          </cell>
          <cell r="F1884">
            <v>0.01</v>
          </cell>
        </row>
        <row r="1885">
          <cell r="A1885" t="str">
            <v>721086020LON</v>
          </cell>
          <cell r="B1885" t="str">
            <v>LONGVIE ESC.ORD.1V</v>
          </cell>
          <cell r="C1885">
            <v>471</v>
          </cell>
          <cell r="D1885">
            <v>-2225.8000000000002</v>
          </cell>
          <cell r="E1885">
            <v>-1436</v>
          </cell>
          <cell r="F1885">
            <v>1.55</v>
          </cell>
        </row>
        <row r="1886">
          <cell r="A1886" t="str">
            <v>721086020MAS</v>
          </cell>
          <cell r="B1886" t="str">
            <v>DEP.VALORES CUSTODIA - CA</v>
          </cell>
          <cell r="C1886">
            <v>359</v>
          </cell>
          <cell r="D1886">
            <v>-16782.849999999999</v>
          </cell>
          <cell r="E1886">
            <v>-47951</v>
          </cell>
          <cell r="F1886">
            <v>0.35</v>
          </cell>
        </row>
        <row r="1887">
          <cell r="A1887" t="str">
            <v>721086020MBO</v>
          </cell>
          <cell r="B1887" t="str">
            <v>DEP.VALORES CUSTODIA - CA</v>
          </cell>
          <cell r="C1887">
            <v>998</v>
          </cell>
          <cell r="D1887">
            <v>-1400000</v>
          </cell>
          <cell r="E1887">
            <v>-1400000</v>
          </cell>
          <cell r="F1887">
            <v>1</v>
          </cell>
        </row>
        <row r="1888">
          <cell r="A1888" t="str">
            <v>721086020MET</v>
          </cell>
          <cell r="B1888" t="str">
            <v>DEP.VALORES CUSTODIA - CA</v>
          </cell>
          <cell r="C1888">
            <v>462</v>
          </cell>
          <cell r="D1888">
            <v>-55039.92</v>
          </cell>
          <cell r="E1888">
            <v>-105846</v>
          </cell>
          <cell r="F1888">
            <v>0.52</v>
          </cell>
        </row>
        <row r="1889">
          <cell r="A1889" t="str">
            <v>721086020MEV</v>
          </cell>
          <cell r="B1889" t="str">
            <v>DEP.CUSTODIA VALORES</v>
          </cell>
          <cell r="C1889">
            <v>557</v>
          </cell>
          <cell r="D1889">
            <v>-302.64</v>
          </cell>
          <cell r="E1889">
            <v>-97</v>
          </cell>
          <cell r="F1889">
            <v>3.12</v>
          </cell>
        </row>
        <row r="1890">
          <cell r="A1890" t="str">
            <v>721086020MIC</v>
          </cell>
          <cell r="B1890" t="str">
            <v>DEP.VALORES CUSTODIA - CA</v>
          </cell>
          <cell r="C1890">
            <v>982</v>
          </cell>
          <cell r="D1890">
            <v>-5.8</v>
          </cell>
          <cell r="E1890">
            <v>-580</v>
          </cell>
          <cell r="F1890">
            <v>0.01</v>
          </cell>
        </row>
        <row r="1891">
          <cell r="A1891" t="str">
            <v>721086020MID</v>
          </cell>
          <cell r="B1891" t="str">
            <v>MIDL-MIDLAND COM. ESCRITU</v>
          </cell>
          <cell r="C1891">
            <v>165</v>
          </cell>
          <cell r="D1891">
            <v>-128.66</v>
          </cell>
          <cell r="E1891">
            <v>-74.37</v>
          </cell>
          <cell r="F1891">
            <v>1.73</v>
          </cell>
        </row>
        <row r="1892">
          <cell r="A1892" t="str">
            <v>721086020MIR</v>
          </cell>
          <cell r="B1892" t="str">
            <v>TITULOS PUBLICOS</v>
          </cell>
          <cell r="C1892">
            <v>472</v>
          </cell>
          <cell r="D1892">
            <v>-18838.400000000001</v>
          </cell>
          <cell r="E1892">
            <v>-812</v>
          </cell>
          <cell r="F1892">
            <v>23.2</v>
          </cell>
        </row>
        <row r="1893">
          <cell r="A1893" t="str">
            <v>721086020MO</v>
          </cell>
          <cell r="B1893" t="str">
            <v>DEP.VALORES CUSTODIA - CA</v>
          </cell>
          <cell r="C1893">
            <v>334</v>
          </cell>
          <cell r="D1893">
            <v>-493931.48</v>
          </cell>
          <cell r="E1893">
            <v>-60829</v>
          </cell>
          <cell r="F1893">
            <v>8.1199999999999992</v>
          </cell>
        </row>
        <row r="1894">
          <cell r="A1894" t="str">
            <v>721086020MOR</v>
          </cell>
          <cell r="B1894" t="str">
            <v>DEP.VALORES CUSTODIA - CA</v>
          </cell>
          <cell r="C1894">
            <v>360</v>
          </cell>
          <cell r="D1894">
            <v>-7690.45</v>
          </cell>
          <cell r="E1894">
            <v>-4157</v>
          </cell>
          <cell r="F1894">
            <v>1.85</v>
          </cell>
        </row>
        <row r="1895">
          <cell r="A1895" t="str">
            <v>721086020M12</v>
          </cell>
          <cell r="B1895" t="str">
            <v>DEP.VALORES CUSTODIA - CA</v>
          </cell>
          <cell r="C1895">
            <v>998</v>
          </cell>
          <cell r="D1895">
            <v>-6800000</v>
          </cell>
          <cell r="E1895">
            <v>-6800000</v>
          </cell>
          <cell r="F1895">
            <v>1</v>
          </cell>
        </row>
        <row r="1896">
          <cell r="A1896" t="str">
            <v>721086020NEX</v>
          </cell>
          <cell r="B1896" t="str">
            <v>DEP.VALORES CUSTODIA - CA</v>
          </cell>
          <cell r="C1896">
            <v>998</v>
          </cell>
          <cell r="D1896">
            <v>-10051640</v>
          </cell>
          <cell r="E1896">
            <v>-10000000</v>
          </cell>
          <cell r="F1896">
            <v>1.0051639999999999</v>
          </cell>
        </row>
        <row r="1897">
          <cell r="A1897" t="str">
            <v>721086020NJA</v>
          </cell>
          <cell r="B1897" t="str">
            <v>DEP.VALORES CUSTODIA - CA</v>
          </cell>
          <cell r="C1897">
            <v>998</v>
          </cell>
          <cell r="D1897">
            <v>-3000000</v>
          </cell>
          <cell r="E1897">
            <v>-3000000</v>
          </cell>
          <cell r="F1897">
            <v>1</v>
          </cell>
        </row>
        <row r="1898">
          <cell r="A1898" t="str">
            <v>721086020NY3</v>
          </cell>
          <cell r="B1898" t="str">
            <v>DEP.VALORES CUSTODIA - CA</v>
          </cell>
          <cell r="C1898">
            <v>993</v>
          </cell>
          <cell r="D1898">
            <v>-400160</v>
          </cell>
          <cell r="E1898">
            <v>-122000</v>
          </cell>
          <cell r="F1898">
            <v>3.28</v>
          </cell>
        </row>
        <row r="1899">
          <cell r="A1899" t="str">
            <v>721086020OIR</v>
          </cell>
          <cell r="B1899" t="str">
            <v>DEP.VALORES CUSTODIA - CA</v>
          </cell>
          <cell r="C1899">
            <v>267</v>
          </cell>
          <cell r="D1899">
            <v>-244172.38</v>
          </cell>
          <cell r="E1899">
            <v>-106000</v>
          </cell>
          <cell r="F1899">
            <v>2.3035130000000001</v>
          </cell>
        </row>
        <row r="1900">
          <cell r="A1900" t="str">
            <v>721086020ONG</v>
          </cell>
          <cell r="B1900" t="str">
            <v>DEP.VALORES CUSTODIA - CA</v>
          </cell>
          <cell r="C1900">
            <v>998</v>
          </cell>
          <cell r="D1900">
            <v>-28601</v>
          </cell>
          <cell r="E1900">
            <v>-28601</v>
          </cell>
          <cell r="F1900">
            <v>1</v>
          </cell>
        </row>
        <row r="1901">
          <cell r="A1901" t="str">
            <v>721086020OVC</v>
          </cell>
          <cell r="B1901" t="str">
            <v>DEP.VALORES CUSTODIA - CA</v>
          </cell>
          <cell r="C1901">
            <v>775</v>
          </cell>
          <cell r="D1901">
            <v>-7250</v>
          </cell>
          <cell r="E1901">
            <v>-11600</v>
          </cell>
          <cell r="F1901">
            <v>0.625</v>
          </cell>
        </row>
        <row r="1902">
          <cell r="A1902" t="str">
            <v>721086020OY5</v>
          </cell>
          <cell r="B1902" t="str">
            <v>DEP.VALORES CUSTODIA - CA</v>
          </cell>
          <cell r="C1902">
            <v>998</v>
          </cell>
          <cell r="D1902">
            <v>-260000</v>
          </cell>
          <cell r="E1902">
            <v>-100000</v>
          </cell>
          <cell r="F1902">
            <v>2.6</v>
          </cell>
        </row>
        <row r="1903">
          <cell r="A1903" t="str">
            <v>721086020OY6</v>
          </cell>
          <cell r="B1903" t="str">
            <v>DEP.VALORES CUSTODIA - CA</v>
          </cell>
          <cell r="C1903">
            <v>853</v>
          </cell>
          <cell r="D1903">
            <v>-90291</v>
          </cell>
          <cell r="E1903">
            <v>-30000</v>
          </cell>
          <cell r="F1903">
            <v>3.0097</v>
          </cell>
        </row>
        <row r="1904">
          <cell r="A1904" t="str">
            <v>721086020PAA</v>
          </cell>
          <cell r="B1904" t="str">
            <v>DEP.VALORES CUSTODIA - CA</v>
          </cell>
          <cell r="C1904">
            <v>998</v>
          </cell>
          <cell r="D1904">
            <v>-224431.84</v>
          </cell>
          <cell r="E1904">
            <v>-402106</v>
          </cell>
          <cell r="F1904">
            <v>0.558141</v>
          </cell>
        </row>
        <row r="1905">
          <cell r="A1905" t="str">
            <v>721086020PAB</v>
          </cell>
          <cell r="B1905" t="str">
            <v>DEP.VALORES CUSTODIA - CA</v>
          </cell>
          <cell r="C1905">
            <v>998</v>
          </cell>
          <cell r="D1905">
            <v>-2000000</v>
          </cell>
          <cell r="E1905">
            <v>-2000000</v>
          </cell>
          <cell r="F1905">
            <v>1</v>
          </cell>
        </row>
        <row r="1906">
          <cell r="A1906" t="str">
            <v>721086020PAM</v>
          </cell>
          <cell r="B1906" t="str">
            <v>DEP.VALORES CUSTODIA - CA</v>
          </cell>
          <cell r="C1906">
            <v>305</v>
          </cell>
          <cell r="D1906">
            <v>-448438.3</v>
          </cell>
          <cell r="E1906">
            <v>-423055</v>
          </cell>
          <cell r="F1906">
            <v>1.06</v>
          </cell>
        </row>
        <row r="1907">
          <cell r="A1907" t="str">
            <v>721086020PAY</v>
          </cell>
          <cell r="B1907" t="str">
            <v>PATY-QUICKFOOD SA "B" 1 V</v>
          </cell>
          <cell r="C1907">
            <v>540</v>
          </cell>
          <cell r="D1907">
            <v>-166080.6</v>
          </cell>
          <cell r="E1907">
            <v>-11298</v>
          </cell>
          <cell r="F1907">
            <v>14.7</v>
          </cell>
        </row>
        <row r="1908">
          <cell r="A1908" t="str">
            <v>721086020PAZ</v>
          </cell>
          <cell r="B1908" t="str">
            <v>DEP.VALORES CUSTODIA - CA</v>
          </cell>
          <cell r="C1908">
            <v>944</v>
          </cell>
          <cell r="D1908">
            <v>-1.1499999999999999</v>
          </cell>
          <cell r="E1908">
            <v>-115</v>
          </cell>
          <cell r="F1908">
            <v>0.01</v>
          </cell>
        </row>
        <row r="1909">
          <cell r="A1909" t="str">
            <v>721086020PBR</v>
          </cell>
          <cell r="B1909" t="str">
            <v>DEP.VALORES CUSTODIA - CA</v>
          </cell>
          <cell r="C1909">
            <v>452</v>
          </cell>
          <cell r="D1909">
            <v>-1458084.2</v>
          </cell>
          <cell r="E1909">
            <v>-16837</v>
          </cell>
          <cell r="F1909">
            <v>86.6</v>
          </cell>
        </row>
        <row r="1910">
          <cell r="A1910" t="str">
            <v>721086020PB4</v>
          </cell>
          <cell r="B1910" t="str">
            <v>DEP.VALORES CUSTODIA - CA</v>
          </cell>
          <cell r="C1910">
            <v>133</v>
          </cell>
          <cell r="D1910">
            <v>-15280.36</v>
          </cell>
          <cell r="E1910">
            <v>-43104</v>
          </cell>
          <cell r="F1910">
            <v>0.35449999999999998</v>
          </cell>
        </row>
        <row r="1911">
          <cell r="A1911" t="str">
            <v>721086020PCH</v>
          </cell>
          <cell r="B1911" t="str">
            <v>DEP.VALORES CUSTODIA - CA</v>
          </cell>
          <cell r="C1911">
            <v>519</v>
          </cell>
          <cell r="D1911">
            <v>-1731747.68</v>
          </cell>
          <cell r="E1911">
            <v>-832571</v>
          </cell>
          <cell r="F1911">
            <v>2.08</v>
          </cell>
        </row>
        <row r="1912">
          <cell r="A1912" t="str">
            <v>721086020PE</v>
          </cell>
          <cell r="B1912" t="str">
            <v>DEP.VALORES CUSTODIA - CA</v>
          </cell>
          <cell r="C1912">
            <v>390</v>
          </cell>
          <cell r="D1912">
            <v>-6895.69</v>
          </cell>
          <cell r="E1912">
            <v>-3629.31</v>
          </cell>
          <cell r="F1912">
            <v>1.9</v>
          </cell>
        </row>
        <row r="1913">
          <cell r="A1913" t="str">
            <v>721086020PEC</v>
          </cell>
          <cell r="B1913" t="str">
            <v>DEP.VALORES CUSTODIA - CA</v>
          </cell>
          <cell r="C1913">
            <v>361</v>
          </cell>
          <cell r="D1913">
            <v>-147392</v>
          </cell>
          <cell r="E1913">
            <v>-21056</v>
          </cell>
          <cell r="F1913">
            <v>7</v>
          </cell>
        </row>
        <row r="1914">
          <cell r="A1914" t="str">
            <v>721086020PES</v>
          </cell>
          <cell r="B1914" t="str">
            <v>PESOS-CAJA DE VALORES</v>
          </cell>
          <cell r="C1914">
            <v>712</v>
          </cell>
          <cell r="D1914">
            <v>-1679039.46</v>
          </cell>
          <cell r="E1914">
            <v>-1679039.46</v>
          </cell>
          <cell r="F1914">
            <v>1</v>
          </cell>
        </row>
        <row r="1915">
          <cell r="A1915" t="str">
            <v>721086020PE5</v>
          </cell>
          <cell r="B1915" t="str">
            <v>DEP.VALORES CUSTODIA - CA</v>
          </cell>
          <cell r="C1915">
            <v>665</v>
          </cell>
          <cell r="D1915">
            <v>-101071.64</v>
          </cell>
          <cell r="E1915">
            <v>-465622</v>
          </cell>
          <cell r="F1915">
            <v>0.21706800000000001</v>
          </cell>
        </row>
        <row r="1916">
          <cell r="A1916" t="str">
            <v>721086020PE8</v>
          </cell>
          <cell r="B1916" t="str">
            <v>VALORES EN CUSTODIA</v>
          </cell>
          <cell r="C1916">
            <v>676</v>
          </cell>
          <cell r="D1916">
            <v>-300227.96000000002</v>
          </cell>
          <cell r="E1916">
            <v>-870226</v>
          </cell>
          <cell r="F1916">
            <v>0.34499999999999997</v>
          </cell>
        </row>
        <row r="1917">
          <cell r="A1917" t="str">
            <v>721086020PE9</v>
          </cell>
          <cell r="B1917" t="str">
            <v>DEP.VALORES CUSTODIA - CA</v>
          </cell>
          <cell r="C1917">
            <v>847</v>
          </cell>
          <cell r="D1917">
            <v>-7143397.3600000003</v>
          </cell>
          <cell r="E1917">
            <v>-10774485</v>
          </cell>
          <cell r="F1917">
            <v>0.66299200000000003</v>
          </cell>
        </row>
        <row r="1918">
          <cell r="A1918" t="str">
            <v>721086020PI</v>
          </cell>
          <cell r="B1918" t="str">
            <v>DEP.VALORES CUSTODIA - CA</v>
          </cell>
          <cell r="C1918">
            <v>391</v>
          </cell>
          <cell r="D1918">
            <v>-1353.8</v>
          </cell>
          <cell r="E1918">
            <v>-967</v>
          </cell>
          <cell r="F1918">
            <v>1.4</v>
          </cell>
        </row>
        <row r="1919">
          <cell r="A1919" t="str">
            <v>721086020PM6</v>
          </cell>
          <cell r="B1919" t="str">
            <v>DEP.VALORES CUSTODIA - CA</v>
          </cell>
          <cell r="C1919">
            <v>998</v>
          </cell>
          <cell r="D1919">
            <v>-1500000</v>
          </cell>
          <cell r="E1919">
            <v>-1500000</v>
          </cell>
          <cell r="F1919">
            <v>1</v>
          </cell>
        </row>
        <row r="1920">
          <cell r="A1920" t="str">
            <v>721086020PO</v>
          </cell>
          <cell r="B1920" t="str">
            <v>DEP.VALORES CUSTODIA - CA</v>
          </cell>
          <cell r="C1920">
            <v>392</v>
          </cell>
          <cell r="D1920">
            <v>-2379.4499999999998</v>
          </cell>
          <cell r="E1920">
            <v>-5470</v>
          </cell>
          <cell r="F1920">
            <v>0.435</v>
          </cell>
        </row>
        <row r="1921">
          <cell r="A1921" t="str">
            <v>721086020PO7</v>
          </cell>
          <cell r="B1921" t="str">
            <v>DEP.VALORES CUSTODIA - CA</v>
          </cell>
          <cell r="C1921">
            <v>741</v>
          </cell>
          <cell r="D1921">
            <v>-11295.8</v>
          </cell>
          <cell r="E1921">
            <v>-56479</v>
          </cell>
          <cell r="F1921">
            <v>0.2</v>
          </cell>
        </row>
        <row r="1922">
          <cell r="A1922" t="str">
            <v>721086020PPO</v>
          </cell>
          <cell r="B1922" t="str">
            <v>DEP.VALORES CUSTODIA - CA</v>
          </cell>
          <cell r="C1922">
            <v>320</v>
          </cell>
          <cell r="D1922">
            <v>-1954.15</v>
          </cell>
          <cell r="E1922">
            <v>-4598</v>
          </cell>
          <cell r="F1922">
            <v>0.42499999999999999</v>
          </cell>
        </row>
        <row r="1923">
          <cell r="A1923" t="str">
            <v>721086020PP4</v>
          </cell>
          <cell r="B1923" t="str">
            <v>VALORES EN CUSTODIA</v>
          </cell>
          <cell r="C1923">
            <v>496</v>
          </cell>
          <cell r="D1923">
            <v>-277.70999999999998</v>
          </cell>
          <cell r="E1923">
            <v>-51003</v>
          </cell>
          <cell r="F1923">
            <v>5.4450000000000002E-3</v>
          </cell>
        </row>
        <row r="1924">
          <cell r="A1924" t="str">
            <v>721086020PP5</v>
          </cell>
          <cell r="B1924" t="str">
            <v>DEP.VALORES CUSTODIA - CA</v>
          </cell>
          <cell r="C1924">
            <v>829</v>
          </cell>
          <cell r="D1924">
            <v>-2404.6</v>
          </cell>
          <cell r="E1924">
            <v>-12023</v>
          </cell>
          <cell r="F1924">
            <v>0.2</v>
          </cell>
        </row>
        <row r="1925">
          <cell r="A1925" t="str">
            <v>721086020PRC</v>
          </cell>
          <cell r="B1925" t="str">
            <v>DEP.VALORES CUST - CAJA E</v>
          </cell>
          <cell r="C1925">
            <v>998</v>
          </cell>
          <cell r="D1925">
            <v>-2937044</v>
          </cell>
          <cell r="E1925">
            <v>-2937044</v>
          </cell>
          <cell r="F1925">
            <v>1</v>
          </cell>
        </row>
        <row r="1926">
          <cell r="A1926" t="str">
            <v>721086020PRN</v>
          </cell>
          <cell r="B1926" t="str">
            <v>DEP.VALORES CUSTODIA - CA</v>
          </cell>
          <cell r="C1926">
            <v>426</v>
          </cell>
          <cell r="D1926">
            <v>-4674.2299999999996</v>
          </cell>
          <cell r="E1926">
            <v>-15452</v>
          </cell>
          <cell r="F1926">
            <v>0.30249999999999999</v>
          </cell>
        </row>
        <row r="1927">
          <cell r="A1927" t="str">
            <v>721086020PRO</v>
          </cell>
          <cell r="B1927" t="str">
            <v>DEP.VALORES CUSTODIA - CA</v>
          </cell>
          <cell r="C1927">
            <v>316</v>
          </cell>
          <cell r="D1927">
            <v>-5093.32</v>
          </cell>
          <cell r="E1927">
            <v>-50702</v>
          </cell>
          <cell r="F1927">
            <v>0.100456</v>
          </cell>
        </row>
        <row r="1928">
          <cell r="A1928" t="str">
            <v>721086020PR3</v>
          </cell>
          <cell r="B1928" t="str">
            <v>DEP.VALORES CUSTODIA - CA</v>
          </cell>
          <cell r="C1928">
            <v>317</v>
          </cell>
          <cell r="D1928">
            <v>-44.87</v>
          </cell>
          <cell r="E1928">
            <v>-11466</v>
          </cell>
          <cell r="F1928">
            <v>3.9139999999999999E-3</v>
          </cell>
        </row>
        <row r="1929">
          <cell r="A1929" t="str">
            <v>721086020PR4</v>
          </cell>
          <cell r="B1929" t="str">
            <v>DEP.VALORES CUSTODIA - CA</v>
          </cell>
          <cell r="C1929">
            <v>318</v>
          </cell>
          <cell r="D1929">
            <v>-8762.0499999999993</v>
          </cell>
          <cell r="E1929">
            <v>-84705</v>
          </cell>
          <cell r="F1929">
            <v>0.10344200000000001</v>
          </cell>
        </row>
        <row r="1930">
          <cell r="A1930" t="str">
            <v>721086020PR6</v>
          </cell>
          <cell r="B1930" t="str">
            <v>DEP.VALORES CUSTODIA - CA</v>
          </cell>
          <cell r="C1930">
            <v>516</v>
          </cell>
          <cell r="D1930">
            <v>-226.8</v>
          </cell>
          <cell r="E1930">
            <v>-540</v>
          </cell>
          <cell r="F1930">
            <v>0.42</v>
          </cell>
        </row>
        <row r="1931">
          <cell r="A1931" t="str">
            <v>721086020PR7</v>
          </cell>
          <cell r="B1931" t="str">
            <v>DEP.VALORES CUSTODIA - CA</v>
          </cell>
          <cell r="C1931">
            <v>691</v>
          </cell>
          <cell r="D1931">
            <v>-56529.33</v>
          </cell>
          <cell r="E1931">
            <v>-199398</v>
          </cell>
          <cell r="F1931">
            <v>0.28349999999999997</v>
          </cell>
        </row>
        <row r="1932">
          <cell r="A1932" t="str">
            <v>721086020PR8</v>
          </cell>
          <cell r="B1932" t="str">
            <v>DEP.VALORES CUSTODIA - CA</v>
          </cell>
          <cell r="C1932">
            <v>735</v>
          </cell>
          <cell r="D1932">
            <v>-1242.54</v>
          </cell>
          <cell r="E1932">
            <v>-56479</v>
          </cell>
          <cell r="F1932">
            <v>2.1999999999999999E-2</v>
          </cell>
        </row>
        <row r="1933">
          <cell r="A1933" t="str">
            <v>721086020PSU</v>
          </cell>
          <cell r="B1933" t="str">
            <v>PSUR-PETROLERA DEL CONOSU</v>
          </cell>
          <cell r="C1933">
            <v>661</v>
          </cell>
          <cell r="D1933">
            <v>-2540</v>
          </cell>
          <cell r="E1933">
            <v>-2000</v>
          </cell>
          <cell r="F1933">
            <v>1.27</v>
          </cell>
        </row>
        <row r="1934">
          <cell r="A1934" t="str">
            <v>721086020PYM</v>
          </cell>
          <cell r="B1934" t="str">
            <v>DEP.VALORES CUSTODIA - CA</v>
          </cell>
          <cell r="C1934">
            <v>998</v>
          </cell>
          <cell r="D1934">
            <v>-500000</v>
          </cell>
          <cell r="E1934">
            <v>-500000</v>
          </cell>
          <cell r="F1934">
            <v>1</v>
          </cell>
        </row>
        <row r="1935">
          <cell r="A1935" t="str">
            <v>721086020P09</v>
          </cell>
          <cell r="B1935" t="str">
            <v>DEP.VALORES CUSTODIA - CA</v>
          </cell>
          <cell r="C1935">
            <v>826</v>
          </cell>
          <cell r="D1935">
            <v>-16153.3</v>
          </cell>
          <cell r="E1935">
            <v>-323066</v>
          </cell>
          <cell r="F1935">
            <v>0.05</v>
          </cell>
        </row>
        <row r="1936">
          <cell r="A1936" t="str">
            <v>721086020P11</v>
          </cell>
          <cell r="B1936" t="str">
            <v>DEP.VALORES CUSTODIA - CA</v>
          </cell>
          <cell r="C1936">
            <v>744</v>
          </cell>
          <cell r="D1936">
            <v>-332833.05</v>
          </cell>
          <cell r="E1936">
            <v>-1033643</v>
          </cell>
          <cell r="F1936">
            <v>0.32200000000000001</v>
          </cell>
        </row>
        <row r="1937">
          <cell r="A1937" t="str">
            <v>721086020P12</v>
          </cell>
          <cell r="B1937" t="str">
            <v>DEP.VALORES CUSTODIA - CA</v>
          </cell>
          <cell r="C1937">
            <v>663</v>
          </cell>
          <cell r="D1937">
            <v>-2848590.7</v>
          </cell>
          <cell r="E1937">
            <v>-4433687.01</v>
          </cell>
          <cell r="F1937">
            <v>0.64248799999999995</v>
          </cell>
        </row>
        <row r="1938">
          <cell r="A1938" t="str">
            <v>721086020P40</v>
          </cell>
          <cell r="B1938" t="str">
            <v>DEP.VALORES CUSTODIA - CA</v>
          </cell>
          <cell r="C1938">
            <v>730</v>
          </cell>
          <cell r="D1938">
            <v>-4357.08</v>
          </cell>
          <cell r="E1938">
            <v>-11466</v>
          </cell>
          <cell r="F1938">
            <v>0.38</v>
          </cell>
        </row>
        <row r="1939">
          <cell r="A1939" t="str">
            <v>721086020P41</v>
          </cell>
          <cell r="B1939" t="str">
            <v>DEP.VALORES CUSTODIA - CA</v>
          </cell>
          <cell r="C1939">
            <v>736</v>
          </cell>
          <cell r="D1939">
            <v>-26830.44</v>
          </cell>
          <cell r="E1939">
            <v>-11466</v>
          </cell>
          <cell r="F1939">
            <v>2.34</v>
          </cell>
        </row>
        <row r="1940">
          <cell r="A1940" t="str">
            <v>721086020P42</v>
          </cell>
          <cell r="B1940" t="str">
            <v>DEP.VALORES CUSTODIA - CA</v>
          </cell>
          <cell r="C1940">
            <v>739</v>
          </cell>
          <cell r="D1940">
            <v>-29811.599999999999</v>
          </cell>
          <cell r="E1940">
            <v>-11466</v>
          </cell>
          <cell r="F1940">
            <v>2.6</v>
          </cell>
        </row>
        <row r="1941">
          <cell r="A1941" t="str">
            <v>721086020QE</v>
          </cell>
          <cell r="B1941" t="str">
            <v>DEP.VALORES CUSTODIA -CAJ</v>
          </cell>
          <cell r="C1941">
            <v>393</v>
          </cell>
          <cell r="D1941">
            <v>-8618</v>
          </cell>
          <cell r="E1941">
            <v>-6950</v>
          </cell>
          <cell r="F1941">
            <v>1.24</v>
          </cell>
        </row>
        <row r="1942">
          <cell r="A1942" t="str">
            <v>721086020RED</v>
          </cell>
          <cell r="B1942" t="str">
            <v>DEP.VALORES CUSTODIA - CA</v>
          </cell>
          <cell r="C1942">
            <v>998</v>
          </cell>
          <cell r="D1942">
            <v>-1001100</v>
          </cell>
          <cell r="E1942">
            <v>-1000000</v>
          </cell>
          <cell r="F1942">
            <v>1.0011000000000001</v>
          </cell>
        </row>
        <row r="1943">
          <cell r="A1943" t="str">
            <v>721086020REP</v>
          </cell>
          <cell r="B1943" t="str">
            <v>VALORES EN CUSTODIA</v>
          </cell>
          <cell r="C1943">
            <v>106</v>
          </cell>
          <cell r="D1943">
            <v>-1055908</v>
          </cell>
          <cell r="E1943">
            <v>-12278</v>
          </cell>
          <cell r="F1943">
            <v>86</v>
          </cell>
        </row>
        <row r="1944">
          <cell r="A1944" t="str">
            <v>721086020RIG</v>
          </cell>
          <cell r="B1944" t="str">
            <v>DEP.VALORES CUSTODIA - CA</v>
          </cell>
          <cell r="C1944">
            <v>410</v>
          </cell>
          <cell r="D1944">
            <v>-6922.5</v>
          </cell>
          <cell r="E1944">
            <v>-355</v>
          </cell>
          <cell r="F1944">
            <v>19.5</v>
          </cell>
        </row>
        <row r="1945">
          <cell r="A1945" t="str">
            <v>721086020RIO</v>
          </cell>
          <cell r="B1945" t="str">
            <v>BANCO RIO DE LA PLATA S.A</v>
          </cell>
          <cell r="C1945">
            <v>460</v>
          </cell>
          <cell r="D1945">
            <v>-45313.440000000002</v>
          </cell>
          <cell r="E1945">
            <v>-16908</v>
          </cell>
          <cell r="F1945">
            <v>2.68</v>
          </cell>
        </row>
        <row r="1946">
          <cell r="A1946" t="str">
            <v>721086020RIP</v>
          </cell>
          <cell r="B1946" t="str">
            <v>DEP.VALORES CUST - CAJA E</v>
          </cell>
          <cell r="C1946">
            <v>998</v>
          </cell>
          <cell r="D1946">
            <v>-258238.74</v>
          </cell>
          <cell r="E1946">
            <v>-1509647.2</v>
          </cell>
          <cell r="F1946">
            <v>0.17105899999999999</v>
          </cell>
        </row>
        <row r="1947">
          <cell r="A1947" t="str">
            <v>721086020R13</v>
          </cell>
          <cell r="B1947" t="str">
            <v>DEP.VALORES CUSTODIA - CA</v>
          </cell>
          <cell r="C1947">
            <v>838</v>
          </cell>
          <cell r="D1947">
            <v>-395292.8</v>
          </cell>
          <cell r="E1947">
            <v>-1235290</v>
          </cell>
          <cell r="F1947">
            <v>0.32</v>
          </cell>
        </row>
        <row r="1948">
          <cell r="A1948" t="str">
            <v>721086020R29</v>
          </cell>
          <cell r="B1948" t="str">
            <v>DEP.VALORES CUSTODIA - CA</v>
          </cell>
          <cell r="C1948">
            <v>998</v>
          </cell>
          <cell r="D1948">
            <v>-4000000</v>
          </cell>
          <cell r="E1948">
            <v>-4000000</v>
          </cell>
          <cell r="F1948">
            <v>1</v>
          </cell>
        </row>
        <row r="1949">
          <cell r="A1949" t="str">
            <v>721086020R71</v>
          </cell>
          <cell r="B1949" t="str">
            <v>DEP.VALORES CUSTODIA - CA</v>
          </cell>
          <cell r="C1949">
            <v>897</v>
          </cell>
          <cell r="D1949">
            <v>-100861</v>
          </cell>
          <cell r="E1949">
            <v>-100861</v>
          </cell>
          <cell r="F1949">
            <v>1</v>
          </cell>
        </row>
        <row r="1950">
          <cell r="A1950" t="str">
            <v>721086020R72</v>
          </cell>
          <cell r="B1950" t="str">
            <v>DEP.VALORES CUSTODIA - CA</v>
          </cell>
          <cell r="C1950">
            <v>898</v>
          </cell>
          <cell r="D1950">
            <v>-152300</v>
          </cell>
          <cell r="E1950">
            <v>-152300</v>
          </cell>
          <cell r="F1950">
            <v>1</v>
          </cell>
        </row>
        <row r="1951">
          <cell r="A1951" t="str">
            <v>721086020R73</v>
          </cell>
          <cell r="B1951" t="str">
            <v>DEP.VALORES CUSTODIA - CA</v>
          </cell>
          <cell r="C1951">
            <v>899</v>
          </cell>
          <cell r="D1951">
            <v>-202043</v>
          </cell>
          <cell r="E1951">
            <v>-202043</v>
          </cell>
          <cell r="F1951">
            <v>1</v>
          </cell>
        </row>
        <row r="1952">
          <cell r="A1952" t="str">
            <v>721086020R74</v>
          </cell>
          <cell r="B1952" t="str">
            <v>DEP.VALORES CUSTODIA - CA</v>
          </cell>
          <cell r="C1952">
            <v>950</v>
          </cell>
          <cell r="D1952">
            <v>-100861</v>
          </cell>
          <cell r="E1952">
            <v>-100861</v>
          </cell>
          <cell r="F1952">
            <v>1</v>
          </cell>
        </row>
        <row r="1953">
          <cell r="A1953" t="str">
            <v>721086020R75</v>
          </cell>
          <cell r="B1953" t="str">
            <v>DEP.VALORES CUSTODIA - CA</v>
          </cell>
          <cell r="C1953">
            <v>951</v>
          </cell>
          <cell r="D1953">
            <v>-152300</v>
          </cell>
          <cell r="E1953">
            <v>-152300</v>
          </cell>
          <cell r="F1953">
            <v>1</v>
          </cell>
        </row>
        <row r="1954">
          <cell r="A1954" t="str">
            <v>721086020R76</v>
          </cell>
          <cell r="B1954" t="str">
            <v>DEP.VALORES CUSTODIA - CA</v>
          </cell>
          <cell r="C1954">
            <v>952</v>
          </cell>
          <cell r="D1954">
            <v>-202043</v>
          </cell>
          <cell r="E1954">
            <v>-202043</v>
          </cell>
          <cell r="F1954">
            <v>1</v>
          </cell>
        </row>
        <row r="1955">
          <cell r="A1955" t="str">
            <v>721086020R77</v>
          </cell>
          <cell r="B1955" t="str">
            <v>DEP.VALORES CUSTODIA - CA</v>
          </cell>
          <cell r="C1955">
            <v>953</v>
          </cell>
          <cell r="D1955">
            <v>-100861</v>
          </cell>
          <cell r="E1955">
            <v>-100861</v>
          </cell>
          <cell r="F1955">
            <v>1</v>
          </cell>
        </row>
        <row r="1956">
          <cell r="A1956" t="str">
            <v>721086020R78</v>
          </cell>
          <cell r="B1956" t="str">
            <v>DEP.VALORES CUSTODIA - CA</v>
          </cell>
          <cell r="C1956">
            <v>954</v>
          </cell>
          <cell r="D1956">
            <v>-152300</v>
          </cell>
          <cell r="E1956">
            <v>-152300</v>
          </cell>
          <cell r="F1956">
            <v>1</v>
          </cell>
        </row>
        <row r="1957">
          <cell r="A1957" t="str">
            <v>721086020R79</v>
          </cell>
          <cell r="B1957" t="str">
            <v>DEP.VALORES CUSTODIA - CA</v>
          </cell>
          <cell r="C1957">
            <v>955</v>
          </cell>
          <cell r="D1957">
            <v>-202043</v>
          </cell>
          <cell r="E1957">
            <v>-202043</v>
          </cell>
          <cell r="F1957">
            <v>1</v>
          </cell>
        </row>
        <row r="1958">
          <cell r="A1958" t="str">
            <v>721086020R80</v>
          </cell>
          <cell r="B1958" t="str">
            <v>DEP.VALORES CUSTODIA - CA</v>
          </cell>
          <cell r="C1958">
            <v>894</v>
          </cell>
          <cell r="D1958">
            <v>-100861</v>
          </cell>
          <cell r="E1958">
            <v>-100861</v>
          </cell>
          <cell r="F1958">
            <v>1</v>
          </cell>
        </row>
        <row r="1959">
          <cell r="A1959" t="str">
            <v>721086020R81</v>
          </cell>
          <cell r="B1959" t="str">
            <v>DEP.VALORES CUSTODIA - CA</v>
          </cell>
          <cell r="C1959">
            <v>895</v>
          </cell>
          <cell r="D1959">
            <v>-152300</v>
          </cell>
          <cell r="E1959">
            <v>-152300</v>
          </cell>
          <cell r="F1959">
            <v>1</v>
          </cell>
        </row>
        <row r="1960">
          <cell r="A1960" t="str">
            <v>721086020R82</v>
          </cell>
          <cell r="B1960" t="str">
            <v>DEP.VALORES CUSTODIA - CA</v>
          </cell>
          <cell r="C1960">
            <v>896</v>
          </cell>
          <cell r="D1960">
            <v>-202043</v>
          </cell>
          <cell r="E1960">
            <v>-202043</v>
          </cell>
          <cell r="F1960">
            <v>1</v>
          </cell>
        </row>
        <row r="1961">
          <cell r="A1961" t="str">
            <v>721086020SAF</v>
          </cell>
          <cell r="B1961" t="str">
            <v>DEP.VALORES CUSTODIA - CA</v>
          </cell>
          <cell r="C1961">
            <v>985</v>
          </cell>
          <cell r="D1961">
            <v>-1921</v>
          </cell>
          <cell r="E1961">
            <v>-192100</v>
          </cell>
          <cell r="F1961">
            <v>0.01</v>
          </cell>
        </row>
        <row r="1962">
          <cell r="A1962" t="str">
            <v>721086020SAL</v>
          </cell>
          <cell r="B1962" t="str">
            <v>SALO-CERAMICA SAN LORENZO</v>
          </cell>
          <cell r="C1962">
            <v>599</v>
          </cell>
          <cell r="D1962">
            <v>-1134</v>
          </cell>
          <cell r="E1962">
            <v>-600</v>
          </cell>
          <cell r="F1962">
            <v>1.89</v>
          </cell>
        </row>
        <row r="1963">
          <cell r="A1963" t="str">
            <v>721086020SAS</v>
          </cell>
          <cell r="B1963" t="str">
            <v>SAMI-S.A.SAN MIGUEL</v>
          </cell>
          <cell r="C1963">
            <v>505</v>
          </cell>
          <cell r="D1963">
            <v>-26647.74</v>
          </cell>
          <cell r="E1963">
            <v>-2114.9</v>
          </cell>
          <cell r="F1963">
            <v>12.6</v>
          </cell>
        </row>
        <row r="1964">
          <cell r="A1964" t="str">
            <v>721086020SAU</v>
          </cell>
          <cell r="B1964" t="str">
            <v>SAUC-CANT. EL SAUCE "B" 1</v>
          </cell>
          <cell r="C1964">
            <v>505</v>
          </cell>
          <cell r="D1964">
            <v>-18</v>
          </cell>
          <cell r="E1964">
            <v>-1800</v>
          </cell>
          <cell r="F1964">
            <v>0.01</v>
          </cell>
        </row>
        <row r="1965">
          <cell r="A1965" t="str">
            <v>721086020SA2</v>
          </cell>
          <cell r="B1965" t="str">
            <v>DEP.VALORES CUSTODIA - CA</v>
          </cell>
          <cell r="C1965">
            <v>998</v>
          </cell>
          <cell r="D1965">
            <v>-4000000</v>
          </cell>
          <cell r="E1965">
            <v>-4000000</v>
          </cell>
          <cell r="F1965">
            <v>1</v>
          </cell>
        </row>
        <row r="1966">
          <cell r="A1966" t="str">
            <v>721086020SED</v>
          </cell>
          <cell r="B1966" t="str">
            <v>SEDA-SEDALANA ESCRIT. ORD</v>
          </cell>
          <cell r="C1966">
            <v>769</v>
          </cell>
          <cell r="D1966">
            <v>-2.39</v>
          </cell>
          <cell r="E1966">
            <v>-239.26</v>
          </cell>
          <cell r="F1966">
            <v>0.01</v>
          </cell>
        </row>
        <row r="1967">
          <cell r="A1967" t="str">
            <v>721086020SEM</v>
          </cell>
          <cell r="B1967" t="str">
            <v>DEP.VALORES CUSTODIA - CA</v>
          </cell>
          <cell r="C1967">
            <v>945</v>
          </cell>
          <cell r="D1967">
            <v>-64791</v>
          </cell>
          <cell r="E1967">
            <v>-28170</v>
          </cell>
          <cell r="F1967">
            <v>2.2999999999999998</v>
          </cell>
        </row>
        <row r="1968">
          <cell r="A1968" t="str">
            <v>721086020SEV</v>
          </cell>
          <cell r="B1968" t="str">
            <v>DEP.VALORES CUSTODIA - CA</v>
          </cell>
          <cell r="C1968">
            <v>363</v>
          </cell>
          <cell r="D1968">
            <v>-244.48</v>
          </cell>
          <cell r="E1968">
            <v>-389.3</v>
          </cell>
          <cell r="F1968">
            <v>0.628</v>
          </cell>
        </row>
        <row r="1969">
          <cell r="A1969" t="str">
            <v>721086020SID</v>
          </cell>
          <cell r="B1969" t="str">
            <v>DEP.VALORES CUSTODIA -CAJ</v>
          </cell>
          <cell r="C1969">
            <v>307</v>
          </cell>
          <cell r="D1969">
            <v>-597887.5</v>
          </cell>
          <cell r="E1969">
            <v>-68330</v>
          </cell>
          <cell r="F1969">
            <v>8.75</v>
          </cell>
        </row>
        <row r="1970">
          <cell r="A1970" t="str">
            <v>721086020SI1</v>
          </cell>
          <cell r="B1970" t="str">
            <v>SIAM-SIAM S.A. - ORDINARI</v>
          </cell>
          <cell r="C1970">
            <v>524</v>
          </cell>
          <cell r="D1970">
            <v>-1</v>
          </cell>
          <cell r="E1970">
            <v>-100</v>
          </cell>
          <cell r="F1970">
            <v>0.01</v>
          </cell>
        </row>
        <row r="1971">
          <cell r="A1971" t="str">
            <v>721086020SI7</v>
          </cell>
          <cell r="B1971" t="str">
            <v>SIAM7-SIAM S.A. -  APT 7%</v>
          </cell>
          <cell r="C1971">
            <v>524</v>
          </cell>
          <cell r="D1971">
            <v>-1.4</v>
          </cell>
          <cell r="E1971">
            <v>-140</v>
          </cell>
          <cell r="F1971">
            <v>0.01</v>
          </cell>
        </row>
        <row r="1972">
          <cell r="A1972" t="str">
            <v>721086020SLH</v>
          </cell>
          <cell r="B1972" t="str">
            <v>DEP.VALORES CUSTODIA - CA</v>
          </cell>
          <cell r="C1972">
            <v>592</v>
          </cell>
          <cell r="D1972">
            <v>-636166.68000000005</v>
          </cell>
          <cell r="E1972">
            <v>-2020000</v>
          </cell>
          <cell r="F1972">
            <v>0.31493399999999999</v>
          </cell>
        </row>
        <row r="1973">
          <cell r="A1973" t="str">
            <v>721086020SM1</v>
          </cell>
          <cell r="B1973" t="str">
            <v>DEP.VALORES CUSTODIA - CA</v>
          </cell>
          <cell r="C1973">
            <v>998</v>
          </cell>
          <cell r="D1973">
            <v>-5000000</v>
          </cell>
          <cell r="E1973">
            <v>-5000000</v>
          </cell>
          <cell r="F1973">
            <v>1</v>
          </cell>
        </row>
        <row r="1974">
          <cell r="A1974" t="str">
            <v>721086020SNI</v>
          </cell>
          <cell r="B1974" t="str">
            <v>VALORES CUSTODIA - C.VALO</v>
          </cell>
          <cell r="C1974">
            <v>383</v>
          </cell>
          <cell r="D1974">
            <v>-11</v>
          </cell>
          <cell r="E1974">
            <v>-44</v>
          </cell>
          <cell r="F1974">
            <v>0.25</v>
          </cell>
        </row>
        <row r="1975">
          <cell r="A1975" t="str">
            <v>721086020SP</v>
          </cell>
          <cell r="B1975" t="str">
            <v>DEP.VALORES CUSTODIA - CA</v>
          </cell>
          <cell r="C1975">
            <v>337</v>
          </cell>
          <cell r="D1975">
            <v>-16240.76</v>
          </cell>
          <cell r="E1975">
            <v>-17653</v>
          </cell>
          <cell r="F1975">
            <v>0.92</v>
          </cell>
        </row>
        <row r="1976">
          <cell r="A1976" t="str">
            <v>721086020STD</v>
          </cell>
          <cell r="B1976" t="str">
            <v>DEP.VALORES CUSTODIA - CA</v>
          </cell>
          <cell r="C1976">
            <v>856</v>
          </cell>
          <cell r="D1976">
            <v>-129920</v>
          </cell>
          <cell r="E1976">
            <v>-3200</v>
          </cell>
          <cell r="F1976">
            <v>40.6</v>
          </cell>
        </row>
        <row r="1977">
          <cell r="A1977" t="str">
            <v>721086020STH</v>
          </cell>
          <cell r="B1977" t="str">
            <v>STH SOCOTHERM AMERICAS S.</v>
          </cell>
          <cell r="C1977">
            <v>596</v>
          </cell>
          <cell r="D1977">
            <v>-67944</v>
          </cell>
          <cell r="E1977">
            <v>-14155</v>
          </cell>
          <cell r="F1977">
            <v>4.8</v>
          </cell>
        </row>
        <row r="1978">
          <cell r="A1978" t="str">
            <v>721086020SUD</v>
          </cell>
          <cell r="B1978" t="str">
            <v>DEP.VALORES CUSTODIA -CAJ</v>
          </cell>
          <cell r="C1978">
            <v>364</v>
          </cell>
          <cell r="D1978">
            <v>-565068.4</v>
          </cell>
          <cell r="E1978">
            <v>-108667</v>
          </cell>
          <cell r="F1978">
            <v>5.2</v>
          </cell>
        </row>
        <row r="1979">
          <cell r="A1979" t="str">
            <v>721086020SUP</v>
          </cell>
          <cell r="B1979" t="str">
            <v>DEP.VALORES CUSTODIA - CA</v>
          </cell>
          <cell r="C1979">
            <v>857</v>
          </cell>
          <cell r="D1979">
            <v>-55522</v>
          </cell>
          <cell r="E1979">
            <v>-55522</v>
          </cell>
          <cell r="F1979">
            <v>1</v>
          </cell>
        </row>
        <row r="1980">
          <cell r="A1980" t="str">
            <v>721086020SV</v>
          </cell>
          <cell r="B1980" t="str">
            <v>DEP.VALORES CUSTODIA - C.</v>
          </cell>
          <cell r="C1980">
            <v>338</v>
          </cell>
          <cell r="D1980">
            <v>-11034318.960000001</v>
          </cell>
          <cell r="E1980">
            <v>-8757396</v>
          </cell>
          <cell r="F1980">
            <v>1.26</v>
          </cell>
        </row>
        <row r="1981">
          <cell r="A1981" t="str">
            <v>721086020S48</v>
          </cell>
          <cell r="B1981" t="str">
            <v>DEP.VALORES CUSTODIA - CA</v>
          </cell>
          <cell r="C1981">
            <v>998</v>
          </cell>
          <cell r="D1981">
            <v>-2000000</v>
          </cell>
          <cell r="E1981">
            <v>-2000000</v>
          </cell>
          <cell r="F1981">
            <v>1</v>
          </cell>
        </row>
        <row r="1982">
          <cell r="A1982" t="str">
            <v>721086020TC</v>
          </cell>
          <cell r="B1982" t="str">
            <v>DEP.VALORES CUSTODIA - CA</v>
          </cell>
          <cell r="C1982">
            <v>339</v>
          </cell>
          <cell r="D1982">
            <v>-672444</v>
          </cell>
          <cell r="E1982">
            <v>-112074</v>
          </cell>
          <cell r="F1982">
            <v>6</v>
          </cell>
        </row>
        <row r="1983">
          <cell r="A1983" t="str">
            <v>721086020TEA</v>
          </cell>
          <cell r="B1983" t="str">
            <v>DEP.VALORES CUSTODIA - CA</v>
          </cell>
          <cell r="C1983">
            <v>532</v>
          </cell>
          <cell r="D1983">
            <v>-1564932.1</v>
          </cell>
          <cell r="E1983">
            <v>-18923</v>
          </cell>
          <cell r="F1983">
            <v>82.7</v>
          </cell>
        </row>
        <row r="1984">
          <cell r="A1984" t="str">
            <v>721086020TEN</v>
          </cell>
          <cell r="B1984" t="str">
            <v>DEP.VALORES CUSTODIA - CA</v>
          </cell>
          <cell r="C1984">
            <v>652</v>
          </cell>
          <cell r="D1984">
            <v>-3901629.75</v>
          </cell>
          <cell r="E1984">
            <v>-64865</v>
          </cell>
          <cell r="F1984">
            <v>60.15</v>
          </cell>
        </row>
        <row r="1985">
          <cell r="A1985" t="str">
            <v>721086020TGN</v>
          </cell>
          <cell r="B1985" t="str">
            <v>DEP.VALORES CUSTODIA - CA</v>
          </cell>
          <cell r="C1985">
            <v>988</v>
          </cell>
          <cell r="D1985">
            <v>-18513</v>
          </cell>
          <cell r="E1985">
            <v>-18700</v>
          </cell>
          <cell r="F1985">
            <v>0.99</v>
          </cell>
        </row>
        <row r="1986">
          <cell r="A1986" t="str">
            <v>721086020TGS</v>
          </cell>
          <cell r="B1986" t="str">
            <v>DEP.VALORES CUSTODIA - CA</v>
          </cell>
          <cell r="C1986">
            <v>365</v>
          </cell>
          <cell r="D1986">
            <v>-210500.85</v>
          </cell>
          <cell r="E1986">
            <v>-145173</v>
          </cell>
          <cell r="F1986">
            <v>1.45</v>
          </cell>
        </row>
        <row r="1987">
          <cell r="A1987" t="str">
            <v>721086020THS</v>
          </cell>
          <cell r="B1987" t="str">
            <v>DEP.VALORES CUSTODIA - CA</v>
          </cell>
          <cell r="C1987">
            <v>210</v>
          </cell>
          <cell r="D1987">
            <v>-9143.14</v>
          </cell>
          <cell r="E1987">
            <v>-318000</v>
          </cell>
          <cell r="F1987">
            <v>2.8752E-2</v>
          </cell>
        </row>
        <row r="1988">
          <cell r="A1988" t="str">
            <v>721086020TL4</v>
          </cell>
          <cell r="B1988" t="str">
            <v>DEP.VALORES CUSTODIA - CA</v>
          </cell>
          <cell r="C1988">
            <v>886</v>
          </cell>
          <cell r="D1988">
            <v>-4308180.0599999996</v>
          </cell>
          <cell r="E1988">
            <v>-5697430</v>
          </cell>
          <cell r="F1988">
            <v>0.756162</v>
          </cell>
        </row>
        <row r="1989">
          <cell r="A1989" t="str">
            <v>721086020TP3</v>
          </cell>
          <cell r="B1989" t="str">
            <v>DEP.VALORES CUSTODIA - CA</v>
          </cell>
          <cell r="C1989">
            <v>998</v>
          </cell>
          <cell r="D1989">
            <v>-1000000</v>
          </cell>
          <cell r="E1989">
            <v>-1000000</v>
          </cell>
          <cell r="F1989">
            <v>1</v>
          </cell>
        </row>
        <row r="1990">
          <cell r="A1990" t="str">
            <v>721086020TRA</v>
          </cell>
          <cell r="B1990" t="str">
            <v>VALORES EN CUSTODIA</v>
          </cell>
          <cell r="C1990">
            <v>105</v>
          </cell>
          <cell r="D1990">
            <v>-209187.24</v>
          </cell>
          <cell r="E1990">
            <v>-343493</v>
          </cell>
          <cell r="F1990">
            <v>0.60899999999999999</v>
          </cell>
        </row>
        <row r="1991">
          <cell r="A1991" t="str">
            <v>721086020TRV</v>
          </cell>
          <cell r="B1991" t="str">
            <v>DEP.VALORES CUSTODIA - CA</v>
          </cell>
          <cell r="C1991">
            <v>998</v>
          </cell>
          <cell r="D1991">
            <v>-8</v>
          </cell>
          <cell r="E1991">
            <v>-8</v>
          </cell>
          <cell r="F1991">
            <v>1</v>
          </cell>
        </row>
        <row r="1992">
          <cell r="A1992" t="str">
            <v>721086020TU1</v>
          </cell>
          <cell r="B1992" t="str">
            <v>DEP.VALORES CUSTODIA - CA</v>
          </cell>
          <cell r="C1992">
            <v>308</v>
          </cell>
          <cell r="D1992">
            <v>-39894</v>
          </cell>
          <cell r="E1992">
            <v>-91500</v>
          </cell>
          <cell r="F1992">
            <v>0.436</v>
          </cell>
        </row>
        <row r="1993">
          <cell r="A1993" t="str">
            <v>721086020TV2</v>
          </cell>
          <cell r="B1993" t="str">
            <v>DEP.VALORES CUSTODIA - CA</v>
          </cell>
          <cell r="C1993">
            <v>762</v>
          </cell>
          <cell r="D1993">
            <v>-286186.99</v>
          </cell>
          <cell r="E1993">
            <v>-286186.99</v>
          </cell>
          <cell r="F1993">
            <v>1</v>
          </cell>
        </row>
        <row r="1994">
          <cell r="A1994" t="str">
            <v>721086020T2</v>
          </cell>
          <cell r="B1994" t="str">
            <v>DEP.VALORES CUSTODIA - CA</v>
          </cell>
          <cell r="C1994">
            <v>340</v>
          </cell>
          <cell r="D1994">
            <v>-53638.400000000001</v>
          </cell>
          <cell r="E1994">
            <v>-9248</v>
          </cell>
          <cell r="F1994">
            <v>5.8</v>
          </cell>
        </row>
        <row r="1995">
          <cell r="A1995" t="str">
            <v>721086020T32</v>
          </cell>
          <cell r="B1995" t="str">
            <v>DEP.VALORES CUSTODIA - CA</v>
          </cell>
          <cell r="C1995">
            <v>998</v>
          </cell>
          <cell r="D1995">
            <v>-10000000</v>
          </cell>
          <cell r="E1995">
            <v>-10000000</v>
          </cell>
          <cell r="F1995">
            <v>1</v>
          </cell>
        </row>
        <row r="1996">
          <cell r="A1996" t="str">
            <v>721086020T40</v>
          </cell>
          <cell r="B1996" t="str">
            <v>DEP.VALORES CUSTODIA - CA</v>
          </cell>
          <cell r="C1996">
            <v>998</v>
          </cell>
          <cell r="D1996">
            <v>-10000000</v>
          </cell>
          <cell r="E1996">
            <v>-10000000</v>
          </cell>
          <cell r="F1996">
            <v>1</v>
          </cell>
        </row>
        <row r="1997">
          <cell r="A1997" t="str">
            <v>721086020T41</v>
          </cell>
          <cell r="B1997" t="str">
            <v>DEP.VALORES CUSTODIA - CA</v>
          </cell>
          <cell r="C1997">
            <v>998</v>
          </cell>
          <cell r="D1997">
            <v>-5000000</v>
          </cell>
          <cell r="E1997">
            <v>-5000000</v>
          </cell>
          <cell r="F1997">
            <v>1</v>
          </cell>
        </row>
        <row r="1998">
          <cell r="A1998" t="str">
            <v>721086020T45</v>
          </cell>
          <cell r="B1998" t="str">
            <v>DEP.VALORES CUSTODIA - CA</v>
          </cell>
          <cell r="C1998">
            <v>998</v>
          </cell>
          <cell r="D1998">
            <v>-3000000</v>
          </cell>
          <cell r="E1998">
            <v>-3000000</v>
          </cell>
          <cell r="F1998">
            <v>1</v>
          </cell>
        </row>
        <row r="1999">
          <cell r="A1999" t="str">
            <v>721086020UT9</v>
          </cell>
          <cell r="B1999" t="str">
            <v>DEP.VALORES CUSTODIA - CA</v>
          </cell>
          <cell r="C1999">
            <v>998</v>
          </cell>
          <cell r="D1999">
            <v>-6400000</v>
          </cell>
          <cell r="E1999">
            <v>-6400000</v>
          </cell>
          <cell r="F1999">
            <v>1</v>
          </cell>
        </row>
        <row r="2000">
          <cell r="A2000" t="str">
            <v>721086020U40</v>
          </cell>
          <cell r="B2000" t="str">
            <v>C40 PRE4-2/1 2225/2215 P.</v>
          </cell>
          <cell r="C2000">
            <v>548</v>
          </cell>
          <cell r="D2000">
            <v>-1270.23</v>
          </cell>
          <cell r="E2000">
            <v>-103515</v>
          </cell>
          <cell r="F2000">
            <v>1.2271000000000001E-2</v>
          </cell>
        </row>
        <row r="2001">
          <cell r="A2001" t="str">
            <v>721086020U41</v>
          </cell>
          <cell r="B2001" t="str">
            <v>PRE4 V 41 1/02 225/2215 P</v>
          </cell>
          <cell r="C2001">
            <v>549</v>
          </cell>
          <cell r="D2001">
            <v>-1215.1600000000001</v>
          </cell>
          <cell r="E2001">
            <v>-103515</v>
          </cell>
          <cell r="F2001">
            <v>1.1738999999999999E-2</v>
          </cell>
        </row>
        <row r="2002">
          <cell r="A2002" t="str">
            <v>721086020U42</v>
          </cell>
          <cell r="B2002" t="str">
            <v>PRE4 V 42 1/03 2225/2215</v>
          </cell>
          <cell r="C2002">
            <v>550</v>
          </cell>
          <cell r="D2002">
            <v>-1141.46</v>
          </cell>
          <cell r="E2002">
            <v>-103515</v>
          </cell>
          <cell r="F2002">
            <v>1.1027E-2</v>
          </cell>
        </row>
        <row r="2003">
          <cell r="A2003" t="str">
            <v>721086020VB4</v>
          </cell>
          <cell r="B2003" t="str">
            <v>DEP.VALORES CUSTODIA - CA</v>
          </cell>
          <cell r="C2003">
            <v>794</v>
          </cell>
          <cell r="D2003">
            <v>-3264229.5</v>
          </cell>
          <cell r="E2003">
            <v>-3108790</v>
          </cell>
          <cell r="F2003">
            <v>1.05</v>
          </cell>
        </row>
        <row r="2004">
          <cell r="A2004" t="str">
            <v>721086020VN$</v>
          </cell>
          <cell r="B2004" t="str">
            <v>DEP.VALORES CUSTODIA - CA</v>
          </cell>
          <cell r="C2004">
            <v>147</v>
          </cell>
          <cell r="D2004">
            <v>-644690.46</v>
          </cell>
          <cell r="E2004">
            <v>-15534710</v>
          </cell>
          <cell r="F2004">
            <v>4.1500000000000002E-2</v>
          </cell>
        </row>
        <row r="2005">
          <cell r="A2005" t="str">
            <v>721086020V19</v>
          </cell>
          <cell r="B2005" t="str">
            <v>DEP.VALORES CUSTODIA - CA</v>
          </cell>
          <cell r="C2005">
            <v>745</v>
          </cell>
          <cell r="D2005">
            <v>-61821.34</v>
          </cell>
          <cell r="E2005">
            <v>-314541.99</v>
          </cell>
          <cell r="F2005">
            <v>0.196544</v>
          </cell>
        </row>
        <row r="2006">
          <cell r="A2006" t="str">
            <v>721086020V25</v>
          </cell>
          <cell r="B2006" t="str">
            <v>DEP.VALORES CUSTODIA - CA</v>
          </cell>
          <cell r="C2006">
            <v>998</v>
          </cell>
          <cell r="D2006">
            <v>-6030480</v>
          </cell>
          <cell r="E2006">
            <v>-6000000</v>
          </cell>
          <cell r="F2006">
            <v>1.00508</v>
          </cell>
        </row>
        <row r="2007">
          <cell r="A2007" t="str">
            <v>721086020YPF</v>
          </cell>
          <cell r="B2007" t="str">
            <v>DEP.VALORES CUSTODIA - CA</v>
          </cell>
          <cell r="C2007">
            <v>367</v>
          </cell>
          <cell r="D2007">
            <v>-1851432</v>
          </cell>
          <cell r="E2007">
            <v>-14026</v>
          </cell>
          <cell r="F2007">
            <v>132</v>
          </cell>
        </row>
        <row r="2008">
          <cell r="A2008" t="str">
            <v>721086020ZAN</v>
          </cell>
          <cell r="B2008" t="str">
            <v>DEP.VALORES CUSTODIA - CA</v>
          </cell>
          <cell r="C2008">
            <v>368</v>
          </cell>
          <cell r="D2008">
            <v>-7.09</v>
          </cell>
          <cell r="E2008">
            <v>-709</v>
          </cell>
          <cell r="F2008">
            <v>0.01</v>
          </cell>
        </row>
        <row r="2009">
          <cell r="A2009" t="str">
            <v>721086020ZA5</v>
          </cell>
          <cell r="B2009" t="str">
            <v>DEP.VALORES CUSTODIA - CA</v>
          </cell>
          <cell r="C2009">
            <v>998</v>
          </cell>
          <cell r="D2009">
            <v>-500000</v>
          </cell>
          <cell r="E2009">
            <v>-500000</v>
          </cell>
          <cell r="F2009">
            <v>1</v>
          </cell>
        </row>
        <row r="2010">
          <cell r="A2010" t="str">
            <v>7210860201L9</v>
          </cell>
          <cell r="B2010" t="str">
            <v>DEP.VALORES CUSTODIA - CA</v>
          </cell>
          <cell r="C2010">
            <v>998</v>
          </cell>
          <cell r="D2010">
            <v>-1680110</v>
          </cell>
          <cell r="E2010">
            <v>-1700000</v>
          </cell>
          <cell r="F2010">
            <v>0.98829999999999996</v>
          </cell>
        </row>
        <row r="2011">
          <cell r="A2011" t="str">
            <v>721086020138</v>
          </cell>
          <cell r="B2011" t="str">
            <v>DEP.VALORES CUSTODIA - CA</v>
          </cell>
          <cell r="C2011">
            <v>998</v>
          </cell>
          <cell r="D2011">
            <v>-52000</v>
          </cell>
          <cell r="E2011">
            <v>-52000</v>
          </cell>
          <cell r="F2011">
            <v>1</v>
          </cell>
        </row>
        <row r="2012">
          <cell r="A2012" t="str">
            <v>721086020168</v>
          </cell>
          <cell r="B2012" t="str">
            <v>DEP.VALORES CUSTODIA - CA</v>
          </cell>
          <cell r="C2012">
            <v>998</v>
          </cell>
          <cell r="D2012">
            <v>-75440</v>
          </cell>
          <cell r="E2012">
            <v>-82000</v>
          </cell>
          <cell r="F2012">
            <v>0.92</v>
          </cell>
        </row>
        <row r="2013">
          <cell r="A2013" t="str">
            <v>72108602017W</v>
          </cell>
          <cell r="B2013" t="str">
            <v>DEP.VALORES CUSTODIA - CA</v>
          </cell>
          <cell r="C2013">
            <v>998</v>
          </cell>
          <cell r="D2013">
            <v>-23187.5</v>
          </cell>
          <cell r="E2013">
            <v>-37100</v>
          </cell>
          <cell r="F2013">
            <v>0.625</v>
          </cell>
        </row>
        <row r="2014">
          <cell r="A2014" t="str">
            <v>721086020175</v>
          </cell>
          <cell r="B2014" t="str">
            <v>DEP.VALORES CUSTODIA - CA</v>
          </cell>
          <cell r="C2014">
            <v>998</v>
          </cell>
          <cell r="D2014">
            <v>-107640</v>
          </cell>
          <cell r="E2014">
            <v>-117000</v>
          </cell>
          <cell r="F2014">
            <v>0.92</v>
          </cell>
        </row>
        <row r="2015">
          <cell r="A2015" t="str">
            <v>721086020186</v>
          </cell>
          <cell r="B2015" t="str">
            <v>DEP.VALORES CUSTODIA - CA</v>
          </cell>
          <cell r="C2015">
            <v>998</v>
          </cell>
          <cell r="D2015">
            <v>-40000</v>
          </cell>
          <cell r="E2015">
            <v>-40000</v>
          </cell>
          <cell r="F2015">
            <v>1</v>
          </cell>
        </row>
        <row r="2016">
          <cell r="A2016" t="str">
            <v>721086020187</v>
          </cell>
          <cell r="B2016" t="str">
            <v>DEP.VALORES CUSTODIA - CA</v>
          </cell>
          <cell r="C2016">
            <v>998</v>
          </cell>
          <cell r="D2016">
            <v>-25000</v>
          </cell>
          <cell r="E2016">
            <v>-25000</v>
          </cell>
          <cell r="F2016">
            <v>1</v>
          </cell>
        </row>
        <row r="2017">
          <cell r="A2017" t="str">
            <v>72108602024V</v>
          </cell>
          <cell r="B2017" t="str">
            <v>DEP.VALORES CUSTODIA - CA</v>
          </cell>
          <cell r="C2017">
            <v>176</v>
          </cell>
          <cell r="D2017">
            <v>-3650285</v>
          </cell>
          <cell r="E2017">
            <v>-5000000</v>
          </cell>
          <cell r="F2017">
            <v>0.73005699999999996</v>
          </cell>
        </row>
        <row r="2018">
          <cell r="A2018" t="str">
            <v>721086020268</v>
          </cell>
          <cell r="B2018" t="str">
            <v>DEP.VALORES CUSTODIA - CA</v>
          </cell>
          <cell r="C2018">
            <v>998</v>
          </cell>
          <cell r="D2018">
            <v>-21000</v>
          </cell>
          <cell r="E2018">
            <v>-21000</v>
          </cell>
          <cell r="F2018">
            <v>1</v>
          </cell>
        </row>
        <row r="2019">
          <cell r="A2019" t="str">
            <v>72108602028A</v>
          </cell>
          <cell r="B2019" t="str">
            <v>DEP.VALORES CUSTODIA - CA</v>
          </cell>
          <cell r="C2019">
            <v>998</v>
          </cell>
          <cell r="D2019">
            <v>-7009772.5800000001</v>
          </cell>
          <cell r="E2019">
            <v>-9540000</v>
          </cell>
          <cell r="F2019">
            <v>0.73477700000000001</v>
          </cell>
        </row>
        <row r="2020">
          <cell r="A2020" t="str">
            <v>72108602028T</v>
          </cell>
          <cell r="B2020" t="str">
            <v>DEP.VALORES CUSTODIA - CA</v>
          </cell>
          <cell r="C2020">
            <v>998</v>
          </cell>
          <cell r="D2020">
            <v>-6077649.0499999998</v>
          </cell>
          <cell r="E2020">
            <v>-6045000</v>
          </cell>
          <cell r="F2020">
            <v>1.005401</v>
          </cell>
        </row>
        <row r="2021">
          <cell r="A2021" t="str">
            <v>7210860204W2</v>
          </cell>
          <cell r="B2021" t="str">
            <v>DEP.VALORES CUSTODIA - CA</v>
          </cell>
          <cell r="C2021">
            <v>998</v>
          </cell>
          <cell r="D2021">
            <v>-6062.5</v>
          </cell>
          <cell r="E2021">
            <v>-9700</v>
          </cell>
          <cell r="F2021">
            <v>0.625</v>
          </cell>
        </row>
        <row r="2022">
          <cell r="A2022" t="str">
            <v>7210860204W3</v>
          </cell>
          <cell r="B2022" t="str">
            <v>DEP.VALORES CUSTODIA - CA</v>
          </cell>
          <cell r="C2022">
            <v>998</v>
          </cell>
          <cell r="D2022">
            <v>-5562.5</v>
          </cell>
          <cell r="E2022">
            <v>-8900</v>
          </cell>
          <cell r="F2022">
            <v>0.625</v>
          </cell>
        </row>
        <row r="2023">
          <cell r="A2023" t="str">
            <v>721086020404</v>
          </cell>
          <cell r="B2023" t="str">
            <v>DEP.VALORES CUSTODIA - CA</v>
          </cell>
          <cell r="C2023">
            <v>998</v>
          </cell>
          <cell r="D2023">
            <v>-55000</v>
          </cell>
          <cell r="E2023">
            <v>-55000</v>
          </cell>
          <cell r="F2023">
            <v>1</v>
          </cell>
        </row>
        <row r="2024">
          <cell r="A2024" t="str">
            <v>721086020418</v>
          </cell>
          <cell r="B2024" t="str">
            <v>DEP.VALORES CUSTODIA - CA</v>
          </cell>
          <cell r="C2024">
            <v>998</v>
          </cell>
          <cell r="D2024">
            <v>-0.18</v>
          </cell>
          <cell r="E2024">
            <v>-18</v>
          </cell>
          <cell r="F2024">
            <v>0.01</v>
          </cell>
        </row>
        <row r="2025">
          <cell r="A2025" t="str">
            <v>721086020434</v>
          </cell>
          <cell r="B2025" t="str">
            <v>DEP.VALORES CUSTODIA - CA</v>
          </cell>
          <cell r="C2025">
            <v>998</v>
          </cell>
          <cell r="D2025">
            <v>-4109.7</v>
          </cell>
          <cell r="E2025">
            <v>-3424.75</v>
          </cell>
          <cell r="F2025">
            <v>1.2</v>
          </cell>
        </row>
        <row r="2026">
          <cell r="A2026" t="str">
            <v>721086020480</v>
          </cell>
          <cell r="B2026" t="str">
            <v>DEP.VALORES CUSTODIA - CA</v>
          </cell>
          <cell r="C2026">
            <v>998</v>
          </cell>
          <cell r="D2026">
            <v>-53.94</v>
          </cell>
          <cell r="E2026">
            <v>-5393.5</v>
          </cell>
          <cell r="F2026">
            <v>0.01</v>
          </cell>
        </row>
        <row r="2027">
          <cell r="A2027" t="str">
            <v>721086020481</v>
          </cell>
          <cell r="B2027" t="str">
            <v>DEP.VALORES CUSTODIA - CA</v>
          </cell>
          <cell r="C2027">
            <v>998</v>
          </cell>
          <cell r="D2027">
            <v>-41387.5</v>
          </cell>
          <cell r="E2027">
            <v>-43000</v>
          </cell>
          <cell r="F2027">
            <v>0.96250000000000002</v>
          </cell>
        </row>
        <row r="2028">
          <cell r="A2028" t="str">
            <v>721086020482</v>
          </cell>
          <cell r="B2028" t="str">
            <v>DEP.VALORES CUSTODIA - CA</v>
          </cell>
          <cell r="C2028">
            <v>998</v>
          </cell>
          <cell r="D2028">
            <v>-53.94</v>
          </cell>
          <cell r="E2028">
            <v>-5393.5</v>
          </cell>
          <cell r="F2028">
            <v>0.01</v>
          </cell>
        </row>
        <row r="2029">
          <cell r="A2029" t="str">
            <v>721086020483</v>
          </cell>
          <cell r="B2029" t="str">
            <v>DEP.VALORES CUSTODIA - CA</v>
          </cell>
          <cell r="C2029">
            <v>998</v>
          </cell>
          <cell r="D2029">
            <v>-1288</v>
          </cell>
          <cell r="E2029">
            <v>-128800</v>
          </cell>
          <cell r="F2029">
            <v>0.01</v>
          </cell>
        </row>
        <row r="2030">
          <cell r="A2030" t="str">
            <v>721086020484</v>
          </cell>
          <cell r="B2030" t="str">
            <v>DEP.VALORES CUSTODIA - CA</v>
          </cell>
          <cell r="C2030">
            <v>998</v>
          </cell>
          <cell r="D2030">
            <v>-53.94</v>
          </cell>
          <cell r="E2030">
            <v>-5393.5</v>
          </cell>
          <cell r="F2030">
            <v>0.01</v>
          </cell>
        </row>
        <row r="2031">
          <cell r="A2031" t="str">
            <v>721086020485</v>
          </cell>
          <cell r="B2031" t="str">
            <v>DEP.VALORES CUSTODIA - CA</v>
          </cell>
          <cell r="C2031">
            <v>998</v>
          </cell>
          <cell r="D2031">
            <v>-55000</v>
          </cell>
          <cell r="E2031">
            <v>-55000</v>
          </cell>
          <cell r="F2031">
            <v>1</v>
          </cell>
        </row>
        <row r="2032">
          <cell r="A2032" t="str">
            <v>72108602054W</v>
          </cell>
          <cell r="B2032" t="str">
            <v>DEP.VALORES CUSTODIA - CA</v>
          </cell>
          <cell r="C2032">
            <v>781</v>
          </cell>
          <cell r="D2032">
            <v>-48312.5</v>
          </cell>
          <cell r="E2032">
            <v>-77300</v>
          </cell>
          <cell r="F2032">
            <v>0.625</v>
          </cell>
        </row>
        <row r="2033">
          <cell r="A2033" t="str">
            <v>721086020563</v>
          </cell>
          <cell r="B2033" t="str">
            <v>DEP.VALORES CUSTODIA - CA</v>
          </cell>
          <cell r="C2033">
            <v>998</v>
          </cell>
          <cell r="D2033">
            <v>-4100</v>
          </cell>
          <cell r="E2033">
            <v>-8200</v>
          </cell>
          <cell r="F2033">
            <v>0.5</v>
          </cell>
        </row>
        <row r="2034">
          <cell r="A2034" t="str">
            <v>7210860206TV</v>
          </cell>
          <cell r="B2034" t="str">
            <v>DEP.VALORES CUSTODIA - CA</v>
          </cell>
          <cell r="C2034">
            <v>998</v>
          </cell>
          <cell r="D2034">
            <v>-17095370</v>
          </cell>
          <cell r="E2034">
            <v>-17000000</v>
          </cell>
          <cell r="F2034">
            <v>1.0056099999999999</v>
          </cell>
        </row>
        <row r="2035">
          <cell r="A2035" t="str">
            <v>72108602063</v>
          </cell>
          <cell r="B2035" t="str">
            <v>DEP.VALORES CUSTODIA - CA</v>
          </cell>
          <cell r="C2035">
            <v>998</v>
          </cell>
          <cell r="D2035">
            <v>-14500</v>
          </cell>
          <cell r="E2035">
            <v>-23200</v>
          </cell>
          <cell r="F2035">
            <v>0.625</v>
          </cell>
        </row>
        <row r="2036">
          <cell r="A2036" t="str">
            <v>721086020666</v>
          </cell>
          <cell r="B2036" t="str">
            <v>DEP.VALORES CUSTODIA - CA</v>
          </cell>
          <cell r="C2036">
            <v>998</v>
          </cell>
          <cell r="D2036">
            <v>-7687.5</v>
          </cell>
          <cell r="E2036">
            <v>-12300</v>
          </cell>
          <cell r="F2036">
            <v>0.625</v>
          </cell>
        </row>
        <row r="2037">
          <cell r="A2037" t="str">
            <v>721086020670</v>
          </cell>
          <cell r="B2037" t="str">
            <v>DEP.VALORES CUSTODIA - CA</v>
          </cell>
          <cell r="C2037">
            <v>998</v>
          </cell>
          <cell r="D2037">
            <v>-8437.5</v>
          </cell>
          <cell r="E2037">
            <v>-13500</v>
          </cell>
          <cell r="F2037">
            <v>0.625</v>
          </cell>
        </row>
        <row r="2038">
          <cell r="A2038" t="str">
            <v>721086020678</v>
          </cell>
          <cell r="B2038" t="str">
            <v>DEP.VALORES CUSTODIA - CA</v>
          </cell>
          <cell r="C2038">
            <v>998</v>
          </cell>
          <cell r="D2038">
            <v>-2937.5</v>
          </cell>
          <cell r="E2038">
            <v>-4700</v>
          </cell>
          <cell r="F2038">
            <v>0.625</v>
          </cell>
        </row>
        <row r="2039">
          <cell r="A2039" t="str">
            <v>7210860207TF</v>
          </cell>
          <cell r="B2039" t="str">
            <v>DEP.VALORES CUSTODIA - CA</v>
          </cell>
          <cell r="C2039">
            <v>998</v>
          </cell>
          <cell r="D2039">
            <v>-6065000</v>
          </cell>
          <cell r="E2039">
            <v>-6065000</v>
          </cell>
          <cell r="F2039">
            <v>1</v>
          </cell>
        </row>
        <row r="2040">
          <cell r="A2040" t="str">
            <v>7210860207TV</v>
          </cell>
          <cell r="B2040" t="str">
            <v>DEP.VALORES CUSTODIA - CA</v>
          </cell>
          <cell r="C2040">
            <v>998</v>
          </cell>
          <cell r="D2040">
            <v>-11578633</v>
          </cell>
          <cell r="E2040">
            <v>-11000000</v>
          </cell>
          <cell r="F2040">
            <v>1.052603</v>
          </cell>
        </row>
        <row r="2041">
          <cell r="A2041" t="str">
            <v>721086020714</v>
          </cell>
          <cell r="B2041" t="str">
            <v>DEP.VALORES CUSTODIA - CA</v>
          </cell>
          <cell r="C2041">
            <v>998</v>
          </cell>
          <cell r="D2041">
            <v>-4800</v>
          </cell>
          <cell r="E2041">
            <v>-480000</v>
          </cell>
          <cell r="F2041">
            <v>0.01</v>
          </cell>
        </row>
        <row r="2042">
          <cell r="A2042" t="str">
            <v>721086020737</v>
          </cell>
          <cell r="B2042" t="str">
            <v>DEP.VALORES CUSTODIA - CA</v>
          </cell>
          <cell r="C2042">
            <v>998</v>
          </cell>
          <cell r="D2042">
            <v>-2057.2800000000002</v>
          </cell>
          <cell r="E2042">
            <v>-205728</v>
          </cell>
          <cell r="F2042">
            <v>0.01</v>
          </cell>
        </row>
        <row r="2043">
          <cell r="A2043" t="str">
            <v>721086020748</v>
          </cell>
          <cell r="B2043" t="str">
            <v>DEP.VALORES CUSTODIA - CA</v>
          </cell>
          <cell r="C2043">
            <v>998</v>
          </cell>
          <cell r="D2043">
            <v>-94762.5</v>
          </cell>
          <cell r="E2043">
            <v>-105000</v>
          </cell>
          <cell r="F2043">
            <v>0.90249999999999997</v>
          </cell>
        </row>
        <row r="2044">
          <cell r="A2044" t="str">
            <v>721086020759</v>
          </cell>
          <cell r="B2044" t="str">
            <v>DEP.VALORES CUSTODIA - CA</v>
          </cell>
          <cell r="C2044">
            <v>998</v>
          </cell>
          <cell r="D2044">
            <v>-4800</v>
          </cell>
          <cell r="E2044">
            <v>-480000</v>
          </cell>
          <cell r="F2044">
            <v>0.01</v>
          </cell>
        </row>
        <row r="2045">
          <cell r="A2045" t="str">
            <v>721086020802</v>
          </cell>
          <cell r="B2045" t="str">
            <v>DEP.VALORES CUSTODIA - CA</v>
          </cell>
          <cell r="C2045">
            <v>998</v>
          </cell>
          <cell r="D2045">
            <v>-201600</v>
          </cell>
          <cell r="E2045">
            <v>-480000</v>
          </cell>
          <cell r="F2045">
            <v>0.42</v>
          </cell>
        </row>
        <row r="2046">
          <cell r="A2046" t="str">
            <v>721086020863</v>
          </cell>
          <cell r="B2046" t="str">
            <v>DEP.VALORES CUSTODIA - CA</v>
          </cell>
          <cell r="C2046">
            <v>998</v>
          </cell>
          <cell r="D2046">
            <v>-0.05</v>
          </cell>
          <cell r="E2046">
            <v>-54500</v>
          </cell>
          <cell r="F2046">
            <v>9.9999999999999995E-7</v>
          </cell>
        </row>
        <row r="2047">
          <cell r="A2047" t="str">
            <v>72108602090</v>
          </cell>
          <cell r="B2047" t="str">
            <v>LE90-LETES U$S VTO. 15/03</v>
          </cell>
          <cell r="C2047">
            <v>558</v>
          </cell>
          <cell r="D2047">
            <v>-12561</v>
          </cell>
          <cell r="E2047">
            <v>-15900</v>
          </cell>
          <cell r="F2047">
            <v>0.79</v>
          </cell>
        </row>
        <row r="2048">
          <cell r="A2048" t="str">
            <v>72108602092</v>
          </cell>
          <cell r="B2048" t="str">
            <v>DEP.VALORES CUSTODIA - CA</v>
          </cell>
          <cell r="C2048">
            <v>301</v>
          </cell>
          <cell r="D2048">
            <v>-777.91</v>
          </cell>
          <cell r="E2048">
            <v>-7300</v>
          </cell>
          <cell r="F2048">
            <v>0.106563</v>
          </cell>
        </row>
        <row r="2049">
          <cell r="A2049" t="str">
            <v>721086020963</v>
          </cell>
          <cell r="B2049" t="str">
            <v>DEP.VALORES CUSTODIA - CA</v>
          </cell>
          <cell r="C2049">
            <v>998</v>
          </cell>
          <cell r="D2049">
            <v>-27937.5</v>
          </cell>
          <cell r="E2049">
            <v>-44700</v>
          </cell>
          <cell r="F2049">
            <v>0.625</v>
          </cell>
        </row>
        <row r="2050">
          <cell r="A2050" t="str">
            <v>721086021</v>
          </cell>
          <cell r="B2050" t="str">
            <v>DEPOSIT.VAL.EN CUST.TESOR</v>
          </cell>
          <cell r="C2050">
            <v>0</v>
          </cell>
          <cell r="D2050">
            <v>-1000000</v>
          </cell>
          <cell r="E2050">
            <v>0</v>
          </cell>
          <cell r="F2050">
            <v>0</v>
          </cell>
        </row>
        <row r="2051">
          <cell r="A2051" t="str">
            <v>721086060</v>
          </cell>
          <cell r="B2051" t="str">
            <v>DEP.CUST.GARANTIAS FIDEIC</v>
          </cell>
          <cell r="C2051">
            <v>0</v>
          </cell>
          <cell r="D2051">
            <v>-452545623.55000001</v>
          </cell>
          <cell r="E2051">
            <v>0</v>
          </cell>
          <cell r="F2051">
            <v>0</v>
          </cell>
        </row>
        <row r="2052">
          <cell r="A2052" t="str">
            <v>721086070</v>
          </cell>
          <cell r="B2052" t="str">
            <v>DEPOSIT.VAL.COBRO FID.FCI</v>
          </cell>
          <cell r="C2052">
            <v>0</v>
          </cell>
          <cell r="D2052">
            <v>-466385542.99000001</v>
          </cell>
          <cell r="E2052">
            <v>0</v>
          </cell>
          <cell r="F2052">
            <v>0</v>
          </cell>
        </row>
        <row r="2053">
          <cell r="A2053" t="str">
            <v>721086100</v>
          </cell>
          <cell r="B2053" t="str">
            <v>DEP.CUST.OBJETOS DIVERSOS</v>
          </cell>
          <cell r="C2053">
            <v>0</v>
          </cell>
          <cell r="D2053">
            <v>-1</v>
          </cell>
          <cell r="E2053">
            <v>0</v>
          </cell>
          <cell r="F2053">
            <v>0</v>
          </cell>
        </row>
        <row r="2054">
          <cell r="A2054" t="str">
            <v>721086101</v>
          </cell>
          <cell r="B2054" t="str">
            <v>DEP.VALORES CUSTODIA - EU</v>
          </cell>
          <cell r="C2054">
            <v>0</v>
          </cell>
          <cell r="D2054">
            <v>-6513.33</v>
          </cell>
          <cell r="E2054">
            <v>0</v>
          </cell>
          <cell r="F2054">
            <v>0</v>
          </cell>
        </row>
        <row r="2055">
          <cell r="A2055" t="str">
            <v>721086150</v>
          </cell>
          <cell r="B2055" t="str">
            <v>DEP. CAPITALES MICROCREDI</v>
          </cell>
          <cell r="C2055">
            <v>0</v>
          </cell>
          <cell r="D2055">
            <v>-564105690.76999998</v>
          </cell>
          <cell r="E2055">
            <v>0</v>
          </cell>
          <cell r="F2055">
            <v>0</v>
          </cell>
        </row>
        <row r="2056">
          <cell r="A2056" t="str">
            <v>721086160</v>
          </cell>
          <cell r="B2056" t="str">
            <v>DEP. INTERESES MICROCREDI</v>
          </cell>
          <cell r="C2056">
            <v>0</v>
          </cell>
          <cell r="D2056">
            <v>-13512.18</v>
          </cell>
          <cell r="E2056">
            <v>0</v>
          </cell>
          <cell r="F2056">
            <v>0</v>
          </cell>
        </row>
        <row r="2057">
          <cell r="A2057" t="str">
            <v>721086170</v>
          </cell>
          <cell r="B2057" t="str">
            <v>DEP. PUNITORIOS MICROCRED</v>
          </cell>
          <cell r="C2057">
            <v>0</v>
          </cell>
          <cell r="D2057">
            <v>-35039023.350000001</v>
          </cell>
          <cell r="E2057">
            <v>0</v>
          </cell>
          <cell r="F2057">
            <v>0</v>
          </cell>
        </row>
        <row r="2058">
          <cell r="A2058" t="str">
            <v>721086300</v>
          </cell>
          <cell r="B2058" t="str">
            <v>EXISTENCIA CHEQUES DE INC</v>
          </cell>
          <cell r="C2058">
            <v>0</v>
          </cell>
          <cell r="D2058">
            <v>-7795271</v>
          </cell>
          <cell r="E2058">
            <v>0</v>
          </cell>
          <cell r="F2058">
            <v>0</v>
          </cell>
        </row>
        <row r="2059">
          <cell r="A2059" t="str">
            <v>725033901</v>
          </cell>
          <cell r="B2059" t="str">
            <v>OTRAS GARANTIAS OTORGADAS</v>
          </cell>
          <cell r="C2059">
            <v>2</v>
          </cell>
          <cell r="D2059">
            <v>-352420.17</v>
          </cell>
          <cell r="E2059">
            <v>-94066.51</v>
          </cell>
          <cell r="F2059">
            <v>3.7465000000000002</v>
          </cell>
        </row>
        <row r="2060">
          <cell r="A2060" t="str">
            <v>725083050</v>
          </cell>
          <cell r="B2060" t="str">
            <v>RENTAS A PAGAR CUENTAS BL</v>
          </cell>
          <cell r="C2060">
            <v>2</v>
          </cell>
          <cell r="D2060">
            <v>-2141590.02</v>
          </cell>
          <cell r="E2060">
            <v>-571624.18999999994</v>
          </cell>
          <cell r="F2060">
            <v>3.7465000000000002</v>
          </cell>
        </row>
        <row r="2061">
          <cell r="A2061" t="str">
            <v>725084040</v>
          </cell>
          <cell r="B2061" t="str">
            <v>RENTAS A COBRAR CUENTAS B</v>
          </cell>
          <cell r="C2061">
            <v>2</v>
          </cell>
          <cell r="D2061">
            <v>-2141591.37</v>
          </cell>
          <cell r="E2061">
            <v>-571624.55000000005</v>
          </cell>
          <cell r="F2061">
            <v>3.7465000000000002</v>
          </cell>
        </row>
        <row r="2062">
          <cell r="A2062" t="str">
            <v>725086001</v>
          </cell>
          <cell r="B2062" t="str">
            <v>DEUDORES CLASIFICADOS IRR</v>
          </cell>
          <cell r="C2062">
            <v>2</v>
          </cell>
          <cell r="D2062">
            <v>-207330.43</v>
          </cell>
          <cell r="E2062">
            <v>-55339.77</v>
          </cell>
          <cell r="F2062">
            <v>3.7465000000000002</v>
          </cell>
        </row>
        <row r="2063">
          <cell r="A2063" t="str">
            <v>725086008</v>
          </cell>
          <cell r="B2063" t="str">
            <v>DEPOST.VAL.EN CUST.(DLS)</v>
          </cell>
          <cell r="C2063">
            <v>2</v>
          </cell>
          <cell r="D2063">
            <v>-7892002.25</v>
          </cell>
          <cell r="E2063">
            <v>-2106500</v>
          </cell>
          <cell r="F2063">
            <v>3.7465000000000002</v>
          </cell>
        </row>
        <row r="2064">
          <cell r="A2064" t="str">
            <v>725086012</v>
          </cell>
          <cell r="B2064" t="str">
            <v>DEP.VAL.EN CUST.P.F. DLS.</v>
          </cell>
          <cell r="C2064">
            <v>2</v>
          </cell>
          <cell r="D2064">
            <v>-7204.51</v>
          </cell>
          <cell r="E2064">
            <v>-1923</v>
          </cell>
          <cell r="F2064">
            <v>3.7465000000000002</v>
          </cell>
        </row>
        <row r="2065">
          <cell r="A2065" t="str">
            <v>725086020AIG</v>
          </cell>
          <cell r="B2065" t="str">
            <v>DEP.VALORES CUSTODIA - CA</v>
          </cell>
          <cell r="C2065">
            <v>998</v>
          </cell>
          <cell r="D2065">
            <v>-3893.4</v>
          </cell>
          <cell r="E2065">
            <v>-3090</v>
          </cell>
          <cell r="F2065">
            <v>1.26</v>
          </cell>
        </row>
        <row r="2066">
          <cell r="A2066" t="str">
            <v>725086020ALL</v>
          </cell>
          <cell r="B2066" t="str">
            <v>DEP.VALORES CUSTODIA - CA</v>
          </cell>
          <cell r="C2066">
            <v>998</v>
          </cell>
          <cell r="D2066">
            <v>-1</v>
          </cell>
          <cell r="E2066">
            <v>-1</v>
          </cell>
          <cell r="F2066">
            <v>1</v>
          </cell>
        </row>
        <row r="2067">
          <cell r="A2067" t="str">
            <v>725086020ARY</v>
          </cell>
          <cell r="B2067" t="str">
            <v>DEP.VALORES CUSTODIA - CA</v>
          </cell>
          <cell r="C2067">
            <v>141</v>
          </cell>
          <cell r="D2067">
            <v>-14435.32</v>
          </cell>
          <cell r="E2067">
            <v>-16599</v>
          </cell>
          <cell r="F2067">
            <v>0.86965000000000003</v>
          </cell>
        </row>
        <row r="2068">
          <cell r="A2068" t="str">
            <v>725086020AR2</v>
          </cell>
          <cell r="B2068" t="str">
            <v>DEP.VALORES CUSTODIA - CA</v>
          </cell>
          <cell r="C2068">
            <v>175</v>
          </cell>
          <cell r="D2068">
            <v>-2504201.7000000002</v>
          </cell>
          <cell r="E2068">
            <v>-3852618</v>
          </cell>
          <cell r="F2068">
            <v>0.65</v>
          </cell>
        </row>
        <row r="2069">
          <cell r="A2069" t="str">
            <v>725086020ATE</v>
          </cell>
          <cell r="B2069" t="str">
            <v>DEP.VALORES CUSTODIA - CA</v>
          </cell>
          <cell r="C2069">
            <v>303</v>
          </cell>
          <cell r="D2069">
            <v>-183219.62</v>
          </cell>
          <cell r="E2069">
            <v>-54000</v>
          </cell>
          <cell r="F2069">
            <v>3.3929559999999999</v>
          </cell>
        </row>
        <row r="2070">
          <cell r="A2070" t="str">
            <v>725086020BCF</v>
          </cell>
          <cell r="B2070" t="str">
            <v>DEP.VALORES CUSTODIA - CA</v>
          </cell>
          <cell r="C2070">
            <v>860</v>
          </cell>
          <cell r="D2070">
            <v>-244800</v>
          </cell>
          <cell r="E2070">
            <v>-240000</v>
          </cell>
          <cell r="F2070">
            <v>1.02</v>
          </cell>
        </row>
        <row r="2071">
          <cell r="A2071" t="str">
            <v>725086020BDU</v>
          </cell>
          <cell r="B2071" t="str">
            <v>DEP.VALORES CUSTODIA - CA</v>
          </cell>
          <cell r="C2071">
            <v>143</v>
          </cell>
          <cell r="D2071">
            <v>-63253.38</v>
          </cell>
          <cell r="E2071">
            <v>-39782</v>
          </cell>
          <cell r="F2071">
            <v>1.59</v>
          </cell>
        </row>
        <row r="2072">
          <cell r="A2072" t="str">
            <v>725086020BHC</v>
          </cell>
          <cell r="B2072" t="str">
            <v>BHC ON BCO HIPOTECARIO 3%</v>
          </cell>
          <cell r="C2072">
            <v>191</v>
          </cell>
          <cell r="D2072">
            <v>-8956.49</v>
          </cell>
          <cell r="E2072">
            <v>-351235</v>
          </cell>
          <cell r="F2072">
            <v>2.5499999999999998E-2</v>
          </cell>
        </row>
        <row r="2073">
          <cell r="A2073" t="str">
            <v>725086020BOV</v>
          </cell>
          <cell r="B2073" t="str">
            <v>DEP.VALORES CUSTODIA - CA</v>
          </cell>
          <cell r="C2073">
            <v>171</v>
          </cell>
          <cell r="D2073">
            <v>-282564.37</v>
          </cell>
          <cell r="E2073">
            <v>-118480</v>
          </cell>
          <cell r="F2073">
            <v>2.3849119999999999</v>
          </cell>
        </row>
        <row r="2074">
          <cell r="A2074" t="str">
            <v>725086020BRP</v>
          </cell>
          <cell r="B2074" t="str">
            <v>DEP.VALORES CUSTODIA - CA</v>
          </cell>
          <cell r="C2074">
            <v>145</v>
          </cell>
          <cell r="D2074">
            <v>-2172024.12</v>
          </cell>
          <cell r="E2074">
            <v>-3022426</v>
          </cell>
          <cell r="F2074">
            <v>0.71863600000000005</v>
          </cell>
        </row>
        <row r="2075">
          <cell r="A2075" t="str">
            <v>725086020BR8</v>
          </cell>
          <cell r="B2075" t="str">
            <v>DEP.VALORES CUSTODIA - CA</v>
          </cell>
          <cell r="C2075">
            <v>146</v>
          </cell>
          <cell r="D2075">
            <v>-850715.3</v>
          </cell>
          <cell r="E2075">
            <v>-687032</v>
          </cell>
          <cell r="F2075">
            <v>1.2382470000000001</v>
          </cell>
        </row>
        <row r="2076">
          <cell r="A2076" t="str">
            <v>725086020BSG</v>
          </cell>
          <cell r="B2076" t="str">
            <v>DEP.VALORES CUSTODIA - CA</v>
          </cell>
          <cell r="C2076">
            <v>998</v>
          </cell>
          <cell r="D2076">
            <v>-18600</v>
          </cell>
          <cell r="E2076">
            <v>-18600</v>
          </cell>
          <cell r="F2076">
            <v>1</v>
          </cell>
        </row>
        <row r="2077">
          <cell r="A2077" t="str">
            <v>725086020B12</v>
          </cell>
          <cell r="B2077" t="str">
            <v>DEP.VALORES CUSTODIA - CA</v>
          </cell>
          <cell r="C2077">
            <v>593</v>
          </cell>
          <cell r="D2077">
            <v>-81459848.969999999</v>
          </cell>
          <cell r="E2077">
            <v>-65040400</v>
          </cell>
          <cell r="F2077">
            <v>1.2524500000000001</v>
          </cell>
        </row>
        <row r="2078">
          <cell r="A2078" t="str">
            <v>725086020B13</v>
          </cell>
          <cell r="B2078" t="str">
            <v>DEP.VALORES CUSTODIA - CA</v>
          </cell>
          <cell r="C2078">
            <v>662</v>
          </cell>
          <cell r="D2078">
            <v>-73401589.980000004</v>
          </cell>
          <cell r="E2078">
            <v>-72320400</v>
          </cell>
          <cell r="F2078">
            <v>1.01495</v>
          </cell>
        </row>
        <row r="2079">
          <cell r="A2079" t="str">
            <v>725086020B15</v>
          </cell>
          <cell r="B2079" t="str">
            <v>DEP.VALORES CUSTODIA - CA</v>
          </cell>
          <cell r="C2079">
            <v>258</v>
          </cell>
          <cell r="D2079">
            <v>-1084305.06</v>
          </cell>
          <cell r="E2079">
            <v>-763170</v>
          </cell>
          <cell r="F2079">
            <v>1.4207909999999999</v>
          </cell>
        </row>
        <row r="2080">
          <cell r="A2080" t="str">
            <v>725086020CC3</v>
          </cell>
          <cell r="B2080" t="str">
            <v>DEP.VALORES CUSTODIA - CA</v>
          </cell>
          <cell r="C2080">
            <v>728</v>
          </cell>
          <cell r="D2080">
            <v>-51.85</v>
          </cell>
          <cell r="E2080">
            <v>-5184.55</v>
          </cell>
          <cell r="F2080">
            <v>0.01</v>
          </cell>
        </row>
        <row r="2081">
          <cell r="A2081" t="str">
            <v>725086020CC4</v>
          </cell>
          <cell r="B2081" t="str">
            <v>DEP.VALORES CUSTODIA - CA</v>
          </cell>
          <cell r="C2081">
            <v>763</v>
          </cell>
          <cell r="D2081">
            <v>-51.85</v>
          </cell>
          <cell r="E2081">
            <v>-5184.55</v>
          </cell>
          <cell r="F2081">
            <v>0.01</v>
          </cell>
        </row>
        <row r="2082">
          <cell r="A2082" t="str">
            <v>725086020CC7</v>
          </cell>
          <cell r="B2082" t="str">
            <v>DEP.VALORES CUSTODIA - CA</v>
          </cell>
          <cell r="C2082">
            <v>681</v>
          </cell>
          <cell r="D2082">
            <v>-51.85</v>
          </cell>
          <cell r="E2082">
            <v>-5184.55</v>
          </cell>
          <cell r="F2082">
            <v>0.01</v>
          </cell>
        </row>
        <row r="2083">
          <cell r="A2083" t="str">
            <v>725086020CO2</v>
          </cell>
          <cell r="B2083" t="str">
            <v>DEP.VALORES CUSTODIA - CA</v>
          </cell>
          <cell r="C2083">
            <v>998</v>
          </cell>
          <cell r="D2083">
            <v>-6000</v>
          </cell>
          <cell r="E2083">
            <v>-600000</v>
          </cell>
          <cell r="F2083">
            <v>0.01</v>
          </cell>
        </row>
        <row r="2084">
          <cell r="A2084" t="str">
            <v>725086020DLS</v>
          </cell>
          <cell r="B2084" t="str">
            <v>DOLARES DIVISAS CVSA</v>
          </cell>
          <cell r="C2084">
            <v>750</v>
          </cell>
          <cell r="D2084">
            <v>-96511</v>
          </cell>
          <cell r="E2084">
            <v>-96511</v>
          </cell>
          <cell r="F2084">
            <v>1</v>
          </cell>
        </row>
        <row r="2085">
          <cell r="A2085" t="str">
            <v>725086020EUR</v>
          </cell>
          <cell r="B2085" t="str">
            <v>DEP.VALORES CUSTODIA - CA</v>
          </cell>
          <cell r="C2085">
            <v>749</v>
          </cell>
          <cell r="D2085">
            <v>-4.05</v>
          </cell>
          <cell r="E2085">
            <v>-4.05</v>
          </cell>
          <cell r="F2085">
            <v>1</v>
          </cell>
        </row>
        <row r="2086">
          <cell r="A2086" t="str">
            <v>725086020EWZ</v>
          </cell>
          <cell r="B2086" t="str">
            <v>DEP.VALORES CUSTODIA - CA</v>
          </cell>
          <cell r="C2086">
            <v>481</v>
          </cell>
          <cell r="D2086">
            <v>-4138.82</v>
          </cell>
          <cell r="E2086">
            <v>-34</v>
          </cell>
          <cell r="F2086">
            <v>121.73</v>
          </cell>
        </row>
        <row r="2087">
          <cell r="A2087" t="str">
            <v>725086020FA5</v>
          </cell>
          <cell r="B2087" t="str">
            <v>DEP.VALORES CUSTODIA - CA</v>
          </cell>
          <cell r="C2087">
            <v>998</v>
          </cell>
          <cell r="D2087">
            <v>-336805</v>
          </cell>
          <cell r="E2087">
            <v>-336805</v>
          </cell>
          <cell r="F2087">
            <v>1</v>
          </cell>
        </row>
        <row r="2088">
          <cell r="A2088" t="str">
            <v>725086020GD0</v>
          </cell>
          <cell r="B2088" t="str">
            <v>DEP.VALORES CUSTODIA - CA</v>
          </cell>
          <cell r="C2088">
            <v>977</v>
          </cell>
          <cell r="D2088">
            <v>-111458</v>
          </cell>
          <cell r="E2088">
            <v>-46000</v>
          </cell>
          <cell r="F2088">
            <v>2.423</v>
          </cell>
        </row>
        <row r="2089">
          <cell r="A2089" t="str">
            <v>725086020GF1</v>
          </cell>
          <cell r="B2089" t="str">
            <v>DEP.VALORES CUSTODIA - CA</v>
          </cell>
          <cell r="C2089">
            <v>979</v>
          </cell>
          <cell r="D2089">
            <v>-883095</v>
          </cell>
          <cell r="E2089">
            <v>-339000</v>
          </cell>
          <cell r="F2089">
            <v>2.605</v>
          </cell>
        </row>
        <row r="2090">
          <cell r="A2090" t="str">
            <v>725086020GLO</v>
          </cell>
          <cell r="B2090" t="str">
            <v>DEP.VALORES CUSTODIA - CA</v>
          </cell>
          <cell r="C2090">
            <v>314</v>
          </cell>
          <cell r="D2090">
            <v>-1625000</v>
          </cell>
          <cell r="E2090">
            <v>-1625000</v>
          </cell>
          <cell r="F2090">
            <v>1</v>
          </cell>
        </row>
        <row r="2091">
          <cell r="A2091" t="str">
            <v>725086020GL6</v>
          </cell>
          <cell r="B2091" t="str">
            <v>DEP.VALORES CUSTODIA - CA</v>
          </cell>
          <cell r="C2091">
            <v>538</v>
          </cell>
          <cell r="D2091">
            <v>-188000</v>
          </cell>
          <cell r="E2091">
            <v>-200000</v>
          </cell>
          <cell r="F2091">
            <v>0.94</v>
          </cell>
        </row>
        <row r="2092">
          <cell r="A2092" t="str">
            <v>725086020GM1</v>
          </cell>
          <cell r="B2092" t="str">
            <v>DEP.VALORES CUSTODIA - CA</v>
          </cell>
          <cell r="C2092">
            <v>764</v>
          </cell>
          <cell r="D2092">
            <v>-1840</v>
          </cell>
          <cell r="E2092">
            <v>-184000</v>
          </cell>
          <cell r="F2092">
            <v>0.01</v>
          </cell>
        </row>
        <row r="2093">
          <cell r="A2093" t="str">
            <v>725086020G09</v>
          </cell>
          <cell r="B2093" t="str">
            <v>DEP.VALORES CUSTODIA - CA</v>
          </cell>
          <cell r="C2093">
            <v>654</v>
          </cell>
          <cell r="D2093">
            <v>-100100</v>
          </cell>
          <cell r="E2093">
            <v>-104000</v>
          </cell>
          <cell r="F2093">
            <v>0.96250000000000002</v>
          </cell>
        </row>
        <row r="2094">
          <cell r="A2094" t="str">
            <v>725086020G17</v>
          </cell>
          <cell r="B2094" t="str">
            <v>DEP.VALORES CUSTODIA - CA</v>
          </cell>
          <cell r="C2094">
            <v>753</v>
          </cell>
          <cell r="D2094">
            <v>-359520</v>
          </cell>
          <cell r="E2094">
            <v>-140000</v>
          </cell>
          <cell r="F2094">
            <v>2.5680000000000001</v>
          </cell>
        </row>
        <row r="2095">
          <cell r="A2095" t="str">
            <v>725086020ICA</v>
          </cell>
          <cell r="B2095" t="str">
            <v>DEP.VALORES CUSTODIA - CA</v>
          </cell>
          <cell r="C2095">
            <v>998</v>
          </cell>
          <cell r="D2095">
            <v>-80742.2</v>
          </cell>
          <cell r="E2095">
            <v>-57673</v>
          </cell>
          <cell r="F2095">
            <v>1.4</v>
          </cell>
        </row>
        <row r="2096">
          <cell r="A2096" t="str">
            <v>725086020INY</v>
          </cell>
          <cell r="B2096" t="str">
            <v>DEP.VALORES CUSTODIA - CA</v>
          </cell>
          <cell r="C2096">
            <v>998</v>
          </cell>
          <cell r="D2096">
            <v>-410386.73</v>
          </cell>
          <cell r="E2096">
            <v>-295030</v>
          </cell>
          <cell r="F2096">
            <v>1.391</v>
          </cell>
        </row>
        <row r="2097">
          <cell r="A2097" t="str">
            <v>725086020LA4</v>
          </cell>
          <cell r="B2097" t="str">
            <v>DEP.VALORES CUSTODIA - CA</v>
          </cell>
          <cell r="C2097">
            <v>998</v>
          </cell>
          <cell r="D2097">
            <v>-299222</v>
          </cell>
          <cell r="E2097">
            <v>-100000</v>
          </cell>
          <cell r="F2097">
            <v>2.9922200000000001</v>
          </cell>
        </row>
        <row r="2098">
          <cell r="A2098" t="str">
            <v>725086020LE1</v>
          </cell>
          <cell r="B2098" t="str">
            <v>L106-LET.TESORO USD VTO 0</v>
          </cell>
          <cell r="C2098">
            <v>407</v>
          </cell>
          <cell r="D2098">
            <v>-4569.54</v>
          </cell>
          <cell r="E2098">
            <v>-5027</v>
          </cell>
          <cell r="F2098">
            <v>0.90900000000000003</v>
          </cell>
        </row>
        <row r="2099">
          <cell r="A2099" t="str">
            <v>725086020LE2</v>
          </cell>
          <cell r="B2099" t="str">
            <v>DEP.VALORES CUSTODIA - CA</v>
          </cell>
          <cell r="C2099">
            <v>998</v>
          </cell>
          <cell r="D2099">
            <v>-1835.92</v>
          </cell>
          <cell r="E2099">
            <v>-866</v>
          </cell>
          <cell r="F2099">
            <v>2.12</v>
          </cell>
        </row>
        <row r="2100">
          <cell r="A2100" t="str">
            <v>725086020LE3</v>
          </cell>
          <cell r="B2100" t="str">
            <v>DEP.VALORES CUSTODIA - CA</v>
          </cell>
          <cell r="C2100">
            <v>998</v>
          </cell>
          <cell r="D2100">
            <v>-1848.64</v>
          </cell>
          <cell r="E2100">
            <v>-872</v>
          </cell>
          <cell r="F2100">
            <v>2.12</v>
          </cell>
        </row>
        <row r="2101">
          <cell r="A2101" t="str">
            <v>725086020L10</v>
          </cell>
          <cell r="B2101" t="str">
            <v>L105-LET.TESORO USD 15/02</v>
          </cell>
          <cell r="C2101">
            <v>237</v>
          </cell>
          <cell r="D2101">
            <v>-4586.8100000000004</v>
          </cell>
          <cell r="E2101">
            <v>-5046</v>
          </cell>
          <cell r="F2101">
            <v>0.90900000000000003</v>
          </cell>
        </row>
        <row r="2102">
          <cell r="A2102" t="str">
            <v>725086020MLU</v>
          </cell>
          <cell r="B2102" t="str">
            <v>DEP.VALORES CUSTODIA - CA</v>
          </cell>
          <cell r="C2102">
            <v>252</v>
          </cell>
          <cell r="D2102">
            <v>-4875.41</v>
          </cell>
          <cell r="E2102">
            <v>-247169</v>
          </cell>
          <cell r="F2102">
            <v>1.9724999999999999E-2</v>
          </cell>
        </row>
        <row r="2103">
          <cell r="A2103" t="str">
            <v>725086020NTA</v>
          </cell>
          <cell r="B2103" t="str">
            <v>DEP.VALORES CUSTODIA - CA</v>
          </cell>
          <cell r="C2103">
            <v>998</v>
          </cell>
          <cell r="D2103">
            <v>-100000</v>
          </cell>
          <cell r="E2103">
            <v>-100000</v>
          </cell>
          <cell r="F2103">
            <v>1</v>
          </cell>
        </row>
        <row r="2104">
          <cell r="A2104" t="str">
            <v>725086020NY3</v>
          </cell>
          <cell r="B2104" t="str">
            <v>DEP.VALORES CUSTODIA - CA</v>
          </cell>
          <cell r="C2104">
            <v>993</v>
          </cell>
          <cell r="D2104">
            <v>-400160</v>
          </cell>
          <cell r="E2104">
            <v>-122000</v>
          </cell>
          <cell r="F2104">
            <v>3.28</v>
          </cell>
        </row>
        <row r="2105">
          <cell r="A2105" t="str">
            <v>725086020NY4</v>
          </cell>
          <cell r="B2105" t="str">
            <v>DEP.VALORES CUSTODIA - CA</v>
          </cell>
          <cell r="C2105">
            <v>998</v>
          </cell>
          <cell r="D2105">
            <v>-47012.42</v>
          </cell>
          <cell r="E2105">
            <v>-1183000</v>
          </cell>
          <cell r="F2105">
            <v>3.9739999999999998E-2</v>
          </cell>
        </row>
        <row r="2106">
          <cell r="A2106" t="str">
            <v>725086020OAS</v>
          </cell>
          <cell r="B2106" t="str">
            <v>40179-ON AUTOP DEL SOL 3%</v>
          </cell>
          <cell r="C2106">
            <v>424</v>
          </cell>
          <cell r="D2106">
            <v>-437586.35</v>
          </cell>
          <cell r="E2106">
            <v>-427001</v>
          </cell>
          <cell r="F2106">
            <v>1.0247900000000001</v>
          </cell>
        </row>
        <row r="2107">
          <cell r="A2107" t="str">
            <v>725086020OCO</v>
          </cell>
          <cell r="B2107" t="str">
            <v>DEP.VALORES CUSTODIA - CA</v>
          </cell>
          <cell r="C2107">
            <v>983</v>
          </cell>
          <cell r="D2107">
            <v>-67437</v>
          </cell>
          <cell r="E2107">
            <v>-180000</v>
          </cell>
          <cell r="F2107">
            <v>0.37464999999999998</v>
          </cell>
        </row>
        <row r="2108">
          <cell r="A2108" t="str">
            <v>725086020OIE</v>
          </cell>
          <cell r="B2108" t="str">
            <v>DEP.VALORES CUSTODIA - CA</v>
          </cell>
          <cell r="C2108">
            <v>879</v>
          </cell>
          <cell r="D2108">
            <v>-1652006.25</v>
          </cell>
          <cell r="E2108">
            <v>-2844814</v>
          </cell>
          <cell r="F2108">
            <v>0.580708</v>
          </cell>
        </row>
        <row r="2109">
          <cell r="A2109" t="str">
            <v>725086020OIN</v>
          </cell>
          <cell r="B2109" t="str">
            <v>DEP.VALORES CUSTODIA - CA</v>
          </cell>
          <cell r="C2109">
            <v>984</v>
          </cell>
          <cell r="D2109">
            <v>-250000</v>
          </cell>
          <cell r="E2109">
            <v>-250000</v>
          </cell>
          <cell r="F2109">
            <v>1</v>
          </cell>
        </row>
        <row r="2110">
          <cell r="A2110" t="str">
            <v>725086020OIR</v>
          </cell>
          <cell r="B2110" t="str">
            <v>BANCO RIO DE LA PLATA SA</v>
          </cell>
          <cell r="C2110">
            <v>267</v>
          </cell>
          <cell r="D2110">
            <v>-244172.38</v>
          </cell>
          <cell r="E2110">
            <v>-106000</v>
          </cell>
          <cell r="F2110">
            <v>2.3035130000000001</v>
          </cell>
        </row>
        <row r="2111">
          <cell r="A2111" t="str">
            <v>725086020OME</v>
          </cell>
          <cell r="B2111" t="str">
            <v>DEP.VALORES CUSTODIA - CA</v>
          </cell>
          <cell r="C2111">
            <v>998</v>
          </cell>
          <cell r="D2111">
            <v>-221260.79999999999</v>
          </cell>
          <cell r="E2111">
            <v>-25600</v>
          </cell>
          <cell r="F2111">
            <v>8.6430000000000007</v>
          </cell>
        </row>
        <row r="2112">
          <cell r="A2112" t="str">
            <v>725086020ONP</v>
          </cell>
          <cell r="B2112" t="str">
            <v>DEP.VALORES CUSTODIA - CA</v>
          </cell>
          <cell r="C2112">
            <v>671</v>
          </cell>
          <cell r="D2112">
            <v>-46419.13</v>
          </cell>
          <cell r="E2112">
            <v>-12000</v>
          </cell>
          <cell r="F2112">
            <v>3.8682609999999999</v>
          </cell>
        </row>
        <row r="2113">
          <cell r="A2113" t="str">
            <v>725086020OPX</v>
          </cell>
          <cell r="B2113" t="str">
            <v>OPX22-ON PETROBRAS ENERGI</v>
          </cell>
          <cell r="C2113">
            <v>595</v>
          </cell>
          <cell r="D2113">
            <v>-541961</v>
          </cell>
          <cell r="E2113">
            <v>-139000</v>
          </cell>
          <cell r="F2113">
            <v>3.899</v>
          </cell>
        </row>
        <row r="2114">
          <cell r="A2114" t="str">
            <v>725086020OP0</v>
          </cell>
          <cell r="B2114" t="str">
            <v>DEP.VALORES CUSTODIA - CA</v>
          </cell>
          <cell r="C2114">
            <v>998</v>
          </cell>
          <cell r="D2114">
            <v>-6572423.0099999998</v>
          </cell>
          <cell r="E2114">
            <v>-1699064</v>
          </cell>
          <cell r="F2114">
            <v>3.8682609999999999</v>
          </cell>
        </row>
        <row r="2115">
          <cell r="A2115" t="str">
            <v>725086020OTX</v>
          </cell>
          <cell r="B2115" t="str">
            <v>DEP.VALORES CUSTODIA - CA</v>
          </cell>
          <cell r="C2115">
            <v>998</v>
          </cell>
          <cell r="D2115">
            <v>-1100414</v>
          </cell>
          <cell r="E2115">
            <v>-166000</v>
          </cell>
          <cell r="F2115">
            <v>6.6289999999999996</v>
          </cell>
        </row>
        <row r="2116">
          <cell r="A2116" t="str">
            <v>725086020OY4</v>
          </cell>
          <cell r="B2116" t="str">
            <v>DEP.VALORES CUSTODIA - CA</v>
          </cell>
          <cell r="C2116">
            <v>998</v>
          </cell>
          <cell r="D2116">
            <v>-1509744</v>
          </cell>
          <cell r="E2116">
            <v>-1200000</v>
          </cell>
          <cell r="F2116">
            <v>1.2581199999999999</v>
          </cell>
        </row>
        <row r="2117">
          <cell r="A2117" t="str">
            <v>725086020OY6</v>
          </cell>
          <cell r="B2117" t="str">
            <v>DEP.VALORES CUSTODIA - CA</v>
          </cell>
          <cell r="C2117">
            <v>853</v>
          </cell>
          <cell r="D2117">
            <v>-90291</v>
          </cell>
          <cell r="E2117">
            <v>-30000</v>
          </cell>
          <cell r="F2117">
            <v>3.0097</v>
          </cell>
        </row>
        <row r="2118">
          <cell r="A2118" t="str">
            <v>725086020PO4</v>
          </cell>
          <cell r="B2118" t="str">
            <v>DEP.VALORES CUSTODIA - CA</v>
          </cell>
          <cell r="C2118">
            <v>731</v>
          </cell>
          <cell r="D2118">
            <v>-37141.800000000003</v>
          </cell>
          <cell r="E2118">
            <v>-61903</v>
          </cell>
          <cell r="F2118">
            <v>0.6</v>
          </cell>
        </row>
        <row r="2119">
          <cell r="A2119" t="str">
            <v>725086020PO6</v>
          </cell>
          <cell r="B2119" t="str">
            <v>DEP.VALORES CUSTODIA - CA</v>
          </cell>
          <cell r="C2119">
            <v>732</v>
          </cell>
          <cell r="D2119">
            <v>-741369.3</v>
          </cell>
          <cell r="E2119">
            <v>-353033</v>
          </cell>
          <cell r="F2119">
            <v>2.1</v>
          </cell>
        </row>
        <row r="2120">
          <cell r="A2120" t="str">
            <v>725086020P13</v>
          </cell>
          <cell r="B2120" t="str">
            <v>DEP.VALORES CUSTODIA - CA</v>
          </cell>
          <cell r="C2120">
            <v>733</v>
          </cell>
          <cell r="D2120">
            <v>-37141.800000000003</v>
          </cell>
          <cell r="E2120">
            <v>-61903</v>
          </cell>
          <cell r="F2120">
            <v>0.6</v>
          </cell>
        </row>
        <row r="2121">
          <cell r="A2121" t="str">
            <v>725086020P14</v>
          </cell>
          <cell r="B2121" t="str">
            <v>DEP.VALORES CUSTODIA - CA</v>
          </cell>
          <cell r="C2121">
            <v>740</v>
          </cell>
          <cell r="D2121">
            <v>-37141.800000000003</v>
          </cell>
          <cell r="E2121">
            <v>-61903</v>
          </cell>
          <cell r="F2121">
            <v>0.6</v>
          </cell>
        </row>
        <row r="2122">
          <cell r="A2122" t="str">
            <v>725086020P57</v>
          </cell>
          <cell r="B2122" t="str">
            <v>DEP.VALORES CUSTODIA - CA</v>
          </cell>
          <cell r="C2122">
            <v>729</v>
          </cell>
          <cell r="D2122">
            <v>-3494.48</v>
          </cell>
          <cell r="E2122">
            <v>-4598</v>
          </cell>
          <cell r="F2122">
            <v>0.76</v>
          </cell>
        </row>
        <row r="2123">
          <cell r="A2123" t="str">
            <v>725086020P58</v>
          </cell>
          <cell r="B2123" t="str">
            <v>DEP.VALORES CUSTODIA - CA</v>
          </cell>
          <cell r="C2123">
            <v>734</v>
          </cell>
          <cell r="D2123">
            <v>-3540.46</v>
          </cell>
          <cell r="E2123">
            <v>-4598</v>
          </cell>
          <cell r="F2123">
            <v>0.77</v>
          </cell>
        </row>
        <row r="2124">
          <cell r="A2124" t="str">
            <v>725086020P59</v>
          </cell>
          <cell r="B2124" t="str">
            <v>DEP.VALORES CUSTODIA - CA</v>
          </cell>
          <cell r="C2124">
            <v>737</v>
          </cell>
          <cell r="D2124">
            <v>-3494.48</v>
          </cell>
          <cell r="E2124">
            <v>-4598</v>
          </cell>
          <cell r="F2124">
            <v>0.76</v>
          </cell>
        </row>
        <row r="2125">
          <cell r="A2125" t="str">
            <v>725086020RI1</v>
          </cell>
          <cell r="B2125" t="str">
            <v>DEP.VALORES CUSTODIA - CA</v>
          </cell>
          <cell r="C2125">
            <v>768</v>
          </cell>
          <cell r="D2125">
            <v>-4342582.3099999996</v>
          </cell>
          <cell r="E2125">
            <v>-1134100</v>
          </cell>
          <cell r="F2125">
            <v>3.8290999999999999</v>
          </cell>
        </row>
        <row r="2126">
          <cell r="A2126" t="str">
            <v>725086020SRI</v>
          </cell>
          <cell r="B2126" t="str">
            <v>DEP.VALORES CUSTODIA - CA</v>
          </cell>
          <cell r="C2126">
            <v>770</v>
          </cell>
          <cell r="D2126">
            <v>-252801.9</v>
          </cell>
          <cell r="E2126">
            <v>-78000</v>
          </cell>
          <cell r="F2126">
            <v>3.24105</v>
          </cell>
        </row>
        <row r="2127">
          <cell r="A2127" t="str">
            <v>725086020TA1</v>
          </cell>
          <cell r="B2127" t="str">
            <v>DEP.VALORES CUSTODIA - CA</v>
          </cell>
          <cell r="C2127">
            <v>998</v>
          </cell>
          <cell r="D2127">
            <v>-2520000</v>
          </cell>
          <cell r="E2127">
            <v>-700000</v>
          </cell>
          <cell r="F2127">
            <v>3.6</v>
          </cell>
        </row>
        <row r="2128">
          <cell r="A2128" t="str">
            <v>725086020THI</v>
          </cell>
          <cell r="B2128" t="str">
            <v>DEP.VALORES CUSTODIA - CA</v>
          </cell>
          <cell r="C2128">
            <v>998</v>
          </cell>
          <cell r="D2128">
            <v>-5000</v>
          </cell>
          <cell r="E2128">
            <v>-5000</v>
          </cell>
          <cell r="F2128">
            <v>1</v>
          </cell>
        </row>
        <row r="2129">
          <cell r="A2129" t="str">
            <v>725086020TN8</v>
          </cell>
          <cell r="B2129" t="str">
            <v>DEP.VALORES CUSTODIA - CA</v>
          </cell>
          <cell r="C2129">
            <v>998</v>
          </cell>
          <cell r="D2129">
            <v>-500000</v>
          </cell>
          <cell r="E2129">
            <v>-500000</v>
          </cell>
          <cell r="F2129">
            <v>1</v>
          </cell>
        </row>
        <row r="2130">
          <cell r="A2130" t="str">
            <v>725086020TP9</v>
          </cell>
          <cell r="B2130" t="str">
            <v>DEP.VALORES CUSTODIA - CA</v>
          </cell>
          <cell r="C2130">
            <v>382</v>
          </cell>
          <cell r="D2130">
            <v>-7271.8</v>
          </cell>
          <cell r="E2130">
            <v>-206000</v>
          </cell>
          <cell r="F2130">
            <v>3.5299999999999998E-2</v>
          </cell>
        </row>
        <row r="2131">
          <cell r="A2131" t="str">
            <v>725086020TRV</v>
          </cell>
          <cell r="B2131" t="str">
            <v>DEP.VALORES CUSTODIA - CA</v>
          </cell>
          <cell r="C2131">
            <v>998</v>
          </cell>
          <cell r="D2131">
            <v>-8</v>
          </cell>
          <cell r="E2131">
            <v>-8</v>
          </cell>
          <cell r="F2131">
            <v>1</v>
          </cell>
        </row>
        <row r="2132">
          <cell r="A2132" t="str">
            <v>725086020U$S</v>
          </cell>
          <cell r="B2132" t="str">
            <v>DOLARES EN CAJA DE VALORE</v>
          </cell>
          <cell r="C2132">
            <v>515</v>
          </cell>
          <cell r="D2132">
            <v>-475110.07</v>
          </cell>
          <cell r="E2132">
            <v>-475110.07</v>
          </cell>
          <cell r="F2132">
            <v>1</v>
          </cell>
        </row>
        <row r="2133">
          <cell r="A2133" t="str">
            <v>725086020U19</v>
          </cell>
          <cell r="B2133" t="str">
            <v>DEP.VALORES CUSTODIA - CA</v>
          </cell>
          <cell r="C2133">
            <v>998</v>
          </cell>
          <cell r="D2133">
            <v>-100000</v>
          </cell>
          <cell r="E2133">
            <v>-100000</v>
          </cell>
          <cell r="F2133">
            <v>1</v>
          </cell>
        </row>
        <row r="2134">
          <cell r="A2134" t="str">
            <v>725086020VNP</v>
          </cell>
          <cell r="B2134" t="str">
            <v>DEP.VALORES CUSTODIA - CA</v>
          </cell>
          <cell r="C2134">
            <v>148</v>
          </cell>
          <cell r="D2134">
            <v>-28176.240000000002</v>
          </cell>
          <cell r="E2134">
            <v>-304608</v>
          </cell>
          <cell r="F2134">
            <v>9.2499999999999999E-2</v>
          </cell>
        </row>
        <row r="2135">
          <cell r="A2135" t="str">
            <v>725086020VNU</v>
          </cell>
          <cell r="B2135" t="str">
            <v>DEP.VALORES CUSTODIA - CA</v>
          </cell>
          <cell r="C2135">
            <v>149</v>
          </cell>
          <cell r="D2135">
            <v>-337198.98</v>
          </cell>
          <cell r="E2135">
            <v>-2644698</v>
          </cell>
          <cell r="F2135">
            <v>0.1275</v>
          </cell>
        </row>
        <row r="2136">
          <cell r="A2136" t="str">
            <v>725086020VN2</v>
          </cell>
          <cell r="B2136" t="str">
            <v>DEP.VALORES CUSTODIA - CA</v>
          </cell>
          <cell r="C2136">
            <v>998</v>
          </cell>
          <cell r="D2136">
            <v>-17969.28</v>
          </cell>
          <cell r="E2136">
            <v>-171136</v>
          </cell>
          <cell r="F2136">
            <v>0.105</v>
          </cell>
        </row>
        <row r="2137">
          <cell r="A2137" t="str">
            <v>725086020VR8</v>
          </cell>
          <cell r="B2137" t="str">
            <v>DEP.VALORES CUSTODIA - CA</v>
          </cell>
          <cell r="C2137">
            <v>998</v>
          </cell>
          <cell r="D2137">
            <v>-300000</v>
          </cell>
          <cell r="E2137">
            <v>-300000</v>
          </cell>
          <cell r="F2137">
            <v>1</v>
          </cell>
        </row>
        <row r="2138">
          <cell r="A2138" t="str">
            <v>725086020ZPR</v>
          </cell>
          <cell r="B2138" t="str">
            <v>DEP.VALORES CUSTODIA - CA</v>
          </cell>
          <cell r="C2138">
            <v>760</v>
          </cell>
          <cell r="D2138">
            <v>-191670.86</v>
          </cell>
          <cell r="E2138">
            <v>-844365</v>
          </cell>
          <cell r="F2138">
            <v>0.22700000000000001</v>
          </cell>
        </row>
        <row r="2139">
          <cell r="A2139" t="str">
            <v>725086020Z10</v>
          </cell>
          <cell r="B2139" t="str">
            <v>DEP.VALORES CUSTODIA - CA</v>
          </cell>
          <cell r="C2139">
            <v>580</v>
          </cell>
          <cell r="D2139">
            <v>-684.46</v>
          </cell>
          <cell r="E2139">
            <v>-68446</v>
          </cell>
          <cell r="F2139">
            <v>0.01</v>
          </cell>
        </row>
        <row r="2140">
          <cell r="A2140" t="str">
            <v>725086020141</v>
          </cell>
          <cell r="B2140" t="str">
            <v>DEP.VALORES CUSTODIA - CA</v>
          </cell>
          <cell r="C2140">
            <v>998</v>
          </cell>
          <cell r="D2140">
            <v>-243000</v>
          </cell>
          <cell r="E2140">
            <v>-243000</v>
          </cell>
          <cell r="F2140">
            <v>1</v>
          </cell>
        </row>
        <row r="2141">
          <cell r="A2141" t="str">
            <v>725086020178</v>
          </cell>
          <cell r="B2141" t="str">
            <v>DEP.VALORES CUSTODIA - CA</v>
          </cell>
          <cell r="C2141">
            <v>994</v>
          </cell>
          <cell r="D2141">
            <v>-2942</v>
          </cell>
          <cell r="E2141">
            <v>-2942</v>
          </cell>
          <cell r="F2141">
            <v>1</v>
          </cell>
        </row>
        <row r="2142">
          <cell r="A2142" t="str">
            <v>725086020241</v>
          </cell>
          <cell r="B2142" t="str">
            <v>DEP.VALORES CUSTODIA - CA</v>
          </cell>
          <cell r="C2142">
            <v>946</v>
          </cell>
          <cell r="D2142">
            <v>-412.21</v>
          </cell>
          <cell r="E2142">
            <v>-41221</v>
          </cell>
          <cell r="F2142">
            <v>0.01</v>
          </cell>
        </row>
        <row r="2143">
          <cell r="A2143" t="str">
            <v>725086020291</v>
          </cell>
          <cell r="B2143" t="str">
            <v>DEP.VALORES CUSTODIA - CA</v>
          </cell>
          <cell r="C2143">
            <v>995</v>
          </cell>
          <cell r="D2143">
            <v>-120468.21</v>
          </cell>
          <cell r="E2143">
            <v>-75431</v>
          </cell>
          <cell r="F2143">
            <v>1.597065</v>
          </cell>
        </row>
        <row r="2144">
          <cell r="A2144" t="str">
            <v>725086020401</v>
          </cell>
          <cell r="B2144" t="str">
            <v>DEP.VALORES CUSTODIA - CA</v>
          </cell>
          <cell r="C2144">
            <v>996</v>
          </cell>
          <cell r="D2144">
            <v>-147383</v>
          </cell>
          <cell r="E2144">
            <v>-147383</v>
          </cell>
          <cell r="F2144">
            <v>1</v>
          </cell>
        </row>
        <row r="2145">
          <cell r="A2145" t="str">
            <v>725086020402</v>
          </cell>
          <cell r="B2145" t="str">
            <v>DEP.VALORES CUSTODIA - CA</v>
          </cell>
          <cell r="C2145">
            <v>997</v>
          </cell>
          <cell r="D2145">
            <v>-336246</v>
          </cell>
          <cell r="E2145">
            <v>-3362460</v>
          </cell>
          <cell r="F2145">
            <v>0.1</v>
          </cell>
        </row>
        <row r="2146">
          <cell r="A2146" t="str">
            <v>725086020714</v>
          </cell>
          <cell r="B2146" t="str">
            <v>DEP.VALORES CUSTODIA - CA</v>
          </cell>
          <cell r="C2146">
            <v>998</v>
          </cell>
          <cell r="D2146">
            <v>-4800</v>
          </cell>
          <cell r="E2146">
            <v>-480000</v>
          </cell>
          <cell r="F2146">
            <v>0.01</v>
          </cell>
        </row>
        <row r="2147">
          <cell r="A2147" t="str">
            <v>725086020737</v>
          </cell>
          <cell r="B2147" t="str">
            <v>DEP.VALORES CUSTODIA - CA</v>
          </cell>
          <cell r="C2147">
            <v>998</v>
          </cell>
          <cell r="D2147">
            <v>-2057.2800000000002</v>
          </cell>
          <cell r="E2147">
            <v>-205728</v>
          </cell>
          <cell r="F2147">
            <v>0.01</v>
          </cell>
        </row>
        <row r="2148">
          <cell r="A2148" t="str">
            <v>725086020759</v>
          </cell>
          <cell r="B2148" t="str">
            <v>DEP.VALORES CUSTODIA - CA</v>
          </cell>
          <cell r="C2148">
            <v>998</v>
          </cell>
          <cell r="D2148">
            <v>-4800</v>
          </cell>
          <cell r="E2148">
            <v>-480000</v>
          </cell>
          <cell r="F2148">
            <v>0.01</v>
          </cell>
        </row>
        <row r="2149">
          <cell r="A2149" t="str">
            <v>725086021</v>
          </cell>
          <cell r="B2149" t="str">
            <v>DEP.VAL.CUST.MON.EXT.TESO</v>
          </cell>
          <cell r="C2149">
            <v>2</v>
          </cell>
          <cell r="D2149">
            <v>-8765685.9399999995</v>
          </cell>
          <cell r="E2149">
            <v>-2339700</v>
          </cell>
          <cell r="F2149">
            <v>3.7465000000000002</v>
          </cell>
        </row>
        <row r="2150">
          <cell r="A2150" t="str">
            <v>725086031</v>
          </cell>
          <cell r="B2150" t="str">
            <v>DEP.VAL.AL COBRO ANEXO</v>
          </cell>
          <cell r="C2150">
            <v>2</v>
          </cell>
          <cell r="D2150">
            <v>-29942.05</v>
          </cell>
          <cell r="E2150">
            <v>-7992.01</v>
          </cell>
          <cell r="F2150">
            <v>3.7465000000000002</v>
          </cell>
        </row>
        <row r="2151">
          <cell r="A2151" t="str">
            <v>725086052</v>
          </cell>
          <cell r="B2151" t="str">
            <v>DEP VAL EUROS -CUSTODIAS</v>
          </cell>
          <cell r="C2151">
            <v>98</v>
          </cell>
          <cell r="D2151">
            <v>-6513026.1399999997</v>
          </cell>
          <cell r="E2151">
            <v>-1230100</v>
          </cell>
          <cell r="F2151">
            <v>5.2947129999999998</v>
          </cell>
        </row>
        <row r="2152">
          <cell r="A2152" t="str">
            <v>725086053</v>
          </cell>
          <cell r="B2152" t="str">
            <v>DEP. VAL. AL COBRO ANEXO</v>
          </cell>
          <cell r="C2152">
            <v>98</v>
          </cell>
          <cell r="D2152">
            <v>-11652.86</v>
          </cell>
          <cell r="E2152">
            <v>-2200.85</v>
          </cell>
          <cell r="F2152">
            <v>5.2947129999999998</v>
          </cell>
        </row>
        <row r="2153">
          <cell r="A2153" t="str">
            <v>725086088</v>
          </cell>
          <cell r="B2153" t="str">
            <v>DEP.VALORES CUSTODIA - EU</v>
          </cell>
          <cell r="C2153">
            <v>2</v>
          </cell>
          <cell r="D2153">
            <v>-312794.08</v>
          </cell>
          <cell r="E2153">
            <v>-83489.679999999993</v>
          </cell>
          <cell r="F2153">
            <v>3.7465000000000002</v>
          </cell>
        </row>
        <row r="2154">
          <cell r="A2154" t="str">
            <v>725086088ARY</v>
          </cell>
          <cell r="B2154" t="str">
            <v>DEP.VALORES CUSTODIA - CA</v>
          </cell>
          <cell r="C2154">
            <v>141</v>
          </cell>
          <cell r="D2154">
            <v>-240883.48</v>
          </cell>
          <cell r="E2154">
            <v>-276989</v>
          </cell>
          <cell r="F2154">
            <v>0.86965000000000003</v>
          </cell>
        </row>
        <row r="2155">
          <cell r="A2155" t="str">
            <v>725086088ITY</v>
          </cell>
          <cell r="B2155" t="str">
            <v>DEP.VALORES CUSTODIA - CA</v>
          </cell>
          <cell r="C2155">
            <v>998</v>
          </cell>
          <cell r="D2155">
            <v>-281</v>
          </cell>
          <cell r="E2155">
            <v>-281</v>
          </cell>
          <cell r="F2155">
            <v>1</v>
          </cell>
        </row>
        <row r="2156">
          <cell r="A2156" t="str">
            <v>725086088T38</v>
          </cell>
          <cell r="B2156" t="str">
            <v>DEP.VALORES CUST -EUROCLE</v>
          </cell>
          <cell r="C2156">
            <v>998</v>
          </cell>
          <cell r="D2156">
            <v>-46414000</v>
          </cell>
          <cell r="E2156">
            <v>-46414000</v>
          </cell>
          <cell r="F2156">
            <v>1</v>
          </cell>
        </row>
        <row r="2157">
          <cell r="A2157" t="str">
            <v>725086088T46</v>
          </cell>
          <cell r="B2157" t="str">
            <v>DEP.VALORES CUST -EUROCLE</v>
          </cell>
          <cell r="C2157">
            <v>998</v>
          </cell>
          <cell r="D2157">
            <v>-2940000</v>
          </cell>
          <cell r="E2157">
            <v>-2940000</v>
          </cell>
          <cell r="F2157">
            <v>1</v>
          </cell>
        </row>
        <row r="2158">
          <cell r="A2158" t="str">
            <v>725086088UPA</v>
          </cell>
          <cell r="B2158" t="str">
            <v>DEP.VALORES CUSTODIA - CA</v>
          </cell>
          <cell r="C2158">
            <v>998</v>
          </cell>
          <cell r="D2158">
            <v>-275</v>
          </cell>
          <cell r="E2158">
            <v>-275</v>
          </cell>
          <cell r="F2158">
            <v>1</v>
          </cell>
        </row>
        <row r="2159">
          <cell r="A2159" t="str">
            <v>725086088VNP</v>
          </cell>
          <cell r="B2159" t="str">
            <v>DEP.VALORES CUSTODIA - CA</v>
          </cell>
          <cell r="C2159">
            <v>148</v>
          </cell>
          <cell r="D2159">
            <v>-25621.48</v>
          </cell>
          <cell r="E2159">
            <v>-276989</v>
          </cell>
          <cell r="F2159">
            <v>9.2499999999999999E-2</v>
          </cell>
        </row>
        <row r="2160">
          <cell r="A2160" t="str">
            <v>725086088726</v>
          </cell>
          <cell r="B2160" t="str">
            <v>ON BCO HIP -CUST EUROCLEA</v>
          </cell>
          <cell r="C2160">
            <v>998</v>
          </cell>
          <cell r="D2160">
            <v>-10847</v>
          </cell>
          <cell r="E2160">
            <v>-10847</v>
          </cell>
          <cell r="F2160">
            <v>1</v>
          </cell>
        </row>
        <row r="2161">
          <cell r="A2161" t="str">
            <v>725086089S13</v>
          </cell>
          <cell r="B2161" t="str">
            <v>DEP.VALORES CUSTODIA - CA</v>
          </cell>
          <cell r="C2161">
            <v>998</v>
          </cell>
          <cell r="D2161">
            <v>-13.18</v>
          </cell>
          <cell r="E2161">
            <v>-13183125</v>
          </cell>
          <cell r="F2161">
            <v>9.9999999999999995E-7</v>
          </cell>
        </row>
        <row r="2162">
          <cell r="A2162" t="str">
            <v>725086089V14</v>
          </cell>
          <cell r="B2162" t="str">
            <v>OCMO 47014 CUSTODIA CRYL</v>
          </cell>
          <cell r="C2162">
            <v>998</v>
          </cell>
          <cell r="D2162">
            <v>-11777.51</v>
          </cell>
          <cell r="E2162">
            <v>-11777.51</v>
          </cell>
          <cell r="F2162">
            <v>1</v>
          </cell>
        </row>
        <row r="2163">
          <cell r="A2163" t="str">
            <v>725086089713</v>
          </cell>
          <cell r="B2163" t="str">
            <v>OCMO 47013 CUSTODIA CRYL</v>
          </cell>
          <cell r="C2163">
            <v>998</v>
          </cell>
          <cell r="D2163">
            <v>-452.98</v>
          </cell>
          <cell r="E2163">
            <v>-452.98</v>
          </cell>
          <cell r="F2163">
            <v>1</v>
          </cell>
        </row>
        <row r="2164">
          <cell r="A2164" t="str">
            <v>725086089715</v>
          </cell>
          <cell r="B2164" t="str">
            <v>OCMO 47015 CUSTODIA CRYL</v>
          </cell>
          <cell r="C2164">
            <v>998</v>
          </cell>
          <cell r="D2164">
            <v>-344.27</v>
          </cell>
          <cell r="E2164">
            <v>-344.27</v>
          </cell>
          <cell r="F2164">
            <v>1</v>
          </cell>
        </row>
        <row r="2165">
          <cell r="A2165" t="str">
            <v>725086089716</v>
          </cell>
          <cell r="B2165" t="str">
            <v>OCMO 47016 CUSTODIA CRYL</v>
          </cell>
          <cell r="C2165">
            <v>998</v>
          </cell>
          <cell r="D2165">
            <v>-11659.74</v>
          </cell>
          <cell r="E2165">
            <v>-11659.74</v>
          </cell>
          <cell r="F2165">
            <v>1</v>
          </cell>
        </row>
        <row r="2166">
          <cell r="A2166" t="str">
            <v>725086089717</v>
          </cell>
          <cell r="B2166" t="str">
            <v>OCMO 47017 CUSTODIA CRYL</v>
          </cell>
          <cell r="C2166">
            <v>998</v>
          </cell>
          <cell r="D2166">
            <v>-226.49</v>
          </cell>
          <cell r="E2166">
            <v>-226.49</v>
          </cell>
          <cell r="F2166">
            <v>1</v>
          </cell>
        </row>
        <row r="2167">
          <cell r="A2167" t="str">
            <v>725086089718</v>
          </cell>
          <cell r="B2167" t="str">
            <v>OCMO 47018 CUSTODIA CRYL</v>
          </cell>
          <cell r="C2167">
            <v>998</v>
          </cell>
          <cell r="D2167">
            <v>-11541.96</v>
          </cell>
          <cell r="E2167">
            <v>-11541.96</v>
          </cell>
          <cell r="F2167">
            <v>1</v>
          </cell>
        </row>
        <row r="2168">
          <cell r="A2168" t="str">
            <v>725086089719</v>
          </cell>
          <cell r="B2168" t="str">
            <v>OCMO 47019 CUSTODIA CRYL</v>
          </cell>
          <cell r="C2168">
            <v>998</v>
          </cell>
          <cell r="D2168">
            <v>-117.78</v>
          </cell>
          <cell r="E2168">
            <v>-117.78</v>
          </cell>
          <cell r="F2168">
            <v>1</v>
          </cell>
        </row>
        <row r="2169">
          <cell r="A2169" t="str">
            <v>725086089720</v>
          </cell>
          <cell r="B2169" t="str">
            <v>OCMO 47020 CUSTODIA CRYL</v>
          </cell>
          <cell r="C2169">
            <v>998</v>
          </cell>
          <cell r="D2169">
            <v>-11442.3</v>
          </cell>
          <cell r="E2169">
            <v>-11442.3</v>
          </cell>
          <cell r="F2169">
            <v>1</v>
          </cell>
        </row>
        <row r="2170">
          <cell r="A2170" t="str">
            <v>725086089863</v>
          </cell>
          <cell r="B2170" t="str">
            <v>OPCION CUPON B12</v>
          </cell>
          <cell r="C2170">
            <v>998</v>
          </cell>
          <cell r="D2170">
            <v>-0.65</v>
          </cell>
          <cell r="E2170">
            <v>-650200</v>
          </cell>
          <cell r="F2170">
            <v>9.9999999999999995E-7</v>
          </cell>
        </row>
        <row r="2171">
          <cell r="A2171" t="str">
            <v>725086090</v>
          </cell>
          <cell r="B2171" t="str">
            <v>VAL.EN CUST BARRA 20GR</v>
          </cell>
          <cell r="C2171">
            <v>914</v>
          </cell>
          <cell r="D2171">
            <v>-9407.2000000000007</v>
          </cell>
          <cell r="E2171">
            <v>-4</v>
          </cell>
          <cell r="F2171">
            <v>2351.8000000000002</v>
          </cell>
        </row>
        <row r="2172">
          <cell r="A2172" t="str">
            <v>725086091</v>
          </cell>
          <cell r="B2172" t="str">
            <v>VAL.EN CUST BARRA 250gr</v>
          </cell>
          <cell r="C2172">
            <v>915</v>
          </cell>
          <cell r="D2172">
            <v>-117590</v>
          </cell>
          <cell r="E2172">
            <v>-4</v>
          </cell>
          <cell r="F2172">
            <v>29397.5</v>
          </cell>
        </row>
        <row r="2173">
          <cell r="A2173" t="str">
            <v>725086093</v>
          </cell>
          <cell r="B2173" t="str">
            <v>VAL.EN CUST BARRA 50GR</v>
          </cell>
          <cell r="C2173">
            <v>916</v>
          </cell>
          <cell r="D2173">
            <v>-105831</v>
          </cell>
          <cell r="E2173">
            <v>-18</v>
          </cell>
          <cell r="F2173">
            <v>5879.5</v>
          </cell>
        </row>
        <row r="2174">
          <cell r="A2174" t="str">
            <v>725086094</v>
          </cell>
          <cell r="B2174" t="str">
            <v>VAL.EN CUST BARRA 100GR</v>
          </cell>
          <cell r="C2174">
            <v>912</v>
          </cell>
          <cell r="D2174">
            <v>-1199418</v>
          </cell>
          <cell r="E2174">
            <v>-102</v>
          </cell>
          <cell r="F2174">
            <v>11759</v>
          </cell>
        </row>
        <row r="2175">
          <cell r="A2175" t="str">
            <v>725086095</v>
          </cell>
          <cell r="B2175" t="str">
            <v>VAL.EN CUST MAPLE CANADA</v>
          </cell>
          <cell r="C2175">
            <v>907</v>
          </cell>
          <cell r="D2175">
            <v>-29259.68</v>
          </cell>
          <cell r="E2175">
            <v>-8</v>
          </cell>
          <cell r="F2175">
            <v>3657.46</v>
          </cell>
        </row>
        <row r="2176">
          <cell r="A2176" t="str">
            <v>725086096</v>
          </cell>
          <cell r="B2176" t="str">
            <v>VAL.EN CUST ONZA DE ORO</v>
          </cell>
          <cell r="C2176">
            <v>930</v>
          </cell>
          <cell r="D2176">
            <v>-3657.46</v>
          </cell>
          <cell r="E2176">
            <v>-1</v>
          </cell>
          <cell r="F2176">
            <v>3657.46</v>
          </cell>
        </row>
        <row r="2177">
          <cell r="A2177" t="str">
            <v>725086097</v>
          </cell>
          <cell r="B2177" t="str">
            <v>VAL.EN CUST KRUGERRAND OR</v>
          </cell>
          <cell r="C2177">
            <v>904</v>
          </cell>
          <cell r="D2177">
            <v>-994829.12</v>
          </cell>
          <cell r="E2177">
            <v>-272</v>
          </cell>
          <cell r="F2177">
            <v>3657.46</v>
          </cell>
        </row>
        <row r="2178">
          <cell r="A2178" t="str">
            <v>725086099</v>
          </cell>
          <cell r="B2178" t="str">
            <v>VAL.EN CUST BARRA 10GR</v>
          </cell>
          <cell r="C2178">
            <v>920</v>
          </cell>
          <cell r="D2178">
            <v>-1175.9000000000001</v>
          </cell>
          <cell r="E2178">
            <v>-1</v>
          </cell>
          <cell r="F2178">
            <v>1175.9000000000001</v>
          </cell>
        </row>
        <row r="2179">
          <cell r="A2179" t="str">
            <v>725086106</v>
          </cell>
          <cell r="B2179" t="str">
            <v>DEP.VALORES CUSTODIA - EU</v>
          </cell>
          <cell r="C2179">
            <v>98</v>
          </cell>
          <cell r="D2179">
            <v>-2987.96</v>
          </cell>
          <cell r="E2179">
            <v>-564.33000000000004</v>
          </cell>
          <cell r="F2179">
            <v>5.2947129999999998</v>
          </cell>
        </row>
        <row r="2180">
          <cell r="A2180" t="str">
            <v>725086108</v>
          </cell>
          <cell r="B2180" t="str">
            <v>DEPOSITANTE LETRAS AL COB</v>
          </cell>
          <cell r="C2180">
            <v>2</v>
          </cell>
          <cell r="D2180">
            <v>-2778175.33</v>
          </cell>
          <cell r="E2180">
            <v>-741538.86</v>
          </cell>
          <cell r="F2180">
            <v>3.7465000000000002</v>
          </cell>
        </row>
        <row r="2181">
          <cell r="A2181" t="str">
            <v>725086902</v>
          </cell>
          <cell r="B2181" t="str">
            <v>CREDITOS CLASIF. IRRECUP.</v>
          </cell>
          <cell r="C2181">
            <v>1</v>
          </cell>
          <cell r="D2181">
            <v>-69231.960000000006</v>
          </cell>
          <cell r="E2181">
            <v>-11431</v>
          </cell>
          <cell r="F2181">
            <v>6.0565100000000003</v>
          </cell>
        </row>
        <row r="2182">
          <cell r="A2182" t="str">
            <v>725086952</v>
          </cell>
          <cell r="B2182" t="str">
            <v>DEP.TRANSITO CH.VIAJERO E</v>
          </cell>
          <cell r="C2182">
            <v>98</v>
          </cell>
          <cell r="D2182">
            <v>-264.73</v>
          </cell>
          <cell r="E2182">
            <v>-50</v>
          </cell>
          <cell r="F2182">
            <v>5.2947129999999998</v>
          </cell>
        </row>
        <row r="2183">
          <cell r="A2183" t="str">
            <v>725086998</v>
          </cell>
          <cell r="B2183" t="str">
            <v>CRED. CLASIF. IRRECUP. EU</v>
          </cell>
          <cell r="C2183">
            <v>98</v>
          </cell>
          <cell r="D2183">
            <v>-19616.63</v>
          </cell>
          <cell r="E2183">
            <v>-3704.95</v>
          </cell>
          <cell r="F2183">
            <v>5.2947129999999998</v>
          </cell>
        </row>
        <row r="2184">
          <cell r="A2184" t="str">
            <v>800001005</v>
          </cell>
          <cell r="B2184" t="str">
            <v>POSICION CHEQUES DE INCLU</v>
          </cell>
          <cell r="C2184">
            <v>0</v>
          </cell>
          <cell r="D2184">
            <v>-1175</v>
          </cell>
          <cell r="E2184">
            <v>0</v>
          </cell>
          <cell r="F2184">
            <v>0</v>
          </cell>
        </row>
        <row r="2185">
          <cell r="A2185" t="str">
            <v>800001010</v>
          </cell>
          <cell r="B2185" t="str">
            <v>REPROG/PESIF.DEPOSITO</v>
          </cell>
          <cell r="C2185">
            <v>0</v>
          </cell>
          <cell r="D2185">
            <v>13218774.869999999</v>
          </cell>
          <cell r="E2185">
            <v>0</v>
          </cell>
          <cell r="F2185">
            <v>0</v>
          </cell>
        </row>
        <row r="2186">
          <cell r="A2186" t="str">
            <v>800001012</v>
          </cell>
          <cell r="B2186" t="str">
            <v>POSIC.PESOS AGRUP $1=U$S1</v>
          </cell>
          <cell r="C2186">
            <v>2</v>
          </cell>
          <cell r="D2186">
            <v>186737.21</v>
          </cell>
          <cell r="E2186">
            <v>49843.11</v>
          </cell>
          <cell r="F2186">
            <v>3.7465000000000002</v>
          </cell>
        </row>
        <row r="2187">
          <cell r="A2187" t="str">
            <v>800001018</v>
          </cell>
          <cell r="B2187" t="str">
            <v>POSICION EN PESOS</v>
          </cell>
          <cell r="C2187">
            <v>0</v>
          </cell>
          <cell r="D2187">
            <v>-2954782825.1599998</v>
          </cell>
          <cell r="E2187">
            <v>0</v>
          </cell>
          <cell r="F2187">
            <v>0</v>
          </cell>
        </row>
        <row r="2188">
          <cell r="A2188" t="str">
            <v>800001020</v>
          </cell>
          <cell r="B2188" t="str">
            <v>QUITAS DE PTMOS. C. ACTIV</v>
          </cell>
          <cell r="C2188">
            <v>0</v>
          </cell>
          <cell r="D2188">
            <v>2045.78</v>
          </cell>
          <cell r="E2188">
            <v>0</v>
          </cell>
          <cell r="F2188">
            <v>0</v>
          </cell>
        </row>
        <row r="2189">
          <cell r="A2189" t="str">
            <v>800001022</v>
          </cell>
          <cell r="B2189" t="str">
            <v>QUITAS DE PTMOS CTAS. ORD</v>
          </cell>
          <cell r="C2189">
            <v>0</v>
          </cell>
          <cell r="D2189">
            <v>1436.42</v>
          </cell>
          <cell r="E2189">
            <v>0</v>
          </cell>
          <cell r="F2189">
            <v>0</v>
          </cell>
        </row>
        <row r="2190">
          <cell r="A2190" t="str">
            <v>800001027</v>
          </cell>
          <cell r="B2190" t="str">
            <v>REVALUO POR MERCADEO</v>
          </cell>
          <cell r="C2190">
            <v>0</v>
          </cell>
          <cell r="D2190">
            <v>-210301099.78999999</v>
          </cell>
          <cell r="E2190">
            <v>0</v>
          </cell>
          <cell r="F2190">
            <v>0</v>
          </cell>
        </row>
        <row r="2191">
          <cell r="A2191" t="str">
            <v>800001030</v>
          </cell>
          <cell r="B2191" t="str">
            <v>POSICION PESOS/TITULOS</v>
          </cell>
          <cell r="C2191">
            <v>0</v>
          </cell>
          <cell r="D2191">
            <v>319918212.07999998</v>
          </cell>
          <cell r="E2191">
            <v>0</v>
          </cell>
          <cell r="F2191">
            <v>0</v>
          </cell>
        </row>
        <row r="2192">
          <cell r="A2192" t="str">
            <v>800001031</v>
          </cell>
          <cell r="B2192" t="str">
            <v>REVALUO POSICION DE TITUL</v>
          </cell>
          <cell r="C2192">
            <v>0</v>
          </cell>
          <cell r="D2192">
            <v>233160850.90000001</v>
          </cell>
          <cell r="E2192">
            <v>0</v>
          </cell>
          <cell r="F2192">
            <v>0</v>
          </cell>
        </row>
        <row r="2193">
          <cell r="A2193" t="str">
            <v>800001040</v>
          </cell>
          <cell r="B2193" t="str">
            <v>REPROG. PLAZO FIJO</v>
          </cell>
          <cell r="C2193">
            <v>0</v>
          </cell>
          <cell r="D2193">
            <v>59808890.700000003</v>
          </cell>
          <cell r="E2193">
            <v>0</v>
          </cell>
          <cell r="F2193">
            <v>0</v>
          </cell>
        </row>
        <row r="2194">
          <cell r="A2194" t="str">
            <v>800001050</v>
          </cell>
          <cell r="B2194" t="str">
            <v>ANTIC. DE HABERES JUB.</v>
          </cell>
          <cell r="C2194">
            <v>0</v>
          </cell>
          <cell r="D2194">
            <v>67636825.870000005</v>
          </cell>
          <cell r="E2194">
            <v>0</v>
          </cell>
          <cell r="F2194">
            <v>0</v>
          </cell>
        </row>
        <row r="2195">
          <cell r="A2195" t="str">
            <v>800001900</v>
          </cell>
          <cell r="B2195" t="str">
            <v>POSICION EN PESOS</v>
          </cell>
          <cell r="C2195">
            <v>0</v>
          </cell>
          <cell r="D2195">
            <v>21524612.170000002</v>
          </cell>
          <cell r="E2195">
            <v>0</v>
          </cell>
          <cell r="F2195">
            <v>0</v>
          </cell>
        </row>
        <row r="2196">
          <cell r="A2196" t="str">
            <v>800002011</v>
          </cell>
          <cell r="B2196" t="str">
            <v>POSICION DE CAMBIOS EN DO</v>
          </cell>
          <cell r="C2196">
            <v>2</v>
          </cell>
          <cell r="D2196">
            <v>-7091883.8200000003</v>
          </cell>
          <cell r="E2196">
            <v>-1892935.78</v>
          </cell>
          <cell r="F2196">
            <v>3.7465000000000002</v>
          </cell>
        </row>
        <row r="2197">
          <cell r="A2197" t="str">
            <v>800002013</v>
          </cell>
          <cell r="B2197" t="str">
            <v>CTA.POS.U$S AGRUP.1,40</v>
          </cell>
          <cell r="C2197">
            <v>2</v>
          </cell>
          <cell r="D2197">
            <v>360580.52</v>
          </cell>
          <cell r="E2197">
            <v>96244.63</v>
          </cell>
          <cell r="F2197">
            <v>3.7465000000000002</v>
          </cell>
        </row>
        <row r="2198">
          <cell r="A2198" t="str">
            <v>800002020</v>
          </cell>
          <cell r="B2198" t="str">
            <v>REPROG/PESIF. DEPOSITOS</v>
          </cell>
          <cell r="C2198">
            <v>2</v>
          </cell>
          <cell r="D2198">
            <v>-35174737.869999997</v>
          </cell>
          <cell r="E2198">
            <v>-9388692.9100000001</v>
          </cell>
          <cell r="F2198">
            <v>3.7465000000000002</v>
          </cell>
        </row>
        <row r="2199">
          <cell r="A2199" t="str">
            <v>800002021</v>
          </cell>
          <cell r="B2199" t="str">
            <v>QUITAS DE PTMOS. C. ACTIV</v>
          </cell>
          <cell r="C2199">
            <v>0</v>
          </cell>
          <cell r="D2199">
            <v>-2045.78</v>
          </cell>
          <cell r="E2199">
            <v>0</v>
          </cell>
          <cell r="F2199">
            <v>0</v>
          </cell>
        </row>
        <row r="2200">
          <cell r="A2200" t="str">
            <v>800002022</v>
          </cell>
          <cell r="B2200" t="str">
            <v>QUITAS DE PTMOS CTAS. ORD</v>
          </cell>
          <cell r="C2200">
            <v>0</v>
          </cell>
          <cell r="D2200">
            <v>-1436.42</v>
          </cell>
          <cell r="E2200">
            <v>0</v>
          </cell>
          <cell r="F2200">
            <v>0</v>
          </cell>
        </row>
        <row r="2201">
          <cell r="A2201" t="str">
            <v>800002028</v>
          </cell>
          <cell r="B2201" t="str">
            <v>POSICION DE DOLARES EN CA</v>
          </cell>
          <cell r="C2201">
            <v>2</v>
          </cell>
          <cell r="D2201">
            <v>22829125.399999999</v>
          </cell>
          <cell r="E2201">
            <v>6093454.0800000001</v>
          </cell>
          <cell r="F2201">
            <v>3.7465000000000002</v>
          </cell>
        </row>
        <row r="2202">
          <cell r="A2202" t="str">
            <v>800002035</v>
          </cell>
          <cell r="B2202" t="str">
            <v>POSICION DE DLS POR CUENT</v>
          </cell>
          <cell r="C2202">
            <v>2</v>
          </cell>
          <cell r="D2202">
            <v>-1293.92</v>
          </cell>
          <cell r="E2202">
            <v>-345.37</v>
          </cell>
          <cell r="F2202">
            <v>3.7465000000000002</v>
          </cell>
        </row>
        <row r="2203">
          <cell r="A2203" t="str">
            <v>800002040</v>
          </cell>
          <cell r="B2203" t="str">
            <v>REPROG. PLAZO FIJO</v>
          </cell>
          <cell r="C2203">
            <v>2</v>
          </cell>
          <cell r="D2203">
            <v>-160001823.08000001</v>
          </cell>
          <cell r="E2203">
            <v>-42707012.729999997</v>
          </cell>
          <cell r="F2203">
            <v>3.7465000000000002</v>
          </cell>
        </row>
        <row r="2204">
          <cell r="A2204" t="str">
            <v>800002042</v>
          </cell>
          <cell r="B2204" t="str">
            <v>POSICION DE CAMBIO EN DOL</v>
          </cell>
          <cell r="C2204">
            <v>2</v>
          </cell>
          <cell r="D2204">
            <v>783331336.51999998</v>
          </cell>
          <cell r="E2204">
            <v>209083500.94999999</v>
          </cell>
          <cell r="F2204">
            <v>3.7465000000000002</v>
          </cell>
        </row>
        <row r="2205">
          <cell r="A2205" t="str">
            <v>800002050</v>
          </cell>
          <cell r="B2205" t="str">
            <v>ANTIC. DE HABERES JUB.</v>
          </cell>
          <cell r="C2205">
            <v>0</v>
          </cell>
          <cell r="D2205">
            <v>-67636825.870000005</v>
          </cell>
          <cell r="E2205">
            <v>0</v>
          </cell>
          <cell r="F2205">
            <v>0</v>
          </cell>
        </row>
        <row r="2206">
          <cell r="A2206" t="str">
            <v>800002059</v>
          </cell>
          <cell r="B2206" t="str">
            <v>POSICION DE U$S DIVISA EN</v>
          </cell>
          <cell r="C2206">
            <v>2</v>
          </cell>
          <cell r="D2206">
            <v>2150469790.7600002</v>
          </cell>
          <cell r="E2206">
            <v>573994338.91999996</v>
          </cell>
          <cell r="F2206">
            <v>3.7465000000000002</v>
          </cell>
        </row>
        <row r="2207">
          <cell r="A2207" t="str">
            <v>800002060</v>
          </cell>
          <cell r="B2207" t="str">
            <v>POSICION DOLARES MOVIMIEN</v>
          </cell>
          <cell r="C2207">
            <v>2</v>
          </cell>
          <cell r="D2207">
            <v>115314699.86</v>
          </cell>
          <cell r="E2207">
            <v>30779313.989999998</v>
          </cell>
          <cell r="F2207">
            <v>3.7465000000000002</v>
          </cell>
        </row>
        <row r="2208">
          <cell r="A2208" t="str">
            <v>800003014</v>
          </cell>
          <cell r="B2208" t="str">
            <v>POS. DE CAMBIO DLS. CANAD</v>
          </cell>
          <cell r="C2208">
            <v>17</v>
          </cell>
          <cell r="D2208">
            <v>-1137232.1200000001</v>
          </cell>
          <cell r="E2208">
            <v>-331068.28000000003</v>
          </cell>
          <cell r="F2208">
            <v>3.435038</v>
          </cell>
        </row>
        <row r="2209">
          <cell r="A2209" t="str">
            <v>800004017</v>
          </cell>
          <cell r="B2209" t="str">
            <v>POSICION DE CAMBIOS EN LI</v>
          </cell>
          <cell r="C2209">
            <v>1</v>
          </cell>
          <cell r="D2209">
            <v>-366181.54</v>
          </cell>
          <cell r="E2209">
            <v>-60460.82</v>
          </cell>
          <cell r="F2209">
            <v>6.0565100000000003</v>
          </cell>
        </row>
        <row r="2210">
          <cell r="A2210" t="str">
            <v>800007016</v>
          </cell>
          <cell r="B2210" t="str">
            <v>POSICION DE CAMBIOS EN FR</v>
          </cell>
          <cell r="C2210">
            <v>5</v>
          </cell>
          <cell r="D2210">
            <v>-1578930.24</v>
          </cell>
          <cell r="E2210">
            <v>-449883.57</v>
          </cell>
          <cell r="F2210">
            <v>3.5096419999999999</v>
          </cell>
        </row>
        <row r="2211">
          <cell r="A2211" t="str">
            <v>800007017</v>
          </cell>
          <cell r="B2211" t="str">
            <v>POSIC.FRANCOS SUIZOS</v>
          </cell>
          <cell r="C2211">
            <v>5</v>
          </cell>
          <cell r="D2211">
            <v>101474.45</v>
          </cell>
          <cell r="E2211">
            <v>28913.05</v>
          </cell>
          <cell r="F2211">
            <v>3.5096419999999999</v>
          </cell>
        </row>
        <row r="2212">
          <cell r="A2212" t="str">
            <v>800012012</v>
          </cell>
          <cell r="B2212" t="str">
            <v>POSICION DE CAMBIOS EN UR</v>
          </cell>
          <cell r="C2212">
            <v>10</v>
          </cell>
          <cell r="D2212">
            <v>235587.22</v>
          </cell>
          <cell r="E2212">
            <v>1454745</v>
          </cell>
          <cell r="F2212">
            <v>0.161944</v>
          </cell>
        </row>
        <row r="2213">
          <cell r="A2213" t="str">
            <v>800013015</v>
          </cell>
          <cell r="B2213" t="str">
            <v>POSICION DE CAMBIOS EN CH</v>
          </cell>
          <cell r="C2213">
            <v>11</v>
          </cell>
          <cell r="D2213">
            <v>-30019</v>
          </cell>
          <cell r="E2213">
            <v>-4492520</v>
          </cell>
          <cell r="F2213">
            <v>6.6819999999999996E-3</v>
          </cell>
        </row>
        <row r="2214">
          <cell r="A2214" t="str">
            <v>800015011</v>
          </cell>
          <cell r="B2214" t="str">
            <v>POSICION DE CAMBIOS EN YE</v>
          </cell>
          <cell r="C2214">
            <v>19</v>
          </cell>
          <cell r="D2214">
            <v>-623350.41</v>
          </cell>
          <cell r="E2214">
            <v>-15873855</v>
          </cell>
          <cell r="F2214">
            <v>3.9268999999999998E-2</v>
          </cell>
        </row>
        <row r="2215">
          <cell r="A2215" t="str">
            <v>800016014</v>
          </cell>
          <cell r="B2215" t="str">
            <v>POSICION DE CAMBIOS EN RE</v>
          </cell>
          <cell r="C2215">
            <v>12</v>
          </cell>
          <cell r="D2215">
            <v>7548471.4699999997</v>
          </cell>
          <cell r="E2215">
            <v>3962493.99</v>
          </cell>
          <cell r="F2215">
            <v>1.9049799999999999</v>
          </cell>
        </row>
        <row r="2216">
          <cell r="A2216" t="str">
            <v>800017017</v>
          </cell>
          <cell r="B2216" t="str">
            <v>POSICION DE CAMBIOS EN GU</v>
          </cell>
          <cell r="C2216">
            <v>69</v>
          </cell>
          <cell r="D2216">
            <v>-44101.34</v>
          </cell>
          <cell r="E2216">
            <v>-58959000</v>
          </cell>
          <cell r="F2216">
            <v>7.4799999999999997E-4</v>
          </cell>
        </row>
        <row r="2217">
          <cell r="A2217" t="str">
            <v>800019013</v>
          </cell>
          <cell r="B2217" t="str">
            <v>POS.CBIO.U$S AUSTRALIANOS</v>
          </cell>
          <cell r="C2217">
            <v>21</v>
          </cell>
          <cell r="D2217">
            <v>-143646.68</v>
          </cell>
          <cell r="E2217">
            <v>-47895</v>
          </cell>
          <cell r="F2217">
            <v>2.9992000000000001</v>
          </cell>
        </row>
        <row r="2218">
          <cell r="A2218" t="str">
            <v>800020017</v>
          </cell>
          <cell r="B2218" t="str">
            <v>POSICION CAMBIO CORONAS D</v>
          </cell>
          <cell r="C2218">
            <v>15</v>
          </cell>
          <cell r="D2218">
            <v>-71.11</v>
          </cell>
          <cell r="E2218">
            <v>-100</v>
          </cell>
          <cell r="F2218">
            <v>0.71112900000000001</v>
          </cell>
        </row>
        <row r="2219">
          <cell r="A2219" t="str">
            <v>800022020</v>
          </cell>
          <cell r="B2219" t="str">
            <v>POSICION CAMBIO EURO</v>
          </cell>
          <cell r="C2219">
            <v>98</v>
          </cell>
          <cell r="D2219">
            <v>217172943.58000001</v>
          </cell>
          <cell r="E2219">
            <v>41016943.490000002</v>
          </cell>
          <cell r="F2219">
            <v>5.2947129999999998</v>
          </cell>
        </row>
        <row r="2220">
          <cell r="A2220" t="str">
            <v>800022088</v>
          </cell>
          <cell r="B2220" t="str">
            <v>POSICION CAMBIO YUAN</v>
          </cell>
          <cell r="C2220">
            <v>88</v>
          </cell>
          <cell r="D2220">
            <v>699968.65</v>
          </cell>
          <cell r="E2220">
            <v>1274805</v>
          </cell>
          <cell r="F2220">
            <v>0.54907899999999998</v>
          </cell>
        </row>
        <row r="2221">
          <cell r="A2221" t="str">
            <v>800050010</v>
          </cell>
          <cell r="B2221" t="str">
            <v>POS.CAMBIO LIBRAS DE ORO</v>
          </cell>
          <cell r="C2221">
            <v>902</v>
          </cell>
          <cell r="D2221">
            <v>-35291.160000000003</v>
          </cell>
          <cell r="E2221">
            <v>-41</v>
          </cell>
          <cell r="F2221">
            <v>860.76</v>
          </cell>
        </row>
        <row r="2222">
          <cell r="A2222" t="str">
            <v>800050034</v>
          </cell>
          <cell r="B2222" t="str">
            <v>POS.CBIO.CHILENO DE ORO</v>
          </cell>
          <cell r="C2222">
            <v>903</v>
          </cell>
          <cell r="D2222">
            <v>-21519</v>
          </cell>
          <cell r="E2222">
            <v>-10</v>
          </cell>
          <cell r="F2222">
            <v>2151.9</v>
          </cell>
        </row>
        <row r="2223">
          <cell r="A2223" t="str">
            <v>800050041</v>
          </cell>
          <cell r="B2223" t="str">
            <v>POS.CBIO.MEXICANO DE ORO</v>
          </cell>
          <cell r="C2223">
            <v>901</v>
          </cell>
          <cell r="D2223">
            <v>-74963.710000000006</v>
          </cell>
          <cell r="E2223">
            <v>-17</v>
          </cell>
          <cell r="F2223">
            <v>4409.63</v>
          </cell>
        </row>
        <row r="2224">
          <cell r="A2224" t="str">
            <v>800050065</v>
          </cell>
          <cell r="B2224" t="str">
            <v>POS.CBIO. BARRA 50 GRS.</v>
          </cell>
          <cell r="C2224">
            <v>916</v>
          </cell>
          <cell r="D2224">
            <v>-4756515.5</v>
          </cell>
          <cell r="E2224">
            <v>-809</v>
          </cell>
          <cell r="F2224">
            <v>5879.5</v>
          </cell>
        </row>
        <row r="2225">
          <cell r="A2225" t="str">
            <v>800050072</v>
          </cell>
          <cell r="B2225" t="str">
            <v>POS.CBIO. AGUILA 20 GRS.</v>
          </cell>
          <cell r="C2225">
            <v>909</v>
          </cell>
          <cell r="D2225">
            <v>-17663.2</v>
          </cell>
          <cell r="E2225">
            <v>-5</v>
          </cell>
          <cell r="F2225">
            <v>3532.64</v>
          </cell>
        </row>
        <row r="2226">
          <cell r="A2226" t="str">
            <v>800050081</v>
          </cell>
          <cell r="B2226" t="str">
            <v>KRUGER 1/10</v>
          </cell>
          <cell r="C2226">
            <v>925</v>
          </cell>
          <cell r="D2226">
            <v>-2925.6</v>
          </cell>
          <cell r="E2226">
            <v>-8</v>
          </cell>
          <cell r="F2226">
            <v>365.7</v>
          </cell>
        </row>
        <row r="2227">
          <cell r="A2227" t="str">
            <v>800050082</v>
          </cell>
          <cell r="B2227" t="str">
            <v>BARRA ORO 5 GRS</v>
          </cell>
          <cell r="C2227">
            <v>919</v>
          </cell>
          <cell r="D2227">
            <v>-572075.35</v>
          </cell>
          <cell r="E2227">
            <v>-973</v>
          </cell>
          <cell r="F2227">
            <v>587.95000000000005</v>
          </cell>
        </row>
        <row r="2228">
          <cell r="A2228" t="str">
            <v>800050089</v>
          </cell>
          <cell r="B2228" t="str">
            <v>POS.CBIO.ONZA DE ORO</v>
          </cell>
          <cell r="C2228">
            <v>930</v>
          </cell>
          <cell r="D2228">
            <v>-2124984.2599999998</v>
          </cell>
          <cell r="E2228">
            <v>-581</v>
          </cell>
          <cell r="F2228">
            <v>3657.46</v>
          </cell>
        </row>
        <row r="2229">
          <cell r="A2229" t="str">
            <v>800050096</v>
          </cell>
          <cell r="B2229" t="str">
            <v>POS.CBIO. KRUGER</v>
          </cell>
          <cell r="C2229">
            <v>904</v>
          </cell>
          <cell r="D2229">
            <v>-2439525.8199999998</v>
          </cell>
          <cell r="E2229">
            <v>-667</v>
          </cell>
          <cell r="F2229">
            <v>3657.46</v>
          </cell>
        </row>
        <row r="2230">
          <cell r="A2230" t="str">
            <v>800050102</v>
          </cell>
          <cell r="B2230" t="str">
            <v>POS.CBIO.BARRA 100 GRS.</v>
          </cell>
          <cell r="C2230">
            <v>912</v>
          </cell>
          <cell r="D2230">
            <v>-7655109</v>
          </cell>
          <cell r="E2230">
            <v>-651</v>
          </cell>
          <cell r="F2230">
            <v>11759</v>
          </cell>
        </row>
        <row r="2231">
          <cell r="A2231" t="str">
            <v>800050126</v>
          </cell>
          <cell r="B2231" t="str">
            <v>POS.CBIO. BARRA 20 GRS.</v>
          </cell>
          <cell r="C2231">
            <v>914</v>
          </cell>
          <cell r="D2231">
            <v>-1284082.8</v>
          </cell>
          <cell r="E2231">
            <v>-546</v>
          </cell>
          <cell r="F2231">
            <v>2351.8000000000002</v>
          </cell>
        </row>
        <row r="2232">
          <cell r="A2232" t="str">
            <v>800050140</v>
          </cell>
          <cell r="B2232" t="str">
            <v>POS.CBIO. MAPLE CANADA</v>
          </cell>
          <cell r="C2232">
            <v>907</v>
          </cell>
          <cell r="D2232">
            <v>-1612939.86</v>
          </cell>
          <cell r="E2232">
            <v>-441</v>
          </cell>
          <cell r="F2232">
            <v>3657.46</v>
          </cell>
        </row>
        <row r="2233">
          <cell r="A2233" t="str">
            <v>800050164</v>
          </cell>
          <cell r="B2233" t="str">
            <v>POS.CBIO. BARRA 10 GRS.</v>
          </cell>
          <cell r="C2233">
            <v>920</v>
          </cell>
          <cell r="D2233">
            <v>-912498.4</v>
          </cell>
          <cell r="E2233">
            <v>-776</v>
          </cell>
          <cell r="F2233">
            <v>1175.9000000000001</v>
          </cell>
        </row>
        <row r="2234">
          <cell r="A2234" t="str">
            <v>800050171</v>
          </cell>
          <cell r="B2234" t="str">
            <v>POS.CBIO AGUILA 10 GRS.</v>
          </cell>
          <cell r="C2234">
            <v>908</v>
          </cell>
          <cell r="D2234">
            <v>-1800.3</v>
          </cell>
          <cell r="E2234">
            <v>-1</v>
          </cell>
          <cell r="F2234">
            <v>1800.3</v>
          </cell>
        </row>
        <row r="2235">
          <cell r="A2235" t="str">
            <v>800050190</v>
          </cell>
          <cell r="B2235" t="str">
            <v>POS.CBIO. SOL PERUANO 50</v>
          </cell>
          <cell r="C2235">
            <v>918</v>
          </cell>
          <cell r="D2235">
            <v>-2476.4499999999998</v>
          </cell>
          <cell r="E2235">
            <v>-1</v>
          </cell>
          <cell r="F2235">
            <v>2476.4499999999998</v>
          </cell>
        </row>
        <row r="2236">
          <cell r="A2236" t="str">
            <v>800050201</v>
          </cell>
          <cell r="B2236" t="str">
            <v>POS.CBIO.ARGENTINOS ORO</v>
          </cell>
          <cell r="C2236">
            <v>917</v>
          </cell>
          <cell r="D2236">
            <v>-10241.76</v>
          </cell>
          <cell r="E2236">
            <v>-12</v>
          </cell>
          <cell r="F2236">
            <v>853.48</v>
          </cell>
        </row>
        <row r="2237">
          <cell r="A2237" t="str">
            <v>801000001AE4</v>
          </cell>
          <cell r="B2237" t="str">
            <v>POSICION TITULOS VALORES</v>
          </cell>
          <cell r="C2237">
            <v>998</v>
          </cell>
          <cell r="D2237">
            <v>-1144749.99</v>
          </cell>
          <cell r="E2237">
            <v>-1900000</v>
          </cell>
          <cell r="F2237">
            <v>0.60250000000000004</v>
          </cell>
        </row>
        <row r="2238">
          <cell r="A2238" t="str">
            <v>801000001AP1</v>
          </cell>
          <cell r="B2238" t="str">
            <v>POSICION TITULOS VALORES</v>
          </cell>
          <cell r="C2238">
            <v>998</v>
          </cell>
          <cell r="D2238">
            <v>-2104671</v>
          </cell>
          <cell r="E2238">
            <v>-566000</v>
          </cell>
          <cell r="F2238">
            <v>3.7185000000000001</v>
          </cell>
        </row>
        <row r="2239">
          <cell r="A2239" t="str">
            <v>801000001AUS</v>
          </cell>
          <cell r="B2239" t="str">
            <v>POSICION TITULOS VALORES</v>
          </cell>
          <cell r="C2239">
            <v>182</v>
          </cell>
          <cell r="D2239">
            <v>-6881.85</v>
          </cell>
          <cell r="E2239">
            <v>-5000</v>
          </cell>
          <cell r="F2239">
            <v>1.3763700000000001</v>
          </cell>
        </row>
        <row r="2240">
          <cell r="A2240" t="str">
            <v>801000001BCG</v>
          </cell>
          <cell r="B2240" t="str">
            <v>POSICION TITULOS VALORES</v>
          </cell>
          <cell r="C2240">
            <v>626</v>
          </cell>
          <cell r="D2240">
            <v>-16273553.32</v>
          </cell>
          <cell r="E2240">
            <v>-2602930.1800000002</v>
          </cell>
          <cell r="F2240">
            <v>6.2520129999999998</v>
          </cell>
        </row>
        <row r="2241">
          <cell r="A2241" t="str">
            <v>801000001BD$</v>
          </cell>
          <cell r="B2241" t="str">
            <v>POSICION TITULOS VALORES</v>
          </cell>
          <cell r="C2241">
            <v>142</v>
          </cell>
          <cell r="D2241">
            <v>-8674.0499999999993</v>
          </cell>
          <cell r="E2241">
            <v>-14566</v>
          </cell>
          <cell r="F2241">
            <v>0.59550000000000003</v>
          </cell>
        </row>
        <row r="2242">
          <cell r="A2242" t="str">
            <v>801000001BE1</v>
          </cell>
          <cell r="B2242" t="str">
            <v>POSICION TITULOS VALORES</v>
          </cell>
          <cell r="C2242">
            <v>281</v>
          </cell>
          <cell r="D2242">
            <v>-12897837.83</v>
          </cell>
          <cell r="E2242">
            <v>-12510027</v>
          </cell>
          <cell r="F2242">
            <v>1.0309999999999999</v>
          </cell>
        </row>
        <row r="2243">
          <cell r="A2243" t="str">
            <v>801000001BHP</v>
          </cell>
          <cell r="B2243" t="str">
            <v>POSICION TITULOS VALORES</v>
          </cell>
          <cell r="C2243">
            <v>153</v>
          </cell>
          <cell r="D2243">
            <v>-850.67</v>
          </cell>
          <cell r="E2243">
            <v>-85067</v>
          </cell>
          <cell r="F2243">
            <v>0.01</v>
          </cell>
        </row>
        <row r="2244">
          <cell r="A2244" t="str">
            <v>801000001BM2</v>
          </cell>
          <cell r="B2244" t="str">
            <v>POSICION TITULOS VALORES</v>
          </cell>
          <cell r="C2244">
            <v>431</v>
          </cell>
          <cell r="D2244">
            <v>-7700</v>
          </cell>
          <cell r="E2244">
            <v>-11000</v>
          </cell>
          <cell r="F2244">
            <v>0.7</v>
          </cell>
        </row>
        <row r="2245">
          <cell r="A2245" t="str">
            <v>801000001BP0</v>
          </cell>
          <cell r="B2245" t="str">
            <v>POSICION TITULOS VALORES</v>
          </cell>
          <cell r="C2245">
            <v>998</v>
          </cell>
          <cell r="D2245">
            <v>-5149500</v>
          </cell>
          <cell r="E2245">
            <v>-5000000</v>
          </cell>
          <cell r="F2245">
            <v>1.0299</v>
          </cell>
        </row>
        <row r="2246">
          <cell r="A2246" t="str">
            <v>801000001BP8</v>
          </cell>
          <cell r="B2246" t="str">
            <v>POSICION TITULOS VALORES</v>
          </cell>
          <cell r="C2246">
            <v>751</v>
          </cell>
          <cell r="D2246">
            <v>-31448.82</v>
          </cell>
          <cell r="E2246">
            <v>-91156</v>
          </cell>
          <cell r="F2246">
            <v>0.34499999999999997</v>
          </cell>
        </row>
        <row r="2247">
          <cell r="A2247" t="str">
            <v>801000001BSA</v>
          </cell>
          <cell r="B2247" t="str">
            <v>POSICION TITULOS VALORES</v>
          </cell>
          <cell r="C2247">
            <v>633</v>
          </cell>
          <cell r="D2247">
            <v>-2332275</v>
          </cell>
          <cell r="E2247">
            <v>-3000000</v>
          </cell>
          <cell r="F2247">
            <v>0.77742500000000003</v>
          </cell>
        </row>
        <row r="2248">
          <cell r="A2248" t="str">
            <v>801000001B00</v>
          </cell>
          <cell r="B2248" t="str">
            <v>POSICION TITULOS VALORES</v>
          </cell>
          <cell r="C2248">
            <v>998</v>
          </cell>
          <cell r="D2248">
            <v>-12438000</v>
          </cell>
          <cell r="E2248">
            <v>-12000000</v>
          </cell>
          <cell r="F2248">
            <v>1.0365</v>
          </cell>
        </row>
        <row r="2249">
          <cell r="A2249" t="str">
            <v>801000001B11</v>
          </cell>
          <cell r="B2249" t="str">
            <v>POSICION TITULOS VALORES</v>
          </cell>
          <cell r="C2249">
            <v>563</v>
          </cell>
          <cell r="D2249">
            <v>-41650162.299999997</v>
          </cell>
          <cell r="E2249">
            <v>-41637671</v>
          </cell>
          <cell r="F2249">
            <v>1.0003</v>
          </cell>
        </row>
        <row r="2250">
          <cell r="A2250" t="str">
            <v>801000001B12</v>
          </cell>
          <cell r="B2250" t="str">
            <v>POSICION TITULOS VALORES</v>
          </cell>
          <cell r="C2250">
            <v>593</v>
          </cell>
          <cell r="D2250">
            <v>-4798762.17</v>
          </cell>
          <cell r="E2250">
            <v>-3831500</v>
          </cell>
          <cell r="F2250">
            <v>1.2524500000000001</v>
          </cell>
        </row>
        <row r="2251">
          <cell r="A2251" t="str">
            <v>801000001B13</v>
          </cell>
          <cell r="B2251" t="str">
            <v>POSICION TITULOS VALORES</v>
          </cell>
          <cell r="C2251">
            <v>662</v>
          </cell>
          <cell r="D2251">
            <v>-16070819.789999999</v>
          </cell>
          <cell r="E2251">
            <v>-15834100</v>
          </cell>
          <cell r="F2251">
            <v>1.01495</v>
          </cell>
        </row>
        <row r="2252">
          <cell r="A2252" t="str">
            <v>801000001B14</v>
          </cell>
          <cell r="B2252" t="str">
            <v>POSICION TITULOS VALORES</v>
          </cell>
          <cell r="C2252">
            <v>854</v>
          </cell>
          <cell r="D2252">
            <v>-2384.4299999999998</v>
          </cell>
          <cell r="E2252">
            <v>-5000</v>
          </cell>
          <cell r="F2252">
            <v>0.47688599999999998</v>
          </cell>
        </row>
        <row r="2253">
          <cell r="A2253" t="str">
            <v>801000001B15</v>
          </cell>
          <cell r="B2253" t="str">
            <v>POSICION TITULOS VALORES</v>
          </cell>
          <cell r="C2253">
            <v>258</v>
          </cell>
          <cell r="D2253">
            <v>-184.7</v>
          </cell>
          <cell r="E2253">
            <v>-130</v>
          </cell>
          <cell r="F2253">
            <v>1.4207909999999999</v>
          </cell>
        </row>
        <row r="2254">
          <cell r="A2254" t="str">
            <v>801000001B25</v>
          </cell>
          <cell r="B2254" t="str">
            <v>POSICION TITULOS VALORES</v>
          </cell>
          <cell r="C2254">
            <v>998</v>
          </cell>
          <cell r="D2254">
            <v>-5732537.2000000002</v>
          </cell>
          <cell r="E2254">
            <v>-5200000</v>
          </cell>
          <cell r="F2254">
            <v>1.102411</v>
          </cell>
        </row>
        <row r="2255">
          <cell r="A2255" t="str">
            <v>801000001B29</v>
          </cell>
          <cell r="B2255" t="str">
            <v>POSICION TITULOS VALORES</v>
          </cell>
          <cell r="C2255">
            <v>998</v>
          </cell>
          <cell r="D2255">
            <v>-5032875</v>
          </cell>
          <cell r="E2255">
            <v>-5000000</v>
          </cell>
          <cell r="F2255">
            <v>1.006575</v>
          </cell>
        </row>
        <row r="2256">
          <cell r="A2256" t="str">
            <v>801000001CN2</v>
          </cell>
          <cell r="B2256" t="str">
            <v>POSICION TITULOS VALORES</v>
          </cell>
          <cell r="C2256">
            <v>758</v>
          </cell>
          <cell r="D2256">
            <v>-1206304.08</v>
          </cell>
          <cell r="E2256">
            <v>-485900</v>
          </cell>
          <cell r="F2256">
            <v>2.482618</v>
          </cell>
        </row>
        <row r="2257">
          <cell r="A2257" t="str">
            <v>801000001CP6</v>
          </cell>
          <cell r="B2257" t="str">
            <v>POSICION TITULOS VALORES</v>
          </cell>
          <cell r="C2257">
            <v>547</v>
          </cell>
          <cell r="D2257">
            <v>-12787607.529999999</v>
          </cell>
          <cell r="E2257">
            <v>-99.8</v>
          </cell>
          <cell r="F2257">
            <v>128132.34</v>
          </cell>
        </row>
        <row r="2258">
          <cell r="A2258" t="str">
            <v>801000001C6A</v>
          </cell>
          <cell r="B2258" t="str">
            <v>POSICION TITULOS VALORES</v>
          </cell>
          <cell r="C2258">
            <v>998</v>
          </cell>
          <cell r="D2258">
            <v>0.01</v>
          </cell>
          <cell r="E2258">
            <v>0</v>
          </cell>
          <cell r="F2258">
            <v>5.6855999999999997E-2</v>
          </cell>
        </row>
        <row r="2259">
          <cell r="A2259" t="str">
            <v>801000001EWZ</v>
          </cell>
          <cell r="B2259" t="str">
            <v>POSICION TITULOS VALORES</v>
          </cell>
          <cell r="C2259">
            <v>481</v>
          </cell>
          <cell r="D2259">
            <v>-8642.83</v>
          </cell>
          <cell r="E2259">
            <v>-71</v>
          </cell>
          <cell r="F2259">
            <v>121.73</v>
          </cell>
        </row>
        <row r="2260">
          <cell r="A2260" t="str">
            <v>801000001E14</v>
          </cell>
          <cell r="B2260" t="str">
            <v>POSICION TITULOS VALORES</v>
          </cell>
          <cell r="C2260">
            <v>998</v>
          </cell>
          <cell r="D2260">
            <v>-892513.48</v>
          </cell>
          <cell r="E2260">
            <v>-1148666</v>
          </cell>
          <cell r="F2260">
            <v>0.77700000000000002</v>
          </cell>
        </row>
        <row r="2261">
          <cell r="A2261" t="str">
            <v>801000001F25</v>
          </cell>
          <cell r="B2261" t="str">
            <v>POSICION TITULOS VALORES</v>
          </cell>
          <cell r="C2261">
            <v>998</v>
          </cell>
          <cell r="D2261">
            <v>-239158.48</v>
          </cell>
          <cell r="E2261">
            <v>-2032900</v>
          </cell>
          <cell r="F2261">
            <v>0.117644</v>
          </cell>
        </row>
        <row r="2262">
          <cell r="A2262" t="str">
            <v>801000001F92</v>
          </cell>
          <cell r="B2262" t="str">
            <v>POSICION TITULOS VALORES</v>
          </cell>
          <cell r="C2262">
            <v>828</v>
          </cell>
          <cell r="D2262">
            <v>-6</v>
          </cell>
          <cell r="E2262">
            <v>-600</v>
          </cell>
          <cell r="F2262">
            <v>0.01</v>
          </cell>
        </row>
        <row r="2263">
          <cell r="A2263" t="str">
            <v>801000001GM1</v>
          </cell>
          <cell r="B2263" t="str">
            <v>POSICION TITULOS VALORES</v>
          </cell>
          <cell r="C2263">
            <v>764</v>
          </cell>
          <cell r="D2263">
            <v>-10</v>
          </cell>
          <cell r="E2263">
            <v>-1000</v>
          </cell>
          <cell r="F2263">
            <v>0.01</v>
          </cell>
        </row>
        <row r="2264">
          <cell r="A2264" t="str">
            <v>801000001IEB</v>
          </cell>
          <cell r="B2264" t="str">
            <v>POSICION TITULOS VALORES</v>
          </cell>
          <cell r="C2264">
            <v>878</v>
          </cell>
          <cell r="D2264">
            <v>-1965</v>
          </cell>
          <cell r="E2264">
            <v>-1965</v>
          </cell>
          <cell r="F2264">
            <v>1</v>
          </cell>
        </row>
        <row r="2265">
          <cell r="A2265" t="str">
            <v>801000001LI4</v>
          </cell>
          <cell r="B2265" t="str">
            <v>POSICION TITULOS VALORES</v>
          </cell>
          <cell r="C2265">
            <v>998</v>
          </cell>
          <cell r="D2265">
            <v>-111141500</v>
          </cell>
          <cell r="E2265">
            <v>-111700000</v>
          </cell>
          <cell r="F2265">
            <v>0.995</v>
          </cell>
        </row>
        <row r="2266">
          <cell r="A2266" t="str">
            <v>801000001LI7</v>
          </cell>
          <cell r="B2266" t="str">
            <v>POSICION TITULOS VALORES</v>
          </cell>
          <cell r="C2266">
            <v>998</v>
          </cell>
          <cell r="D2266">
            <v>-20394000</v>
          </cell>
          <cell r="E2266">
            <v>-20000000</v>
          </cell>
          <cell r="F2266">
            <v>1.0197000000000001</v>
          </cell>
        </row>
        <row r="2267">
          <cell r="A2267" t="str">
            <v>801000001LI9</v>
          </cell>
          <cell r="B2267" t="str">
            <v>POSICION TITULOS VALORES</v>
          </cell>
          <cell r="C2267">
            <v>998</v>
          </cell>
          <cell r="D2267">
            <v>-15322500</v>
          </cell>
          <cell r="E2267">
            <v>-15000000</v>
          </cell>
          <cell r="F2267">
            <v>1.0215000000000001</v>
          </cell>
        </row>
        <row r="2268">
          <cell r="A2268" t="str">
            <v>801000001NEX</v>
          </cell>
          <cell r="B2268" t="str">
            <v>POSICION TITULOS VALORES</v>
          </cell>
          <cell r="C2268">
            <v>998</v>
          </cell>
          <cell r="D2268">
            <v>-2764201</v>
          </cell>
          <cell r="E2268">
            <v>-2750000</v>
          </cell>
          <cell r="F2268">
            <v>1.0051639999999999</v>
          </cell>
        </row>
        <row r="2269">
          <cell r="A2269" t="str">
            <v>801000001NE6</v>
          </cell>
          <cell r="B2269" t="str">
            <v>POSICION TITULOS VALORES</v>
          </cell>
          <cell r="C2269">
            <v>998</v>
          </cell>
          <cell r="D2269">
            <v>-9140796</v>
          </cell>
          <cell r="E2269">
            <v>-3500000</v>
          </cell>
          <cell r="F2269">
            <v>2.611656</v>
          </cell>
        </row>
        <row r="2270">
          <cell r="A2270" t="str">
            <v>801000001N19</v>
          </cell>
          <cell r="B2270" t="str">
            <v>POSICION TITULOS VALORES</v>
          </cell>
          <cell r="C2270">
            <v>746</v>
          </cell>
          <cell r="D2270">
            <v>-2490797.04</v>
          </cell>
          <cell r="E2270">
            <v>-970000</v>
          </cell>
          <cell r="F2270">
            <v>2.5678320000000001</v>
          </cell>
        </row>
        <row r="2271">
          <cell r="A2271" t="str">
            <v>801000001N21</v>
          </cell>
          <cell r="B2271" t="str">
            <v>POSICION TITULOS VALORES</v>
          </cell>
          <cell r="C2271">
            <v>964</v>
          </cell>
          <cell r="D2271">
            <v>-2854005.52</v>
          </cell>
          <cell r="E2271">
            <v>-1128106</v>
          </cell>
          <cell r="F2271">
            <v>2.529909</v>
          </cell>
        </row>
        <row r="2272">
          <cell r="A2272" t="str">
            <v>801000001N22</v>
          </cell>
          <cell r="B2272" t="str">
            <v>POSICION TITULOS VALORES</v>
          </cell>
          <cell r="C2272">
            <v>275</v>
          </cell>
          <cell r="D2272">
            <v>-1267559.94</v>
          </cell>
          <cell r="E2272">
            <v>-521650</v>
          </cell>
          <cell r="F2272">
            <v>2.4299050000000002</v>
          </cell>
        </row>
        <row r="2273">
          <cell r="A2273" t="str">
            <v>801000001N23</v>
          </cell>
          <cell r="B2273" t="str">
            <v>POSICION TITULOS VALORES</v>
          </cell>
          <cell r="C2273">
            <v>622</v>
          </cell>
          <cell r="D2273">
            <v>-19798053.600000001</v>
          </cell>
          <cell r="E2273">
            <v>-10400000</v>
          </cell>
          <cell r="F2273">
            <v>1.903659</v>
          </cell>
        </row>
        <row r="2274">
          <cell r="A2274" t="str">
            <v>801000001N29</v>
          </cell>
          <cell r="B2274" t="str">
            <v>POSICION TITULOS VALORES</v>
          </cell>
          <cell r="C2274">
            <v>998</v>
          </cell>
          <cell r="D2274">
            <v>-3642415</v>
          </cell>
          <cell r="E2274">
            <v>-2500000</v>
          </cell>
          <cell r="F2274">
            <v>1.456966</v>
          </cell>
        </row>
        <row r="2275">
          <cell r="A2275" t="str">
            <v>801000001OCO</v>
          </cell>
          <cell r="B2275" t="str">
            <v>POSICION TITULOS VALORES</v>
          </cell>
          <cell r="C2275">
            <v>983</v>
          </cell>
          <cell r="D2275">
            <v>-13112.75</v>
          </cell>
          <cell r="E2275">
            <v>-35000</v>
          </cell>
          <cell r="F2275">
            <v>0.37464999999999998</v>
          </cell>
        </row>
        <row r="2276">
          <cell r="A2276" t="str">
            <v>801000001OIE</v>
          </cell>
          <cell r="B2276" t="str">
            <v>POSICION TITULOS VALORES</v>
          </cell>
          <cell r="C2276">
            <v>879</v>
          </cell>
          <cell r="D2276">
            <v>-1644.56</v>
          </cell>
          <cell r="E2276">
            <v>-2832</v>
          </cell>
          <cell r="F2276">
            <v>0.580708</v>
          </cell>
        </row>
        <row r="2277">
          <cell r="A2277" t="str">
            <v>801000001OP0</v>
          </cell>
          <cell r="B2277" t="str">
            <v>POSICION TITULOS VALORES</v>
          </cell>
          <cell r="C2277">
            <v>998</v>
          </cell>
          <cell r="D2277">
            <v>-193413.05</v>
          </cell>
          <cell r="E2277">
            <v>-50000</v>
          </cell>
          <cell r="F2277">
            <v>3.8682609999999999</v>
          </cell>
        </row>
        <row r="2278">
          <cell r="A2278" t="str">
            <v>801000001PAA</v>
          </cell>
          <cell r="B2278" t="str">
            <v>POSICION TITULOS VALORES</v>
          </cell>
          <cell r="C2278">
            <v>998</v>
          </cell>
          <cell r="D2278">
            <v>-1666888.09</v>
          </cell>
          <cell r="E2278">
            <v>-2986500</v>
          </cell>
          <cell r="F2278">
            <v>0.558141</v>
          </cell>
        </row>
        <row r="2279">
          <cell r="A2279" t="str">
            <v>801000001PB4</v>
          </cell>
          <cell r="B2279" t="str">
            <v>POSICION TITULOS VALORES</v>
          </cell>
          <cell r="C2279">
            <v>133</v>
          </cell>
          <cell r="D2279">
            <v>-6552.57</v>
          </cell>
          <cell r="E2279">
            <v>-18484</v>
          </cell>
          <cell r="F2279">
            <v>0.35449999999999998</v>
          </cell>
        </row>
        <row r="2280">
          <cell r="A2280" t="str">
            <v>801000001PCH</v>
          </cell>
          <cell r="B2280" t="str">
            <v>POSICION TITULOS VALORES</v>
          </cell>
          <cell r="C2280">
            <v>519</v>
          </cell>
          <cell r="D2280">
            <v>-295776</v>
          </cell>
          <cell r="E2280">
            <v>-142200</v>
          </cell>
          <cell r="F2280">
            <v>2.08</v>
          </cell>
        </row>
        <row r="2281">
          <cell r="A2281" t="str">
            <v>801000001PE9</v>
          </cell>
          <cell r="B2281" t="str">
            <v>POSICION TITULOS VALORES</v>
          </cell>
          <cell r="C2281">
            <v>847</v>
          </cell>
          <cell r="D2281">
            <v>-10292.950000000001</v>
          </cell>
          <cell r="E2281">
            <v>-15525</v>
          </cell>
          <cell r="F2281">
            <v>0.66299200000000003</v>
          </cell>
        </row>
        <row r="2282">
          <cell r="A2282" t="str">
            <v>801000001PR6</v>
          </cell>
          <cell r="B2282" t="str">
            <v>POSICION TITULOS VALORES</v>
          </cell>
          <cell r="C2282">
            <v>516</v>
          </cell>
          <cell r="D2282">
            <v>-1461.6</v>
          </cell>
          <cell r="E2282">
            <v>-3480</v>
          </cell>
          <cell r="F2282">
            <v>0.42</v>
          </cell>
        </row>
        <row r="2283">
          <cell r="A2283" t="str">
            <v>801000001PR7</v>
          </cell>
          <cell r="B2283" t="str">
            <v>POSICION TITULOS VALORES</v>
          </cell>
          <cell r="C2283">
            <v>691</v>
          </cell>
          <cell r="D2283">
            <v>-78246</v>
          </cell>
          <cell r="E2283">
            <v>-276000</v>
          </cell>
          <cell r="F2283">
            <v>0.28349999999999997</v>
          </cell>
        </row>
        <row r="2284">
          <cell r="A2284" t="str">
            <v>801000001P10</v>
          </cell>
          <cell r="B2284" t="str">
            <v>POSICION TITULOS VALORES</v>
          </cell>
          <cell r="C2284">
            <v>579</v>
          </cell>
          <cell r="D2284">
            <v>-37.04</v>
          </cell>
          <cell r="E2284">
            <v>-3704</v>
          </cell>
          <cell r="F2284">
            <v>0.01</v>
          </cell>
        </row>
        <row r="2285">
          <cell r="A2285" t="str">
            <v>801000001P11</v>
          </cell>
          <cell r="B2285" t="str">
            <v>POSICION TITULOS VALORES</v>
          </cell>
          <cell r="C2285">
            <v>744</v>
          </cell>
          <cell r="D2285">
            <v>-2314.21</v>
          </cell>
          <cell r="E2285">
            <v>-7187</v>
          </cell>
          <cell r="F2285">
            <v>0.32200000000000001</v>
          </cell>
        </row>
        <row r="2286">
          <cell r="A2286" t="str">
            <v>801000001P12</v>
          </cell>
          <cell r="B2286" t="str">
            <v>POSICION TITULOS VALORES</v>
          </cell>
          <cell r="C2286">
            <v>663</v>
          </cell>
          <cell r="D2286">
            <v>-26494.27</v>
          </cell>
          <cell r="E2286">
            <v>-41237</v>
          </cell>
          <cell r="F2286">
            <v>0.64248799999999995</v>
          </cell>
        </row>
        <row r="2287">
          <cell r="A2287" t="str">
            <v>801000001P25</v>
          </cell>
          <cell r="B2287" t="str">
            <v>POSICION TITULOS VALORES</v>
          </cell>
          <cell r="C2287">
            <v>998</v>
          </cell>
          <cell r="D2287">
            <v>-7769301.7999999998</v>
          </cell>
          <cell r="E2287">
            <v>-2600000</v>
          </cell>
          <cell r="F2287">
            <v>2.9881929999999999</v>
          </cell>
        </row>
        <row r="2288">
          <cell r="A2288" t="str">
            <v>801000001Q9L</v>
          </cell>
          <cell r="B2288" t="str">
            <v>POSICION TITULOS VALORES</v>
          </cell>
          <cell r="C2288">
            <v>998</v>
          </cell>
          <cell r="D2288">
            <v>-30525000</v>
          </cell>
          <cell r="E2288">
            <v>-30000000</v>
          </cell>
          <cell r="F2288">
            <v>1.0175000000000001</v>
          </cell>
        </row>
        <row r="2289">
          <cell r="A2289" t="str">
            <v>801000001SC2</v>
          </cell>
          <cell r="B2289" t="str">
            <v>POSICION TITULOS VALORES</v>
          </cell>
          <cell r="C2289">
            <v>998</v>
          </cell>
          <cell r="D2289">
            <v>-7531615</v>
          </cell>
          <cell r="E2289">
            <v>-7000000</v>
          </cell>
          <cell r="F2289">
            <v>1.0759449999999999</v>
          </cell>
        </row>
        <row r="2290">
          <cell r="A2290" t="str">
            <v>801000001THS</v>
          </cell>
          <cell r="B2290" t="str">
            <v>POSICION TITULOS VALORES</v>
          </cell>
          <cell r="C2290">
            <v>210</v>
          </cell>
          <cell r="D2290">
            <v>-285804.19</v>
          </cell>
          <cell r="E2290">
            <v>-9940324</v>
          </cell>
          <cell r="F2290">
            <v>2.8752E-2</v>
          </cell>
        </row>
        <row r="2291">
          <cell r="A2291" t="str">
            <v>801000001VDO</v>
          </cell>
          <cell r="B2291" t="str">
            <v>POSICION TITULOS VALORES</v>
          </cell>
          <cell r="C2291">
            <v>998</v>
          </cell>
          <cell r="D2291">
            <v>-1933200</v>
          </cell>
          <cell r="E2291">
            <v>-2000000</v>
          </cell>
          <cell r="F2291">
            <v>0.96660000000000001</v>
          </cell>
        </row>
        <row r="2292">
          <cell r="A2292" t="str">
            <v>801000001V19</v>
          </cell>
          <cell r="B2292" t="str">
            <v>POSICION TITULOS VALORES</v>
          </cell>
          <cell r="C2292">
            <v>745</v>
          </cell>
          <cell r="D2292">
            <v>-82548.479999999996</v>
          </cell>
          <cell r="E2292">
            <v>-420000</v>
          </cell>
          <cell r="F2292">
            <v>0.196544</v>
          </cell>
        </row>
        <row r="2293">
          <cell r="A2293" t="str">
            <v>801000001V29</v>
          </cell>
          <cell r="B2293" t="str">
            <v>POSICION TITULOS VALORES</v>
          </cell>
          <cell r="C2293">
            <v>998</v>
          </cell>
          <cell r="D2293">
            <v>-12012048</v>
          </cell>
          <cell r="E2293">
            <v>-12000000</v>
          </cell>
          <cell r="F2293">
            <v>1.001004</v>
          </cell>
        </row>
        <row r="2294">
          <cell r="A2294" t="str">
            <v>801000001ZCO</v>
          </cell>
          <cell r="B2294" t="str">
            <v>POSICION TITULOS VALORES</v>
          </cell>
          <cell r="C2294">
            <v>552</v>
          </cell>
          <cell r="D2294">
            <v>-261.20999999999998</v>
          </cell>
          <cell r="E2294">
            <v>-26121.7</v>
          </cell>
          <cell r="F2294">
            <v>0.01</v>
          </cell>
        </row>
        <row r="2295">
          <cell r="A2295" t="str">
            <v>8010000011L9</v>
          </cell>
          <cell r="B2295" t="str">
            <v>POSICION TITULOS VALORES</v>
          </cell>
          <cell r="C2295">
            <v>998</v>
          </cell>
          <cell r="D2295">
            <v>-29649000</v>
          </cell>
          <cell r="E2295">
            <v>-30000000</v>
          </cell>
          <cell r="F2295">
            <v>0.98829999999999996</v>
          </cell>
        </row>
        <row r="2296">
          <cell r="A2296" t="str">
            <v>8010000011N9</v>
          </cell>
          <cell r="B2296" t="str">
            <v>POSICION TITULOS VALORES</v>
          </cell>
          <cell r="C2296">
            <v>998</v>
          </cell>
          <cell r="D2296">
            <v>-40524000</v>
          </cell>
          <cell r="E2296">
            <v>-40000000</v>
          </cell>
          <cell r="F2296">
            <v>1.0130999999999999</v>
          </cell>
        </row>
        <row r="2297">
          <cell r="A2297" t="str">
            <v>80100000118C</v>
          </cell>
          <cell r="B2297" t="str">
            <v>POSICION TITULOS VALORES</v>
          </cell>
          <cell r="C2297">
            <v>648</v>
          </cell>
          <cell r="D2297">
            <v>-2749545.71</v>
          </cell>
          <cell r="E2297">
            <v>-1032259</v>
          </cell>
          <cell r="F2297">
            <v>2.6636199999999999</v>
          </cell>
        </row>
        <row r="2298">
          <cell r="A2298" t="str">
            <v>80100000124C</v>
          </cell>
          <cell r="B2298" t="str">
            <v>POSICION TITULOS VALORES</v>
          </cell>
          <cell r="C2298">
            <v>200</v>
          </cell>
          <cell r="D2298">
            <v>-24966952.41</v>
          </cell>
          <cell r="E2298">
            <v>-15707445</v>
          </cell>
          <cell r="F2298">
            <v>1.5894980000000001</v>
          </cell>
        </row>
        <row r="2299">
          <cell r="A2299" t="str">
            <v>80100000124V</v>
          </cell>
          <cell r="B2299" t="str">
            <v>POSICION TITULOS VALORES</v>
          </cell>
          <cell r="C2299">
            <v>176</v>
          </cell>
          <cell r="D2299">
            <v>-2443897.19</v>
          </cell>
          <cell r="E2299">
            <v>-3347543</v>
          </cell>
          <cell r="F2299">
            <v>0.73005699999999996</v>
          </cell>
        </row>
        <row r="2300">
          <cell r="A2300" t="str">
            <v>80100000127C</v>
          </cell>
          <cell r="B2300" t="str">
            <v>POSICION TITULOS VALORES</v>
          </cell>
          <cell r="C2300">
            <v>998</v>
          </cell>
          <cell r="D2300">
            <v>-6448270.0199999996</v>
          </cell>
          <cell r="E2300">
            <v>-3095818</v>
          </cell>
          <cell r="F2300">
            <v>2.082897</v>
          </cell>
        </row>
        <row r="2301">
          <cell r="A2301" t="str">
            <v>80100000128A</v>
          </cell>
          <cell r="B2301" t="str">
            <v>POSICION TITULOS VALORES</v>
          </cell>
          <cell r="C2301">
            <v>998</v>
          </cell>
          <cell r="D2301">
            <v>-1083803.42</v>
          </cell>
          <cell r="E2301">
            <v>-1475010</v>
          </cell>
          <cell r="F2301">
            <v>0.73477700000000001</v>
          </cell>
        </row>
        <row r="2302">
          <cell r="A2302" t="str">
            <v>80100000128C</v>
          </cell>
          <cell r="B2302" t="str">
            <v>POSICION TITULOS VALORES</v>
          </cell>
          <cell r="C2302">
            <v>998</v>
          </cell>
          <cell r="D2302">
            <v>-4827503.8499999996</v>
          </cell>
          <cell r="E2302">
            <v>-3032445</v>
          </cell>
          <cell r="F2302">
            <v>1.5919509999999999</v>
          </cell>
        </row>
        <row r="2303">
          <cell r="A2303" t="str">
            <v>80100000128F</v>
          </cell>
          <cell r="B2303" t="str">
            <v>POSICION TITULOS VALORES</v>
          </cell>
          <cell r="C2303">
            <v>998</v>
          </cell>
          <cell r="D2303">
            <v>-9012363.3399999999</v>
          </cell>
          <cell r="E2303">
            <v>-8708868</v>
          </cell>
          <cell r="F2303">
            <v>1.0348489999999999</v>
          </cell>
        </row>
        <row r="2304">
          <cell r="A2304" t="str">
            <v>80100000128T</v>
          </cell>
          <cell r="B2304" t="str">
            <v>POSICION TITULOS VALORES</v>
          </cell>
          <cell r="C2304">
            <v>998</v>
          </cell>
          <cell r="D2304">
            <v>-1889777.86</v>
          </cell>
          <cell r="E2304">
            <v>-1879626</v>
          </cell>
          <cell r="F2304">
            <v>1.005401</v>
          </cell>
        </row>
        <row r="2305">
          <cell r="A2305" t="str">
            <v>8010000014J9</v>
          </cell>
          <cell r="B2305" t="str">
            <v>POSICION TITULOS VALORES</v>
          </cell>
          <cell r="C2305">
            <v>998</v>
          </cell>
          <cell r="D2305">
            <v>-6034534.7999999998</v>
          </cell>
          <cell r="E2305">
            <v>-6100000</v>
          </cell>
          <cell r="F2305">
            <v>0.98926800000000004</v>
          </cell>
        </row>
        <row r="2306">
          <cell r="A2306" t="str">
            <v>8010000016G9</v>
          </cell>
          <cell r="B2306" t="str">
            <v>POSICION TITULOS VALORES</v>
          </cell>
          <cell r="C2306">
            <v>998</v>
          </cell>
          <cell r="D2306">
            <v>-4829500</v>
          </cell>
          <cell r="E2306">
            <v>-5000000</v>
          </cell>
          <cell r="F2306">
            <v>0.96589999999999998</v>
          </cell>
        </row>
        <row r="2307">
          <cell r="A2307" t="str">
            <v>8010000017TB</v>
          </cell>
          <cell r="B2307" t="str">
            <v>POSICION TITULOS VALORES</v>
          </cell>
          <cell r="C2307">
            <v>998</v>
          </cell>
          <cell r="D2307">
            <v>-9483150.7799999993</v>
          </cell>
          <cell r="E2307">
            <v>-9187150</v>
          </cell>
          <cell r="F2307">
            <v>1.032219</v>
          </cell>
        </row>
        <row r="2308">
          <cell r="A2308" t="str">
            <v>8010000017TV</v>
          </cell>
          <cell r="B2308" t="str">
            <v>POSICION TITULOS VALORES</v>
          </cell>
          <cell r="C2308">
            <v>998</v>
          </cell>
          <cell r="D2308">
            <v>-2231858.35</v>
          </cell>
          <cell r="E2308">
            <v>-2120323</v>
          </cell>
          <cell r="F2308">
            <v>1.052603</v>
          </cell>
        </row>
        <row r="2309">
          <cell r="A2309" t="str">
            <v>8010000018N9</v>
          </cell>
          <cell r="B2309" t="str">
            <v>POSICION TITULOS VALORES</v>
          </cell>
          <cell r="C2309">
            <v>998</v>
          </cell>
          <cell r="D2309">
            <v>-5070000</v>
          </cell>
          <cell r="E2309">
            <v>-5000000</v>
          </cell>
          <cell r="F2309">
            <v>1.014</v>
          </cell>
        </row>
        <row r="2310">
          <cell r="A2310" t="str">
            <v>8010000019L9</v>
          </cell>
          <cell r="B2310" t="str">
            <v>POSICION TITULOS VALORES</v>
          </cell>
          <cell r="C2310">
            <v>998</v>
          </cell>
          <cell r="D2310">
            <v>-9763000</v>
          </cell>
          <cell r="E2310">
            <v>-10000000</v>
          </cell>
          <cell r="F2310">
            <v>0.97629999999999995</v>
          </cell>
        </row>
        <row r="2311">
          <cell r="A2311" t="str">
            <v>80100000128F</v>
          </cell>
          <cell r="B2311" t="str">
            <v>POSICION TITULOS VALORES</v>
          </cell>
          <cell r="C2311">
            <v>998</v>
          </cell>
          <cell r="D2311">
            <v>-9184154.4700000007</v>
          </cell>
          <cell r="E2311">
            <v>-8708868</v>
          </cell>
          <cell r="F2311">
            <v>1.054575</v>
          </cell>
        </row>
        <row r="2312">
          <cell r="A2312" t="str">
            <v>80100000128T</v>
          </cell>
          <cell r="B2312" t="str">
            <v>POSICION TITULOS VALORES</v>
          </cell>
          <cell r="C2312">
            <v>998</v>
          </cell>
          <cell r="D2312">
            <v>-1886964.05</v>
          </cell>
          <cell r="E2312">
            <v>-1879626</v>
          </cell>
          <cell r="F2312">
            <v>1.0039039999999999</v>
          </cell>
        </row>
        <row r="2313">
          <cell r="A2313" t="str">
            <v>8010000016S9</v>
          </cell>
          <cell r="B2313" t="str">
            <v>POSICION TITULOS VALORES</v>
          </cell>
          <cell r="C2313">
            <v>998</v>
          </cell>
          <cell r="D2313">
            <v>-4855000</v>
          </cell>
          <cell r="E2313">
            <v>-5000000</v>
          </cell>
          <cell r="F2313">
            <v>0.97099999999999997</v>
          </cell>
        </row>
        <row r="2314">
          <cell r="A2314" t="str">
            <v>8010000017TB</v>
          </cell>
          <cell r="B2314" t="str">
            <v>POSICION TITULOS VALORES</v>
          </cell>
          <cell r="C2314">
            <v>998</v>
          </cell>
          <cell r="D2314">
            <v>-9851647.3699999992</v>
          </cell>
          <cell r="E2314">
            <v>-9187150</v>
          </cell>
          <cell r="F2314">
            <v>1.0723290000000001</v>
          </cell>
        </row>
        <row r="2315">
          <cell r="A2315" t="str">
            <v>8010000017TV</v>
          </cell>
          <cell r="B2315" t="str">
            <v>POSICION TITULOS VALORES</v>
          </cell>
          <cell r="C2315">
            <v>998</v>
          </cell>
          <cell r="D2315">
            <v>-120812.47</v>
          </cell>
          <cell r="E2315">
            <v>-120323</v>
          </cell>
          <cell r="F2315">
            <v>1.004068</v>
          </cell>
        </row>
        <row r="2316">
          <cell r="A2316" t="str">
            <v>8010000018N9</v>
          </cell>
          <cell r="B2316" t="str">
            <v>POSICION TITULOS VALORES</v>
          </cell>
          <cell r="C2316">
            <v>998</v>
          </cell>
          <cell r="D2316">
            <v>-5127500</v>
          </cell>
          <cell r="E2316">
            <v>-5000000</v>
          </cell>
          <cell r="F2316">
            <v>1.0255000000000001</v>
          </cell>
        </row>
        <row r="2317">
          <cell r="A2317" t="str">
            <v>8010000019L9</v>
          </cell>
          <cell r="B2317" t="str">
            <v>POSICION TITULOS VALORES</v>
          </cell>
          <cell r="C2317">
            <v>998</v>
          </cell>
          <cell r="D2317">
            <v>-9886000</v>
          </cell>
          <cell r="E2317">
            <v>-10000000</v>
          </cell>
          <cell r="F2317">
            <v>0.98860000000000003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Ajustes fideicomisos y LEBAC"/>
      <sheetName val="Average Balance Sheet"/>
      <sheetName val="Base Resultados"/>
      <sheetName val="Results of operations"/>
      <sheetName val="Anexo RESULTADO"/>
      <sheetName val="Com.pagadas tarjetas"/>
      <sheetName val="Maturity Composition C20"/>
    </sheetNames>
    <sheetDataSet>
      <sheetData sheetId="0">
        <row r="3">
          <cell r="A3">
            <v>111001</v>
          </cell>
        </row>
      </sheetData>
      <sheetData sheetId="1" refreshError="1"/>
      <sheetData sheetId="2" refreshError="1"/>
      <sheetData sheetId="3">
        <row r="2">
          <cell r="B2">
            <v>0</v>
          </cell>
          <cell r="C2">
            <v>1</v>
          </cell>
        </row>
        <row r="3">
          <cell r="B3">
            <v>0</v>
          </cell>
          <cell r="C3">
            <v>9</v>
          </cell>
        </row>
        <row r="4">
          <cell r="B4">
            <v>9925</v>
          </cell>
          <cell r="C4">
            <v>2</v>
          </cell>
        </row>
        <row r="5">
          <cell r="B5">
            <v>0</v>
          </cell>
          <cell r="C5">
            <v>16</v>
          </cell>
        </row>
        <row r="6">
          <cell r="B6">
            <v>0</v>
          </cell>
          <cell r="C6">
            <v>12</v>
          </cell>
        </row>
        <row r="7">
          <cell r="B7">
            <v>0</v>
          </cell>
          <cell r="C7">
            <v>16</v>
          </cell>
        </row>
        <row r="8">
          <cell r="B8">
            <v>5</v>
          </cell>
          <cell r="C8">
            <v>2</v>
          </cell>
        </row>
        <row r="9">
          <cell r="B9">
            <v>0</v>
          </cell>
          <cell r="C9">
            <v>12</v>
          </cell>
        </row>
        <row r="10">
          <cell r="B10">
            <v>0</v>
          </cell>
          <cell r="C10">
            <v>12</v>
          </cell>
        </row>
        <row r="11">
          <cell r="B11">
            <v>0</v>
          </cell>
          <cell r="C11">
            <v>16</v>
          </cell>
        </row>
        <row r="12">
          <cell r="B12">
            <v>29814</v>
          </cell>
          <cell r="C12">
            <v>13</v>
          </cell>
        </row>
        <row r="13">
          <cell r="B13">
            <v>4846</v>
          </cell>
          <cell r="C13">
            <v>19</v>
          </cell>
        </row>
        <row r="14">
          <cell r="B14">
            <v>409</v>
          </cell>
          <cell r="C14">
            <v>11</v>
          </cell>
        </row>
        <row r="15">
          <cell r="B15">
            <v>0</v>
          </cell>
          <cell r="C15">
            <v>13</v>
          </cell>
        </row>
        <row r="16">
          <cell r="B16">
            <v>0</v>
          </cell>
          <cell r="C16">
            <v>14</v>
          </cell>
        </row>
        <row r="17">
          <cell r="B17">
            <v>0</v>
          </cell>
          <cell r="C17">
            <v>14</v>
          </cell>
        </row>
        <row r="18">
          <cell r="B18">
            <v>2338</v>
          </cell>
          <cell r="C18">
            <v>14</v>
          </cell>
        </row>
        <row r="19">
          <cell r="B19">
            <v>132</v>
          </cell>
          <cell r="C19">
            <v>14</v>
          </cell>
        </row>
        <row r="20">
          <cell r="B20">
            <v>100466</v>
          </cell>
          <cell r="C20">
            <v>3</v>
          </cell>
        </row>
        <row r="21">
          <cell r="B21">
            <v>333995</v>
          </cell>
          <cell r="C21">
            <v>4</v>
          </cell>
        </row>
        <row r="22">
          <cell r="B22">
            <v>1723</v>
          </cell>
          <cell r="C22">
            <v>5</v>
          </cell>
        </row>
        <row r="23">
          <cell r="B23">
            <v>5321</v>
          </cell>
          <cell r="C23">
            <v>5</v>
          </cell>
        </row>
        <row r="24">
          <cell r="B24">
            <v>31846</v>
          </cell>
          <cell r="C24">
            <v>6</v>
          </cell>
        </row>
        <row r="25">
          <cell r="B25">
            <v>424</v>
          </cell>
          <cell r="C25">
            <v>6</v>
          </cell>
        </row>
        <row r="26">
          <cell r="B26">
            <v>233601</v>
          </cell>
          <cell r="C26">
            <v>7</v>
          </cell>
        </row>
        <row r="27">
          <cell r="B27">
            <v>94086</v>
          </cell>
          <cell r="C27">
            <v>9</v>
          </cell>
        </row>
        <row r="28">
          <cell r="B28">
            <v>32369</v>
          </cell>
          <cell r="C28">
            <v>2</v>
          </cell>
        </row>
        <row r="29">
          <cell r="B29">
            <v>136891</v>
          </cell>
          <cell r="C29">
            <v>18</v>
          </cell>
        </row>
        <row r="30">
          <cell r="B30">
            <v>0</v>
          </cell>
          <cell r="C30">
            <v>13</v>
          </cell>
        </row>
        <row r="31">
          <cell r="B31">
            <v>68</v>
          </cell>
          <cell r="C31">
            <v>16</v>
          </cell>
        </row>
        <row r="32">
          <cell r="B32">
            <v>0</v>
          </cell>
          <cell r="C32">
            <v>16</v>
          </cell>
        </row>
        <row r="33">
          <cell r="B33">
            <v>0</v>
          </cell>
          <cell r="C33">
            <v>16</v>
          </cell>
        </row>
        <row r="34">
          <cell r="B34">
            <v>59685</v>
          </cell>
          <cell r="C34">
            <v>12</v>
          </cell>
        </row>
        <row r="35">
          <cell r="B35">
            <v>0</v>
          </cell>
          <cell r="C35">
            <v>16</v>
          </cell>
        </row>
        <row r="36">
          <cell r="B36">
            <v>204</v>
          </cell>
          <cell r="C36">
            <v>15</v>
          </cell>
        </row>
        <row r="37">
          <cell r="B37">
            <v>0</v>
          </cell>
          <cell r="C37">
            <v>15</v>
          </cell>
        </row>
        <row r="38">
          <cell r="B38">
            <v>0</v>
          </cell>
          <cell r="C38">
            <v>15</v>
          </cell>
        </row>
        <row r="39">
          <cell r="B39">
            <v>0</v>
          </cell>
          <cell r="C39">
            <v>15</v>
          </cell>
        </row>
        <row r="40">
          <cell r="B40">
            <v>0</v>
          </cell>
          <cell r="C40">
            <v>15</v>
          </cell>
        </row>
        <row r="41">
          <cell r="B41">
            <v>0</v>
          </cell>
          <cell r="C41">
            <v>16</v>
          </cell>
        </row>
        <row r="42">
          <cell r="B42">
            <v>0</v>
          </cell>
          <cell r="C42">
            <v>16</v>
          </cell>
        </row>
        <row r="43">
          <cell r="B43">
            <v>0</v>
          </cell>
          <cell r="C43">
            <v>16</v>
          </cell>
        </row>
        <row r="44">
          <cell r="B44">
            <v>540</v>
          </cell>
          <cell r="C44">
            <v>16</v>
          </cell>
        </row>
        <row r="45">
          <cell r="B45">
            <v>53558</v>
          </cell>
          <cell r="C45">
            <v>18</v>
          </cell>
        </row>
        <row r="46">
          <cell r="B46">
            <v>0</v>
          </cell>
          <cell r="C46">
            <v>13</v>
          </cell>
        </row>
        <row r="47">
          <cell r="B47">
            <v>1</v>
          </cell>
          <cell r="C47">
            <v>1</v>
          </cell>
        </row>
        <row r="48">
          <cell r="B48">
            <v>0</v>
          </cell>
        </row>
        <row r="49">
          <cell r="B49">
            <v>0</v>
          </cell>
          <cell r="C49">
            <v>2</v>
          </cell>
        </row>
        <row r="50">
          <cell r="B50">
            <v>0</v>
          </cell>
          <cell r="C50">
            <v>2</v>
          </cell>
        </row>
        <row r="51">
          <cell r="B51">
            <v>37</v>
          </cell>
          <cell r="C51">
            <v>11</v>
          </cell>
        </row>
        <row r="52">
          <cell r="B52">
            <v>0</v>
          </cell>
          <cell r="C52">
            <v>12</v>
          </cell>
        </row>
        <row r="53">
          <cell r="B53">
            <v>0</v>
          </cell>
          <cell r="C53">
            <v>12</v>
          </cell>
        </row>
        <row r="54">
          <cell r="B54">
            <v>13874</v>
          </cell>
          <cell r="C54">
            <v>13</v>
          </cell>
        </row>
        <row r="55">
          <cell r="B55">
            <v>83778</v>
          </cell>
          <cell r="C55">
            <v>17</v>
          </cell>
        </row>
        <row r="56">
          <cell r="B56">
            <v>0</v>
          </cell>
          <cell r="C56">
            <v>16</v>
          </cell>
        </row>
        <row r="57">
          <cell r="B57">
            <v>0</v>
          </cell>
          <cell r="C57">
            <v>16</v>
          </cell>
        </row>
        <row r="58">
          <cell r="B58">
            <v>0</v>
          </cell>
          <cell r="C58">
            <v>16</v>
          </cell>
        </row>
        <row r="59">
          <cell r="B59">
            <v>1685</v>
          </cell>
          <cell r="C59">
            <v>11</v>
          </cell>
        </row>
        <row r="60">
          <cell r="B60">
            <v>0</v>
          </cell>
          <cell r="C60">
            <v>13</v>
          </cell>
        </row>
        <row r="61">
          <cell r="B61">
            <v>1324</v>
          </cell>
          <cell r="C61">
            <v>14</v>
          </cell>
        </row>
        <row r="62">
          <cell r="B62">
            <v>0</v>
          </cell>
          <cell r="C62">
            <v>14</v>
          </cell>
        </row>
        <row r="63">
          <cell r="B63">
            <v>0</v>
          </cell>
          <cell r="C63">
            <v>14</v>
          </cell>
        </row>
        <row r="64">
          <cell r="B64">
            <v>0</v>
          </cell>
          <cell r="C64">
            <v>14</v>
          </cell>
        </row>
        <row r="65">
          <cell r="B65">
            <v>18</v>
          </cell>
          <cell r="C65">
            <v>3</v>
          </cell>
        </row>
        <row r="66">
          <cell r="B66">
            <v>689</v>
          </cell>
          <cell r="C66">
            <v>4</v>
          </cell>
        </row>
        <row r="67">
          <cell r="B67">
            <v>0</v>
          </cell>
          <cell r="C67">
            <v>5</v>
          </cell>
        </row>
        <row r="68">
          <cell r="B68">
            <v>619</v>
          </cell>
          <cell r="C68">
            <v>5</v>
          </cell>
        </row>
        <row r="69">
          <cell r="B69">
            <v>0</v>
          </cell>
          <cell r="C69">
            <v>6</v>
          </cell>
        </row>
        <row r="70">
          <cell r="B70">
            <v>0</v>
          </cell>
          <cell r="C70">
            <v>6</v>
          </cell>
        </row>
        <row r="71">
          <cell r="B71">
            <v>3553</v>
          </cell>
          <cell r="C71">
            <v>10</v>
          </cell>
        </row>
        <row r="72">
          <cell r="B72">
            <v>824</v>
          </cell>
          <cell r="C72">
            <v>9</v>
          </cell>
        </row>
        <row r="73">
          <cell r="B73">
            <v>0</v>
          </cell>
          <cell r="C73">
            <v>2</v>
          </cell>
        </row>
        <row r="74">
          <cell r="B74">
            <v>0</v>
          </cell>
          <cell r="C74">
            <v>13</v>
          </cell>
        </row>
        <row r="75">
          <cell r="B75">
            <v>0</v>
          </cell>
          <cell r="C75">
            <v>13</v>
          </cell>
        </row>
        <row r="76">
          <cell r="B76">
            <v>0</v>
          </cell>
          <cell r="C76">
            <v>16</v>
          </cell>
        </row>
        <row r="77">
          <cell r="B77">
            <v>0</v>
          </cell>
          <cell r="C77">
            <v>16</v>
          </cell>
        </row>
        <row r="78">
          <cell r="B78">
            <v>220</v>
          </cell>
          <cell r="C78">
            <v>12</v>
          </cell>
        </row>
        <row r="79">
          <cell r="B79">
            <v>0</v>
          </cell>
          <cell r="C79">
            <v>16</v>
          </cell>
        </row>
        <row r="80">
          <cell r="B80">
            <v>25829</v>
          </cell>
          <cell r="C80">
            <v>10</v>
          </cell>
        </row>
        <row r="81">
          <cell r="B81">
            <v>0</v>
          </cell>
          <cell r="C81">
            <v>16</v>
          </cell>
        </row>
        <row r="82">
          <cell r="B82">
            <v>0</v>
          </cell>
          <cell r="C82">
            <v>16</v>
          </cell>
        </row>
        <row r="83">
          <cell r="B83">
            <v>0</v>
          </cell>
          <cell r="C83">
            <v>18</v>
          </cell>
        </row>
        <row r="84">
          <cell r="B84">
            <v>0</v>
          </cell>
          <cell r="C84">
            <v>25</v>
          </cell>
        </row>
        <row r="85">
          <cell r="B85">
            <v>-220</v>
          </cell>
          <cell r="C85">
            <v>25</v>
          </cell>
        </row>
        <row r="86">
          <cell r="B86">
            <v>0</v>
          </cell>
          <cell r="C86">
            <v>25</v>
          </cell>
        </row>
        <row r="87">
          <cell r="B87">
            <v>-11407</v>
          </cell>
          <cell r="C87">
            <v>24</v>
          </cell>
        </row>
        <row r="88">
          <cell r="B88">
            <v>0</v>
          </cell>
          <cell r="C88">
            <v>25</v>
          </cell>
        </row>
        <row r="89">
          <cell r="B89">
            <v>-12233</v>
          </cell>
          <cell r="C89">
            <v>27</v>
          </cell>
        </row>
        <row r="90">
          <cell r="B90">
            <v>-5490</v>
          </cell>
          <cell r="C90">
            <v>29</v>
          </cell>
        </row>
        <row r="91">
          <cell r="B91">
            <v>0</v>
          </cell>
          <cell r="C91">
            <v>25</v>
          </cell>
        </row>
        <row r="92">
          <cell r="B92">
            <v>0</v>
          </cell>
          <cell r="C92">
            <v>13</v>
          </cell>
        </row>
        <row r="93">
          <cell r="B93">
            <v>0</v>
          </cell>
          <cell r="C93">
            <v>25</v>
          </cell>
        </row>
        <row r="94">
          <cell r="B94">
            <v>0</v>
          </cell>
          <cell r="C94">
            <v>25</v>
          </cell>
        </row>
        <row r="95">
          <cell r="B95">
            <v>-61541</v>
          </cell>
          <cell r="C95">
            <v>28</v>
          </cell>
        </row>
        <row r="96">
          <cell r="B96">
            <v>0</v>
          </cell>
          <cell r="C96">
            <v>25</v>
          </cell>
        </row>
        <row r="97">
          <cell r="B97">
            <v>-5777</v>
          </cell>
          <cell r="C97">
            <v>23</v>
          </cell>
        </row>
        <row r="98">
          <cell r="B98">
            <v>-10</v>
          </cell>
          <cell r="C98">
            <v>23</v>
          </cell>
        </row>
        <row r="99">
          <cell r="B99">
            <v>0</v>
          </cell>
          <cell r="C99">
            <v>25</v>
          </cell>
        </row>
        <row r="100">
          <cell r="B100">
            <v>0</v>
          </cell>
          <cell r="C100">
            <v>25</v>
          </cell>
        </row>
        <row r="101">
          <cell r="B101">
            <v>0</v>
          </cell>
          <cell r="C101">
            <v>13</v>
          </cell>
        </row>
        <row r="102">
          <cell r="B102">
            <v>0</v>
          </cell>
          <cell r="C102">
            <v>13</v>
          </cell>
        </row>
        <row r="103">
          <cell r="B103">
            <v>0</v>
          </cell>
          <cell r="C103">
            <v>14</v>
          </cell>
        </row>
        <row r="104">
          <cell r="B104">
            <v>-393</v>
          </cell>
          <cell r="C104">
            <v>14</v>
          </cell>
        </row>
        <row r="105">
          <cell r="B105">
            <v>0</v>
          </cell>
          <cell r="C105">
            <v>14</v>
          </cell>
        </row>
        <row r="106">
          <cell r="B106">
            <v>0</v>
          </cell>
          <cell r="C106">
            <v>14</v>
          </cell>
        </row>
        <row r="107">
          <cell r="B107">
            <v>0</v>
          </cell>
          <cell r="C107">
            <v>20</v>
          </cell>
        </row>
        <row r="108">
          <cell r="B108">
            <v>-1870</v>
          </cell>
          <cell r="C108">
            <v>20</v>
          </cell>
        </row>
        <row r="109">
          <cell r="B109">
            <v>-329294</v>
          </cell>
          <cell r="C109">
            <v>22</v>
          </cell>
        </row>
        <row r="110">
          <cell r="B110">
            <v>-12145</v>
          </cell>
          <cell r="C110">
            <v>22</v>
          </cell>
        </row>
        <row r="111">
          <cell r="B111">
            <v>-2490</v>
          </cell>
          <cell r="C111">
            <v>23</v>
          </cell>
        </row>
        <row r="112">
          <cell r="B112">
            <v>0</v>
          </cell>
          <cell r="C112">
            <v>13</v>
          </cell>
        </row>
        <row r="113">
          <cell r="B113">
            <v>-2004</v>
          </cell>
          <cell r="C113">
            <v>13</v>
          </cell>
        </row>
        <row r="114">
          <cell r="B114">
            <v>0</v>
          </cell>
          <cell r="C114">
            <v>25</v>
          </cell>
        </row>
        <row r="115">
          <cell r="B115">
            <v>0</v>
          </cell>
          <cell r="C115">
            <v>26</v>
          </cell>
        </row>
        <row r="116">
          <cell r="B116">
            <v>0</v>
          </cell>
          <cell r="C116">
            <v>26</v>
          </cell>
        </row>
        <row r="117">
          <cell r="B117">
            <v>0</v>
          </cell>
          <cell r="C117">
            <v>25</v>
          </cell>
        </row>
        <row r="118">
          <cell r="B118">
            <v>0</v>
          </cell>
          <cell r="C118">
            <v>25</v>
          </cell>
        </row>
        <row r="119">
          <cell r="B119">
            <v>-122</v>
          </cell>
          <cell r="C119">
            <v>26</v>
          </cell>
        </row>
        <row r="120">
          <cell r="B120">
            <v>0</v>
          </cell>
          <cell r="C120">
            <v>25</v>
          </cell>
        </row>
        <row r="121">
          <cell r="B121">
            <v>0</v>
          </cell>
          <cell r="C121">
            <v>26</v>
          </cell>
        </row>
        <row r="122">
          <cell r="B122">
            <v>0</v>
          </cell>
          <cell r="C122">
            <v>25</v>
          </cell>
        </row>
        <row r="123">
          <cell r="B123">
            <v>-4042</v>
          </cell>
          <cell r="C123">
            <v>29</v>
          </cell>
        </row>
        <row r="124">
          <cell r="B124">
            <v>0</v>
          </cell>
          <cell r="C124">
            <v>29</v>
          </cell>
        </row>
        <row r="125">
          <cell r="B125">
            <v>0</v>
          </cell>
          <cell r="C125">
            <v>13</v>
          </cell>
        </row>
        <row r="126">
          <cell r="B126">
            <v>0</v>
          </cell>
          <cell r="C126">
            <v>13</v>
          </cell>
        </row>
        <row r="127">
          <cell r="B127">
            <v>0</v>
          </cell>
          <cell r="C127">
            <v>25</v>
          </cell>
        </row>
        <row r="128">
          <cell r="B128">
            <v>0</v>
          </cell>
          <cell r="C128">
            <v>25</v>
          </cell>
        </row>
        <row r="129">
          <cell r="B129">
            <v>-26152</v>
          </cell>
          <cell r="C129">
            <v>21</v>
          </cell>
        </row>
        <row r="130">
          <cell r="B130">
            <v>-136</v>
          </cell>
          <cell r="C130">
            <v>22</v>
          </cell>
        </row>
        <row r="131">
          <cell r="B131">
            <v>-5</v>
          </cell>
          <cell r="C131">
            <v>25</v>
          </cell>
        </row>
        <row r="132">
          <cell r="B132">
            <v>0</v>
          </cell>
          <cell r="C132">
            <v>25</v>
          </cell>
        </row>
        <row r="133">
          <cell r="B133">
            <v>-819</v>
          </cell>
          <cell r="C133">
            <v>24</v>
          </cell>
        </row>
        <row r="134">
          <cell r="B134">
            <v>0</v>
          </cell>
          <cell r="C134">
            <v>23</v>
          </cell>
        </row>
        <row r="135">
          <cell r="B135">
            <v>0</v>
          </cell>
          <cell r="C135">
            <v>25</v>
          </cell>
        </row>
        <row r="136">
          <cell r="B136">
            <v>0</v>
          </cell>
          <cell r="C136">
            <v>13</v>
          </cell>
        </row>
        <row r="137">
          <cell r="B137">
            <v>0</v>
          </cell>
          <cell r="C137">
            <v>25</v>
          </cell>
        </row>
        <row r="138">
          <cell r="B138">
            <v>0</v>
          </cell>
          <cell r="C138">
            <v>25</v>
          </cell>
        </row>
        <row r="139">
          <cell r="B139">
            <v>-7448</v>
          </cell>
          <cell r="C139">
            <v>28</v>
          </cell>
        </row>
        <row r="140">
          <cell r="B140">
            <v>0</v>
          </cell>
          <cell r="C140">
            <v>25</v>
          </cell>
        </row>
        <row r="141">
          <cell r="B141">
            <v>-1266</v>
          </cell>
          <cell r="C141">
            <v>29</v>
          </cell>
        </row>
        <row r="142">
          <cell r="B142">
            <v>0</v>
          </cell>
          <cell r="C142">
            <v>25</v>
          </cell>
        </row>
        <row r="143">
          <cell r="B143">
            <v>0</v>
          </cell>
          <cell r="C143">
            <v>25</v>
          </cell>
        </row>
        <row r="144">
          <cell r="B144">
            <v>0</v>
          </cell>
          <cell r="C144">
            <v>25</v>
          </cell>
        </row>
        <row r="145">
          <cell r="B145">
            <v>0</v>
          </cell>
          <cell r="C145">
            <v>25</v>
          </cell>
        </row>
        <row r="146">
          <cell r="B146">
            <v>0</v>
          </cell>
          <cell r="C146">
            <v>13</v>
          </cell>
        </row>
        <row r="147">
          <cell r="B147">
            <v>0</v>
          </cell>
          <cell r="C147">
            <v>13</v>
          </cell>
        </row>
        <row r="148">
          <cell r="B148">
            <v>0</v>
          </cell>
          <cell r="C148">
            <v>14</v>
          </cell>
        </row>
        <row r="149">
          <cell r="B149">
            <v>0</v>
          </cell>
          <cell r="C149">
            <v>14</v>
          </cell>
        </row>
        <row r="150">
          <cell r="B150">
            <v>0</v>
          </cell>
          <cell r="C150">
            <v>14</v>
          </cell>
        </row>
        <row r="151">
          <cell r="B151">
            <v>0</v>
          </cell>
          <cell r="C151">
            <v>14</v>
          </cell>
        </row>
        <row r="152">
          <cell r="B152">
            <v>0</v>
          </cell>
          <cell r="C152">
            <v>20</v>
          </cell>
        </row>
        <row r="153">
          <cell r="B153">
            <v>-268</v>
          </cell>
          <cell r="C153">
            <v>20</v>
          </cell>
        </row>
        <row r="154">
          <cell r="B154">
            <v>-426</v>
          </cell>
          <cell r="C154">
            <v>22</v>
          </cell>
        </row>
        <row r="155">
          <cell r="B155">
            <v>0</v>
          </cell>
          <cell r="C155">
            <v>25</v>
          </cell>
        </row>
        <row r="156">
          <cell r="B156">
            <v>0</v>
          </cell>
          <cell r="C156">
            <v>23</v>
          </cell>
        </row>
        <row r="157">
          <cell r="B157">
            <v>0</v>
          </cell>
          <cell r="C157">
            <v>13</v>
          </cell>
        </row>
        <row r="158">
          <cell r="B158">
            <v>0</v>
          </cell>
          <cell r="C158">
            <v>13</v>
          </cell>
        </row>
        <row r="159">
          <cell r="B159">
            <v>-21</v>
          </cell>
          <cell r="C159">
            <v>29</v>
          </cell>
        </row>
        <row r="160">
          <cell r="B160">
            <v>0</v>
          </cell>
          <cell r="C160">
            <v>25</v>
          </cell>
        </row>
        <row r="161">
          <cell r="B161">
            <v>0</v>
          </cell>
          <cell r="C161">
            <v>25</v>
          </cell>
        </row>
        <row r="162">
          <cell r="B162">
            <v>0</v>
          </cell>
          <cell r="C162">
            <v>13</v>
          </cell>
        </row>
        <row r="163">
          <cell r="B163">
            <v>0</v>
          </cell>
          <cell r="C163">
            <v>25</v>
          </cell>
        </row>
        <row r="164">
          <cell r="B164">
            <v>0</v>
          </cell>
          <cell r="C164">
            <v>25</v>
          </cell>
        </row>
        <row r="165">
          <cell r="B165">
            <v>-66844</v>
          </cell>
          <cell r="C165">
            <v>82</v>
          </cell>
        </row>
        <row r="166">
          <cell r="B166">
            <v>-1756</v>
          </cell>
          <cell r="C166">
            <v>82</v>
          </cell>
        </row>
        <row r="167">
          <cell r="B167">
            <v>223747</v>
          </cell>
          <cell r="C167">
            <v>31</v>
          </cell>
        </row>
        <row r="168">
          <cell r="B168">
            <v>164443</v>
          </cell>
          <cell r="C168">
            <v>30</v>
          </cell>
        </row>
        <row r="169">
          <cell r="B169">
            <v>844</v>
          </cell>
          <cell r="C169">
            <v>33</v>
          </cell>
        </row>
        <row r="170">
          <cell r="B170">
            <v>3517</v>
          </cell>
          <cell r="C170">
            <v>36</v>
          </cell>
        </row>
        <row r="171">
          <cell r="B171">
            <v>25342</v>
          </cell>
          <cell r="C171">
            <v>34</v>
          </cell>
        </row>
        <row r="172">
          <cell r="B172">
            <v>309712</v>
          </cell>
          <cell r="C172">
            <v>33</v>
          </cell>
        </row>
        <row r="173">
          <cell r="B173">
            <v>20914</v>
          </cell>
          <cell r="C173">
            <v>35</v>
          </cell>
        </row>
        <row r="174">
          <cell r="B174">
            <v>4407</v>
          </cell>
          <cell r="C174">
            <v>33</v>
          </cell>
        </row>
        <row r="175">
          <cell r="B175">
            <v>-57073</v>
          </cell>
          <cell r="C175">
            <v>40</v>
          </cell>
        </row>
        <row r="176">
          <cell r="B176">
            <v>0</v>
          </cell>
          <cell r="C176">
            <v>41</v>
          </cell>
        </row>
        <row r="177">
          <cell r="B177">
            <v>0</v>
          </cell>
          <cell r="C177">
            <v>41</v>
          </cell>
        </row>
        <row r="178">
          <cell r="B178">
            <v>-41736</v>
          </cell>
          <cell r="C178">
            <v>41</v>
          </cell>
        </row>
        <row r="179">
          <cell r="B179">
            <v>-49866</v>
          </cell>
          <cell r="C179">
            <v>41</v>
          </cell>
        </row>
        <row r="180">
          <cell r="B180">
            <v>-3111</v>
          </cell>
          <cell r="C180">
            <v>40</v>
          </cell>
        </row>
        <row r="181">
          <cell r="B181">
            <v>0</v>
          </cell>
          <cell r="C181">
            <v>41</v>
          </cell>
        </row>
        <row r="182">
          <cell r="B182">
            <v>0</v>
          </cell>
          <cell r="C182">
            <v>41</v>
          </cell>
        </row>
        <row r="183">
          <cell r="B183">
            <v>-1317</v>
          </cell>
          <cell r="C183">
            <v>41</v>
          </cell>
        </row>
        <row r="184">
          <cell r="B184">
            <v>-2419</v>
          </cell>
          <cell r="C184">
            <v>41</v>
          </cell>
        </row>
        <row r="185">
          <cell r="B185">
            <v>-453770</v>
          </cell>
          <cell r="C185">
            <v>45</v>
          </cell>
        </row>
        <row r="186">
          <cell r="B186">
            <v>-107129</v>
          </cell>
          <cell r="C186">
            <v>45</v>
          </cell>
        </row>
        <row r="187">
          <cell r="B187">
            <v>-27757</v>
          </cell>
          <cell r="C187">
            <v>45</v>
          </cell>
        </row>
        <row r="188">
          <cell r="B188">
            <v>-9264</v>
          </cell>
          <cell r="C188">
            <v>45</v>
          </cell>
        </row>
        <row r="189">
          <cell r="B189">
            <v>-15275</v>
          </cell>
          <cell r="C189">
            <v>45</v>
          </cell>
        </row>
        <row r="190">
          <cell r="B190">
            <v>-80247</v>
          </cell>
          <cell r="C190">
            <v>45</v>
          </cell>
        </row>
        <row r="191">
          <cell r="B191">
            <v>-44332</v>
          </cell>
          <cell r="C191">
            <v>50</v>
          </cell>
        </row>
        <row r="192">
          <cell r="B192">
            <v>-5445</v>
          </cell>
          <cell r="C192">
            <v>46</v>
          </cell>
        </row>
        <row r="193">
          <cell r="B193">
            <v>-55143</v>
          </cell>
          <cell r="C193">
            <v>47</v>
          </cell>
        </row>
        <row r="194">
          <cell r="B194">
            <v>-5592</v>
          </cell>
          <cell r="C194">
            <v>53</v>
          </cell>
        </row>
        <row r="195">
          <cell r="B195">
            <v>-59019</v>
          </cell>
          <cell r="C195">
            <v>52</v>
          </cell>
        </row>
        <row r="196">
          <cell r="B196">
            <v>-7669</v>
          </cell>
          <cell r="C196">
            <v>54</v>
          </cell>
        </row>
        <row r="197">
          <cell r="B197">
            <v>-24782</v>
          </cell>
          <cell r="C197">
            <v>51</v>
          </cell>
        </row>
        <row r="198">
          <cell r="B198">
            <v>-29488</v>
          </cell>
          <cell r="C198">
            <v>48</v>
          </cell>
        </row>
        <row r="199">
          <cell r="B199">
            <v>-38602</v>
          </cell>
          <cell r="C199">
            <v>55</v>
          </cell>
        </row>
        <row r="200">
          <cell r="B200">
            <v>-51852</v>
          </cell>
          <cell r="C200">
            <v>49</v>
          </cell>
        </row>
        <row r="201">
          <cell r="B201">
            <v>-21867</v>
          </cell>
          <cell r="C201">
            <v>56</v>
          </cell>
        </row>
        <row r="202">
          <cell r="B202">
            <v>-165</v>
          </cell>
          <cell r="C202">
            <v>56</v>
          </cell>
        </row>
        <row r="203">
          <cell r="B203">
            <v>-27925</v>
          </cell>
          <cell r="C203">
            <v>57</v>
          </cell>
        </row>
        <row r="204">
          <cell r="B204">
            <v>-13761</v>
          </cell>
          <cell r="C204">
            <v>58</v>
          </cell>
        </row>
        <row r="205">
          <cell r="B205">
            <v>0</v>
          </cell>
          <cell r="C205">
            <v>60</v>
          </cell>
        </row>
        <row r="206">
          <cell r="B206">
            <v>9242</v>
          </cell>
          <cell r="C206">
            <v>64</v>
          </cell>
        </row>
        <row r="207">
          <cell r="B207">
            <v>0</v>
          </cell>
          <cell r="C207">
            <v>64</v>
          </cell>
        </row>
        <row r="208">
          <cell r="B208">
            <v>1663</v>
          </cell>
          <cell r="C208">
            <v>65</v>
          </cell>
        </row>
        <row r="209">
          <cell r="B209">
            <v>820</v>
          </cell>
          <cell r="C209">
            <v>66</v>
          </cell>
        </row>
        <row r="210">
          <cell r="B210">
            <v>0</v>
          </cell>
          <cell r="C210">
            <v>63</v>
          </cell>
        </row>
        <row r="211">
          <cell r="B211">
            <v>0</v>
          </cell>
          <cell r="C211">
            <v>63</v>
          </cell>
        </row>
        <row r="212">
          <cell r="B212">
            <v>4204</v>
          </cell>
          <cell r="C212">
            <v>61</v>
          </cell>
        </row>
        <row r="213">
          <cell r="B213">
            <v>17520</v>
          </cell>
          <cell r="C213">
            <v>62</v>
          </cell>
        </row>
        <row r="214">
          <cell r="B214">
            <v>809</v>
          </cell>
          <cell r="C214">
            <v>62</v>
          </cell>
        </row>
        <row r="215">
          <cell r="B215">
            <v>14009</v>
          </cell>
          <cell r="C215">
            <v>60</v>
          </cell>
        </row>
        <row r="216">
          <cell r="B216">
            <v>6891</v>
          </cell>
          <cell r="C216">
            <v>63</v>
          </cell>
        </row>
        <row r="217">
          <cell r="B217">
            <v>-534</v>
          </cell>
          <cell r="C217">
            <v>60</v>
          </cell>
        </row>
        <row r="218">
          <cell r="B218">
            <v>-23</v>
          </cell>
          <cell r="C218">
            <v>70</v>
          </cell>
        </row>
        <row r="219">
          <cell r="B219">
            <v>0</v>
          </cell>
          <cell r="C219">
            <v>70</v>
          </cell>
        </row>
        <row r="220">
          <cell r="B220">
            <v>0</v>
          </cell>
          <cell r="C220">
            <v>70</v>
          </cell>
        </row>
        <row r="221">
          <cell r="B221">
            <v>-357</v>
          </cell>
          <cell r="C221">
            <v>70</v>
          </cell>
        </row>
        <row r="222">
          <cell r="B222">
            <v>-6452</v>
          </cell>
          <cell r="C222">
            <v>70</v>
          </cell>
        </row>
        <row r="223">
          <cell r="B223">
            <v>-688</v>
          </cell>
          <cell r="C223">
            <v>68</v>
          </cell>
        </row>
        <row r="224">
          <cell r="B224">
            <v>-11118</v>
          </cell>
          <cell r="C224">
            <v>68</v>
          </cell>
        </row>
        <row r="225">
          <cell r="B225">
            <v>0</v>
          </cell>
          <cell r="C225">
            <v>70</v>
          </cell>
        </row>
        <row r="226">
          <cell r="B226">
            <v>0</v>
          </cell>
          <cell r="C226">
            <v>70</v>
          </cell>
        </row>
        <row r="227">
          <cell r="B227">
            <v>-165</v>
          </cell>
          <cell r="C227">
            <v>67</v>
          </cell>
        </row>
        <row r="228">
          <cell r="B228">
            <v>-140</v>
          </cell>
          <cell r="C228">
            <v>70</v>
          </cell>
        </row>
        <row r="229">
          <cell r="B229">
            <v>-842</v>
          </cell>
          <cell r="C229">
            <v>70</v>
          </cell>
        </row>
        <row r="230">
          <cell r="B230">
            <v>0</v>
          </cell>
          <cell r="C230">
            <v>60</v>
          </cell>
        </row>
        <row r="231">
          <cell r="B231">
            <v>0</v>
          </cell>
          <cell r="C231">
            <v>70</v>
          </cell>
        </row>
        <row r="232">
          <cell r="B232">
            <v>0</v>
          </cell>
          <cell r="C232">
            <v>70</v>
          </cell>
        </row>
        <row r="233">
          <cell r="B233">
            <v>-489</v>
          </cell>
          <cell r="C233">
            <v>70</v>
          </cell>
        </row>
        <row r="234">
          <cell r="B234">
            <v>0</v>
          </cell>
          <cell r="C234">
            <v>69</v>
          </cell>
        </row>
        <row r="235">
          <cell r="B235">
            <v>-29242</v>
          </cell>
          <cell r="C235">
            <v>70</v>
          </cell>
        </row>
        <row r="236">
          <cell r="B236">
            <v>-37790</v>
          </cell>
          <cell r="C236">
            <v>80</v>
          </cell>
        </row>
        <row r="237">
          <cell r="B237">
            <v>0</v>
          </cell>
          <cell r="C237">
            <v>81</v>
          </cell>
        </row>
        <row r="239">
          <cell r="B239">
            <v>196156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Resultados"/>
      <sheetName val="BALANCE"/>
      <sheetName val="Average Balance Sheet"/>
      <sheetName val="Ajuste fideicomisos"/>
      <sheetName val="Results of operations"/>
      <sheetName val="Anexo RESULTADO"/>
      <sheetName val="Maturity Composition C20"/>
      <sheetName val="Composition of Deposits"/>
    </sheetNames>
    <sheetDataSet>
      <sheetData sheetId="0" refreshError="1"/>
      <sheetData sheetId="1" refreshError="1">
        <row r="3">
          <cell r="B3">
            <v>186399585.56</v>
          </cell>
          <cell r="C3">
            <v>185661791.22833329</v>
          </cell>
          <cell r="F3">
            <v>1113</v>
          </cell>
        </row>
        <row r="4">
          <cell r="C4">
            <v>79624335.688333318</v>
          </cell>
          <cell r="F4">
            <v>1113</v>
          </cell>
        </row>
        <row r="5">
          <cell r="C5">
            <v>1569220.1274999999</v>
          </cell>
          <cell r="F5">
            <v>1113</v>
          </cell>
        </row>
        <row r="6">
          <cell r="C6">
            <v>286335066.17000014</v>
          </cell>
          <cell r="F6">
            <v>1112</v>
          </cell>
        </row>
        <row r="7">
          <cell r="C7">
            <v>2296706.2949999999</v>
          </cell>
          <cell r="F7">
            <v>1104</v>
          </cell>
        </row>
        <row r="8">
          <cell r="C8">
            <v>912685.94</v>
          </cell>
          <cell r="F8">
            <v>1104</v>
          </cell>
        </row>
        <row r="9">
          <cell r="C9">
            <v>55370682.422499999</v>
          </cell>
          <cell r="F9">
            <v>1113</v>
          </cell>
        </row>
        <row r="10">
          <cell r="C10">
            <v>35.017499999999998</v>
          </cell>
          <cell r="F10">
            <v>1104</v>
          </cell>
        </row>
        <row r="11">
          <cell r="C11">
            <v>80797345.532083333</v>
          </cell>
          <cell r="F11">
            <v>2113</v>
          </cell>
        </row>
        <row r="12">
          <cell r="C12">
            <v>11637573.396666666</v>
          </cell>
          <cell r="F12">
            <v>2113</v>
          </cell>
        </row>
        <row r="13">
          <cell r="C13">
            <v>107.55083333333334</v>
          </cell>
          <cell r="F13">
            <v>2113</v>
          </cell>
        </row>
        <row r="14">
          <cell r="C14">
            <v>22925286.036249999</v>
          </cell>
          <cell r="F14">
            <v>2100</v>
          </cell>
        </row>
        <row r="15">
          <cell r="C15">
            <v>194748883.72291666</v>
          </cell>
          <cell r="F15">
            <v>2112</v>
          </cell>
        </row>
        <row r="16">
          <cell r="C16">
            <v>1208176.27125</v>
          </cell>
          <cell r="F16">
            <v>2104</v>
          </cell>
        </row>
        <row r="17">
          <cell r="C17">
            <v>4156679.188333333</v>
          </cell>
          <cell r="F17">
            <v>2113</v>
          </cell>
        </row>
        <row r="18">
          <cell r="C18">
            <v>46221970.137916669</v>
          </cell>
          <cell r="F18">
            <v>2104</v>
          </cell>
        </row>
        <row r="19">
          <cell r="C19">
            <v>795974.42916666658</v>
          </cell>
          <cell r="F19">
            <v>2104</v>
          </cell>
        </row>
        <row r="20">
          <cell r="C20">
            <v>13365577.031666666</v>
          </cell>
          <cell r="F20">
            <v>1100</v>
          </cell>
        </row>
        <row r="21">
          <cell r="C21">
            <v>618515</v>
          </cell>
          <cell r="F21">
            <v>1100</v>
          </cell>
        </row>
        <row r="22">
          <cell r="C22">
            <v>5745994.9583333302</v>
          </cell>
          <cell r="F22">
            <v>1117</v>
          </cell>
        </row>
        <row r="23">
          <cell r="C23">
            <v>1011109.6133333334</v>
          </cell>
          <cell r="F23">
            <v>1100</v>
          </cell>
        </row>
        <row r="24">
          <cell r="C24">
            <v>29331273.682500001</v>
          </cell>
          <cell r="F24">
            <v>1118</v>
          </cell>
        </row>
        <row r="25">
          <cell r="C25">
            <v>156532417.035</v>
          </cell>
          <cell r="F25">
            <v>1118</v>
          </cell>
        </row>
        <row r="26">
          <cell r="C26">
            <v>143366729.09166664</v>
          </cell>
          <cell r="F26">
            <v>1118</v>
          </cell>
        </row>
        <row r="27">
          <cell r="C27">
            <v>3756180.9649999999</v>
          </cell>
          <cell r="F27">
            <v>1118</v>
          </cell>
        </row>
        <row r="28">
          <cell r="C28">
            <v>9376828.7424999997</v>
          </cell>
          <cell r="F28">
            <v>1118</v>
          </cell>
        </row>
        <row r="29">
          <cell r="C29">
            <v>66941238.352499999</v>
          </cell>
          <cell r="F29">
            <v>1118</v>
          </cell>
        </row>
        <row r="30">
          <cell r="C30">
            <v>0</v>
          </cell>
          <cell r="F30">
            <v>1100</v>
          </cell>
        </row>
        <row r="31">
          <cell r="C31">
            <v>-1968353.7008333334</v>
          </cell>
          <cell r="F31">
            <v>1100</v>
          </cell>
        </row>
        <row r="32">
          <cell r="C32">
            <v>23324591.789166667</v>
          </cell>
          <cell r="F32">
            <v>2100</v>
          </cell>
        </row>
        <row r="33">
          <cell r="C33">
            <v>91927.414999999994</v>
          </cell>
          <cell r="F33">
            <v>2100</v>
          </cell>
        </row>
        <row r="34">
          <cell r="C34">
            <v>5534.6883333333326</v>
          </cell>
          <cell r="F34">
            <v>2100</v>
          </cell>
        </row>
        <row r="35">
          <cell r="C35">
            <v>-0.01</v>
          </cell>
          <cell r="F35">
            <v>2100</v>
          </cell>
        </row>
        <row r="36">
          <cell r="C36">
            <v>0.09</v>
          </cell>
          <cell r="F36">
            <v>2100</v>
          </cell>
        </row>
        <row r="37">
          <cell r="C37">
            <v>0</v>
          </cell>
          <cell r="F37">
            <v>2100</v>
          </cell>
        </row>
        <row r="38">
          <cell r="C38">
            <v>486521.25250000006</v>
          </cell>
          <cell r="F38">
            <v>1102</v>
          </cell>
        </row>
        <row r="39">
          <cell r="C39">
            <v>19160.9725</v>
          </cell>
          <cell r="F39">
            <v>1101</v>
          </cell>
        </row>
        <row r="40">
          <cell r="C40">
            <v>-0.91500000000000004</v>
          </cell>
          <cell r="F40">
            <v>1101</v>
          </cell>
        </row>
        <row r="41">
          <cell r="C41">
            <v>1059.7658333333334</v>
          </cell>
          <cell r="F41">
            <v>1117</v>
          </cell>
        </row>
        <row r="42">
          <cell r="C42">
            <v>202.04916666666668</v>
          </cell>
          <cell r="F42">
            <v>1117</v>
          </cell>
        </row>
        <row r="43">
          <cell r="C43">
            <v>2902589.5766666662</v>
          </cell>
          <cell r="F43">
            <v>1103</v>
          </cell>
        </row>
        <row r="44">
          <cell r="C44">
            <v>19067060.408333331</v>
          </cell>
          <cell r="F44">
            <v>1103</v>
          </cell>
        </row>
        <row r="45">
          <cell r="C45">
            <v>401580.98583333334</v>
          </cell>
          <cell r="F45">
            <v>1103</v>
          </cell>
        </row>
        <row r="46">
          <cell r="C46">
            <v>287876.34249999997</v>
          </cell>
          <cell r="F46">
            <v>1103</v>
          </cell>
        </row>
        <row r="47">
          <cell r="C47">
            <v>7893716.9508333327</v>
          </cell>
          <cell r="F47">
            <v>1103</v>
          </cell>
        </row>
        <row r="48">
          <cell r="C48">
            <v>0</v>
          </cell>
          <cell r="F48">
            <v>1103</v>
          </cell>
        </row>
        <row r="49">
          <cell r="C49">
            <v>-3700647.019166667</v>
          </cell>
          <cell r="F49">
            <v>1103</v>
          </cell>
        </row>
        <row r="50">
          <cell r="C50">
            <v>2197.1833333333334</v>
          </cell>
          <cell r="F50">
            <v>1117</v>
          </cell>
        </row>
        <row r="51">
          <cell r="C51">
            <v>21584.80333333333</v>
          </cell>
          <cell r="F51">
            <v>1117</v>
          </cell>
        </row>
        <row r="52">
          <cell r="C52">
            <v>1302258.9124999999</v>
          </cell>
          <cell r="F52">
            <v>1117</v>
          </cell>
        </row>
        <row r="53">
          <cell r="C53">
            <v>34263.644999999997</v>
          </cell>
          <cell r="F53">
            <v>1117</v>
          </cell>
        </row>
        <row r="54">
          <cell r="C54">
            <v>-213177.93833333332</v>
          </cell>
          <cell r="F54">
            <v>1116</v>
          </cell>
        </row>
        <row r="55">
          <cell r="C55">
            <v>12589649.377499999</v>
          </cell>
          <cell r="F55">
            <v>1105</v>
          </cell>
        </row>
        <row r="56">
          <cell r="C56">
            <v>313470255.81666672</v>
          </cell>
          <cell r="F56">
            <v>1102</v>
          </cell>
        </row>
        <row r="57">
          <cell r="C57">
            <v>23144555.258333333</v>
          </cell>
          <cell r="F57">
            <v>1105</v>
          </cell>
        </row>
        <row r="58">
          <cell r="C58">
            <v>103127597.52916665</v>
          </cell>
          <cell r="F58">
            <v>1102</v>
          </cell>
        </row>
        <row r="59">
          <cell r="C59">
            <v>54293664.869166665</v>
          </cell>
          <cell r="F59">
            <v>1106</v>
          </cell>
        </row>
        <row r="60">
          <cell r="C60">
            <v>4124846.5024999995</v>
          </cell>
          <cell r="F60">
            <v>1106</v>
          </cell>
        </row>
        <row r="61">
          <cell r="C61">
            <v>195201638.36749998</v>
          </cell>
          <cell r="F61">
            <v>1107</v>
          </cell>
        </row>
        <row r="62">
          <cell r="C62">
            <v>787566575.13833344</v>
          </cell>
          <cell r="F62">
            <v>1101</v>
          </cell>
        </row>
        <row r="63">
          <cell r="C63">
            <v>327125811.29583335</v>
          </cell>
          <cell r="F63">
            <v>1101</v>
          </cell>
        </row>
        <row r="64">
          <cell r="C64">
            <v>779457282.61500001</v>
          </cell>
          <cell r="F64">
            <v>1108</v>
          </cell>
        </row>
        <row r="65">
          <cell r="C65">
            <v>2570240.7441666662</v>
          </cell>
          <cell r="F65">
            <v>1100</v>
          </cell>
        </row>
        <row r="66">
          <cell r="C66">
            <v>4757464.0150000006</v>
          </cell>
          <cell r="F66">
            <v>1108</v>
          </cell>
        </row>
        <row r="67">
          <cell r="C67">
            <v>240388604.56500006</v>
          </cell>
          <cell r="F67">
            <v>1109</v>
          </cell>
        </row>
        <row r="68">
          <cell r="C68">
            <v>-40639184.314166673</v>
          </cell>
          <cell r="F68">
            <v>1101</v>
          </cell>
        </row>
        <row r="69">
          <cell r="C69">
            <v>-111056.74333333335</v>
          </cell>
          <cell r="F69">
            <v>1108</v>
          </cell>
        </row>
        <row r="70">
          <cell r="C70">
            <v>1135629.8466666667</v>
          </cell>
          <cell r="F70">
            <v>1117</v>
          </cell>
        </row>
        <row r="71">
          <cell r="C71">
            <v>34424.747499999998</v>
          </cell>
          <cell r="F71">
            <v>1117</v>
          </cell>
        </row>
        <row r="72">
          <cell r="C72">
            <v>19939.459166666667</v>
          </cell>
          <cell r="F72">
            <v>1117</v>
          </cell>
        </row>
        <row r="73">
          <cell r="C73">
            <v>3056250.4774999996</v>
          </cell>
          <cell r="F73">
            <v>1117</v>
          </cell>
        </row>
        <row r="74">
          <cell r="C74">
            <v>22227043.024999999</v>
          </cell>
          <cell r="F74">
            <v>1117</v>
          </cell>
        </row>
        <row r="75">
          <cell r="C75">
            <v>12995870.44333333</v>
          </cell>
          <cell r="F75">
            <v>1117</v>
          </cell>
        </row>
        <row r="76">
          <cell r="C76">
            <v>121186.05833333335</v>
          </cell>
          <cell r="F76">
            <v>1117</v>
          </cell>
        </row>
        <row r="77">
          <cell r="C77">
            <v>253860.72083333333</v>
          </cell>
          <cell r="F77">
            <v>1117</v>
          </cell>
        </row>
        <row r="78">
          <cell r="C78">
            <v>917633.67583333328</v>
          </cell>
          <cell r="F78">
            <v>1117</v>
          </cell>
        </row>
        <row r="79">
          <cell r="C79">
            <v>59293.680833333332</v>
          </cell>
          <cell r="F79">
            <v>1117</v>
          </cell>
        </row>
        <row r="80">
          <cell r="C80">
            <v>69179.010833333334</v>
          </cell>
          <cell r="F80">
            <v>1117</v>
          </cell>
        </row>
        <row r="81">
          <cell r="C81">
            <v>1414305.12</v>
          </cell>
          <cell r="F81">
            <v>1117</v>
          </cell>
        </row>
        <row r="82">
          <cell r="C82">
            <v>24349.430833333332</v>
          </cell>
          <cell r="F82">
            <v>1117</v>
          </cell>
        </row>
        <row r="83">
          <cell r="C83">
            <v>62756.458333333336</v>
          </cell>
          <cell r="F83">
            <v>1117</v>
          </cell>
        </row>
        <row r="84">
          <cell r="C84">
            <v>10498.839166666667</v>
          </cell>
          <cell r="F84">
            <v>1117</v>
          </cell>
        </row>
        <row r="85">
          <cell r="C85">
            <v>13411.28</v>
          </cell>
          <cell r="F85">
            <v>1117</v>
          </cell>
        </row>
        <row r="86">
          <cell r="C86">
            <v>-73891019.110833347</v>
          </cell>
          <cell r="F86">
            <v>1116</v>
          </cell>
        </row>
        <row r="87">
          <cell r="C87">
            <v>-1344539.1808333334</v>
          </cell>
          <cell r="F87">
            <v>1116</v>
          </cell>
        </row>
        <row r="88">
          <cell r="C88">
            <v>-201196.67749999999</v>
          </cell>
          <cell r="F88">
            <v>1116</v>
          </cell>
        </row>
        <row r="89">
          <cell r="C89">
            <v>88.980833333333337</v>
          </cell>
          <cell r="F89">
            <v>1102</v>
          </cell>
        </row>
        <row r="90">
          <cell r="C90">
            <v>2671.4558333333334</v>
          </cell>
          <cell r="F90">
            <v>2103</v>
          </cell>
        </row>
        <row r="91">
          <cell r="C91">
            <v>6800.1141666666663</v>
          </cell>
          <cell r="F91">
            <v>2103</v>
          </cell>
        </row>
        <row r="92">
          <cell r="C92">
            <v>-32.391666666666673</v>
          </cell>
          <cell r="F92">
            <v>2116</v>
          </cell>
        </row>
        <row r="93">
          <cell r="C93">
            <v>794.35374999999999</v>
          </cell>
          <cell r="F93">
            <v>2102</v>
          </cell>
        </row>
        <row r="94">
          <cell r="C94">
            <v>2205045.6604166664</v>
          </cell>
          <cell r="F94">
            <v>2105</v>
          </cell>
        </row>
        <row r="95">
          <cell r="C95">
            <v>200.46</v>
          </cell>
          <cell r="F95">
            <v>2102</v>
          </cell>
        </row>
        <row r="96">
          <cell r="C96">
            <v>3123590.8858333332</v>
          </cell>
          <cell r="F96">
            <v>2107</v>
          </cell>
        </row>
        <row r="97">
          <cell r="C97">
            <v>2021517.9683333337</v>
          </cell>
          <cell r="F97">
            <v>2101</v>
          </cell>
        </row>
        <row r="98">
          <cell r="C98">
            <v>21944946.411666665</v>
          </cell>
          <cell r="F98">
            <v>2111</v>
          </cell>
        </row>
        <row r="99">
          <cell r="C99">
            <v>7700265.355833333</v>
          </cell>
          <cell r="F99">
            <v>2109</v>
          </cell>
        </row>
        <row r="100">
          <cell r="C100">
            <v>-226609.51249999998</v>
          </cell>
          <cell r="F100">
            <v>2101</v>
          </cell>
        </row>
        <row r="101">
          <cell r="C101">
            <v>463687999.69875002</v>
          </cell>
          <cell r="F101">
            <v>2111</v>
          </cell>
        </row>
        <row r="102">
          <cell r="C102">
            <v>266351.01583333337</v>
          </cell>
          <cell r="F102">
            <v>2117</v>
          </cell>
        </row>
        <row r="103">
          <cell r="C103">
            <v>-26.005833333333335</v>
          </cell>
          <cell r="F103">
            <v>2117</v>
          </cell>
        </row>
        <row r="104">
          <cell r="C104">
            <v>14351.940833333334</v>
          </cell>
          <cell r="F104">
            <v>2117</v>
          </cell>
        </row>
        <row r="105">
          <cell r="C105">
            <v>50999.632499999992</v>
          </cell>
          <cell r="F105">
            <v>2117</v>
          </cell>
        </row>
        <row r="106">
          <cell r="C106">
            <v>9373.8241666666672</v>
          </cell>
          <cell r="F106">
            <v>2117</v>
          </cell>
        </row>
        <row r="107">
          <cell r="C107">
            <v>5319146.9358333331</v>
          </cell>
          <cell r="F107">
            <v>2117</v>
          </cell>
        </row>
        <row r="108">
          <cell r="C108">
            <v>-6949606.4783333335</v>
          </cell>
          <cell r="F108">
            <v>2116</v>
          </cell>
        </row>
        <row r="109">
          <cell r="C109">
            <v>-170460.97</v>
          </cell>
          <cell r="F109">
            <v>2116</v>
          </cell>
        </row>
        <row r="110">
          <cell r="C110">
            <v>10896439.885833334</v>
          </cell>
          <cell r="F110">
            <v>2101</v>
          </cell>
        </row>
        <row r="111">
          <cell r="C111">
            <v>-134823.04416666666</v>
          </cell>
          <cell r="F111">
            <v>2101</v>
          </cell>
        </row>
        <row r="112">
          <cell r="C112">
            <v>0</v>
          </cell>
          <cell r="F112">
            <v>2117</v>
          </cell>
        </row>
        <row r="113">
          <cell r="C113">
            <v>70891.01416666666</v>
          </cell>
          <cell r="F113">
            <v>2117</v>
          </cell>
        </row>
        <row r="114">
          <cell r="C114">
            <v>-106827.77083333333</v>
          </cell>
          <cell r="F114">
            <v>2116</v>
          </cell>
        </row>
        <row r="115">
          <cell r="C115">
            <v>486343.21166666667</v>
          </cell>
          <cell r="F115">
            <v>1117</v>
          </cell>
        </row>
        <row r="116">
          <cell r="C116">
            <v>3370637.7474999996</v>
          </cell>
          <cell r="F116">
            <v>1117</v>
          </cell>
        </row>
        <row r="117">
          <cell r="C117">
            <v>13173.605833333333</v>
          </cell>
          <cell r="F117">
            <v>1117</v>
          </cell>
        </row>
        <row r="118">
          <cell r="C118">
            <v>32213925.358333334</v>
          </cell>
          <cell r="F118">
            <v>1117</v>
          </cell>
        </row>
        <row r="119">
          <cell r="C119">
            <v>15263417.06583333</v>
          </cell>
          <cell r="F119">
            <v>1117</v>
          </cell>
        </row>
        <row r="120">
          <cell r="C120">
            <v>7502901.6975000007</v>
          </cell>
          <cell r="F120">
            <v>1117</v>
          </cell>
        </row>
        <row r="121">
          <cell r="C121">
            <v>5936053.2341666659</v>
          </cell>
          <cell r="F121">
            <v>1117</v>
          </cell>
        </row>
        <row r="122">
          <cell r="C122">
            <v>-2336.7325000000005</v>
          </cell>
          <cell r="F122">
            <v>1117</v>
          </cell>
        </row>
        <row r="123">
          <cell r="C123">
            <v>93145.157499999987</v>
          </cell>
          <cell r="F123">
            <v>1117</v>
          </cell>
        </row>
        <row r="124">
          <cell r="C124">
            <v>744133.42499999993</v>
          </cell>
          <cell r="F124">
            <v>1117</v>
          </cell>
        </row>
        <row r="125">
          <cell r="C125">
            <v>131626361.55500001</v>
          </cell>
          <cell r="F125">
            <v>1117</v>
          </cell>
        </row>
        <row r="126">
          <cell r="C126">
            <v>922496.14583333326</v>
          </cell>
          <cell r="F126">
            <v>1117</v>
          </cell>
        </row>
        <row r="127">
          <cell r="C127">
            <v>55279.54</v>
          </cell>
          <cell r="F127">
            <v>1100</v>
          </cell>
        </row>
        <row r="128">
          <cell r="C128">
            <v>3771265.61</v>
          </cell>
          <cell r="F128">
            <v>1117</v>
          </cell>
        </row>
        <row r="129">
          <cell r="C129">
            <v>53061730.219166659</v>
          </cell>
          <cell r="F129">
            <v>1112</v>
          </cell>
        </row>
        <row r="130">
          <cell r="C130">
            <v>12994398.532500003</v>
          </cell>
          <cell r="F130">
            <v>1117</v>
          </cell>
        </row>
        <row r="131">
          <cell r="C131">
            <v>2290.7533333333331</v>
          </cell>
          <cell r="F131">
            <v>1117</v>
          </cell>
        </row>
        <row r="132">
          <cell r="C132">
            <v>20916.344166666666</v>
          </cell>
          <cell r="F132">
            <v>1117</v>
          </cell>
        </row>
        <row r="133">
          <cell r="C133">
            <v>3523355.2066666656</v>
          </cell>
          <cell r="F133">
            <v>1117</v>
          </cell>
        </row>
        <row r="134">
          <cell r="C134">
            <v>414869.75416666671</v>
          </cell>
          <cell r="F134">
            <v>1117</v>
          </cell>
        </row>
        <row r="135">
          <cell r="C135">
            <v>893566.4175000001</v>
          </cell>
          <cell r="F135">
            <v>1117</v>
          </cell>
        </row>
        <row r="136">
          <cell r="C136">
            <v>6992.1974999999993</v>
          </cell>
          <cell r="F136">
            <v>1117</v>
          </cell>
        </row>
        <row r="137">
          <cell r="C137">
            <v>243094547.20500001</v>
          </cell>
          <cell r="F137">
            <v>1119</v>
          </cell>
        </row>
        <row r="138">
          <cell r="C138">
            <v>-230561.00333333333</v>
          </cell>
          <cell r="F138">
            <v>1117</v>
          </cell>
        </row>
        <row r="139">
          <cell r="C139">
            <v>50910533.171666659</v>
          </cell>
          <cell r="F139">
            <v>1117</v>
          </cell>
        </row>
        <row r="140">
          <cell r="C140">
            <v>14929.651666666667</v>
          </cell>
          <cell r="F140">
            <v>1117</v>
          </cell>
        </row>
        <row r="141">
          <cell r="C141">
            <v>0</v>
          </cell>
          <cell r="F141">
            <v>1117</v>
          </cell>
        </row>
        <row r="142">
          <cell r="C142">
            <v>-3860852.3991666674</v>
          </cell>
          <cell r="F142">
            <v>1116</v>
          </cell>
        </row>
        <row r="143">
          <cell r="C143">
            <v>7170391.1600000001</v>
          </cell>
          <cell r="F143">
            <v>1117</v>
          </cell>
        </row>
        <row r="144">
          <cell r="C144">
            <v>166519040.25833333</v>
          </cell>
          <cell r="F144">
            <v>1119</v>
          </cell>
        </row>
        <row r="145">
          <cell r="C145">
            <v>5989937.4449999994</v>
          </cell>
          <cell r="F145">
            <v>1117</v>
          </cell>
        </row>
        <row r="146">
          <cell r="C146">
            <v>0</v>
          </cell>
          <cell r="F146">
            <v>2117</v>
          </cell>
        </row>
        <row r="147">
          <cell r="C147">
            <v>234635.82500000001</v>
          </cell>
          <cell r="F147">
            <v>2117</v>
          </cell>
        </row>
        <row r="148">
          <cell r="C148">
            <v>2535258.8958333335</v>
          </cell>
          <cell r="F148">
            <v>2117</v>
          </cell>
        </row>
        <row r="149">
          <cell r="C149">
            <v>3980856.0158333331</v>
          </cell>
          <cell r="F149">
            <v>2117</v>
          </cell>
        </row>
        <row r="150">
          <cell r="C150">
            <v>1545356.2658333334</v>
          </cell>
          <cell r="F150">
            <v>2117</v>
          </cell>
        </row>
        <row r="151">
          <cell r="C151">
            <v>26289.954166666663</v>
          </cell>
          <cell r="F151">
            <v>2117</v>
          </cell>
        </row>
        <row r="152">
          <cell r="C152">
            <v>14437003.080833333</v>
          </cell>
          <cell r="F152">
            <v>2100</v>
          </cell>
        </row>
        <row r="153">
          <cell r="C153">
            <v>124731.75</v>
          </cell>
          <cell r="F153">
            <v>2117</v>
          </cell>
        </row>
        <row r="154">
          <cell r="C154">
            <v>61347.075833333329</v>
          </cell>
          <cell r="F154">
            <v>2117</v>
          </cell>
        </row>
        <row r="155">
          <cell r="C155">
            <v>1869639.7149999999</v>
          </cell>
          <cell r="F155">
            <v>2117</v>
          </cell>
        </row>
        <row r="156">
          <cell r="C156">
            <v>388706.46916666668</v>
          </cell>
          <cell r="F156">
            <v>2112</v>
          </cell>
        </row>
        <row r="157">
          <cell r="C157">
            <v>363500.94791666663</v>
          </cell>
          <cell r="F157">
            <v>2117</v>
          </cell>
        </row>
        <row r="158">
          <cell r="C158">
            <v>-2153.3558333333335</v>
          </cell>
          <cell r="F158">
            <v>2117</v>
          </cell>
        </row>
        <row r="159">
          <cell r="C159">
            <v>106946.91916666667</v>
          </cell>
          <cell r="F159">
            <v>2117</v>
          </cell>
        </row>
        <row r="160">
          <cell r="C160">
            <v>1577601.1266666667</v>
          </cell>
          <cell r="F160">
            <v>2117</v>
          </cell>
        </row>
        <row r="161">
          <cell r="C161">
            <v>535.27083333333337</v>
          </cell>
          <cell r="F161">
            <v>2110</v>
          </cell>
        </row>
        <row r="162">
          <cell r="C162">
            <v>-0.05</v>
          </cell>
          <cell r="F162">
            <v>2117</v>
          </cell>
        </row>
        <row r="163">
          <cell r="C163">
            <v>-170934.73833333334</v>
          </cell>
          <cell r="F163">
            <v>2116</v>
          </cell>
        </row>
        <row r="164">
          <cell r="C164">
            <v>0</v>
          </cell>
          <cell r="F164">
            <v>2100</v>
          </cell>
        </row>
        <row r="165">
          <cell r="C165">
            <v>0</v>
          </cell>
          <cell r="F165">
            <v>2117</v>
          </cell>
        </row>
        <row r="166">
          <cell r="C166">
            <v>0.01</v>
          </cell>
          <cell r="F166">
            <v>2117</v>
          </cell>
        </row>
        <row r="167">
          <cell r="C167">
            <v>5819137.4366666665</v>
          </cell>
          <cell r="F167">
            <v>2117</v>
          </cell>
        </row>
        <row r="168">
          <cell r="C168">
            <v>590258.29833333334</v>
          </cell>
          <cell r="F168">
            <v>2117</v>
          </cell>
        </row>
        <row r="169">
          <cell r="C169">
            <v>5345519.3858333332</v>
          </cell>
          <cell r="F169">
            <v>2104</v>
          </cell>
        </row>
        <row r="170">
          <cell r="C170">
            <v>0</v>
          </cell>
          <cell r="F170">
            <v>2117</v>
          </cell>
        </row>
        <row r="171">
          <cell r="C171">
            <v>2178.1666666666665</v>
          </cell>
          <cell r="F171">
            <v>2117</v>
          </cell>
        </row>
        <row r="172">
          <cell r="C172">
            <v>0</v>
          </cell>
          <cell r="F172">
            <v>2117</v>
          </cell>
        </row>
        <row r="173">
          <cell r="C173">
            <v>-61679.316666666658</v>
          </cell>
          <cell r="F173">
            <v>2116</v>
          </cell>
        </row>
        <row r="174">
          <cell r="C174">
            <v>381880753.22750002</v>
          </cell>
          <cell r="F174">
            <v>1110</v>
          </cell>
        </row>
        <row r="175">
          <cell r="C175">
            <v>-55766330.579166673</v>
          </cell>
          <cell r="F175">
            <v>1110</v>
          </cell>
        </row>
        <row r="176">
          <cell r="C176">
            <v>-131642855.38166671</v>
          </cell>
          <cell r="F176">
            <v>1110</v>
          </cell>
        </row>
        <row r="177">
          <cell r="C177">
            <v>1650762.6308333334</v>
          </cell>
          <cell r="F177">
            <v>1110</v>
          </cell>
        </row>
        <row r="178">
          <cell r="C178">
            <v>-884770.6166666667</v>
          </cell>
          <cell r="F178">
            <v>1116</v>
          </cell>
        </row>
        <row r="179">
          <cell r="C179">
            <v>-1355161.4624999999</v>
          </cell>
          <cell r="F179">
            <v>1116</v>
          </cell>
        </row>
        <row r="180">
          <cell r="C180">
            <v>13550731.630000001</v>
          </cell>
          <cell r="F180">
            <v>2110</v>
          </cell>
        </row>
        <row r="181">
          <cell r="C181">
            <v>-6121619.730833333</v>
          </cell>
          <cell r="F181">
            <v>2110</v>
          </cell>
        </row>
        <row r="182">
          <cell r="C182">
            <v>69951.315833333341</v>
          </cell>
          <cell r="F182">
            <v>2110</v>
          </cell>
        </row>
        <row r="183">
          <cell r="C183">
            <v>-42471.80708333334</v>
          </cell>
          <cell r="F183">
            <v>2116</v>
          </cell>
        </row>
        <row r="184">
          <cell r="C184">
            <v>-18965.355166666668</v>
          </cell>
          <cell r="F184">
            <v>2116</v>
          </cell>
        </row>
        <row r="185">
          <cell r="C185">
            <v>81474210.155833319</v>
          </cell>
          <cell r="F185">
            <v>1300</v>
          </cell>
        </row>
        <row r="186">
          <cell r="C186">
            <v>5495664.9883333342</v>
          </cell>
          <cell r="F186">
            <v>1114</v>
          </cell>
        </row>
        <row r="187">
          <cell r="C187">
            <v>158283.40749999997</v>
          </cell>
          <cell r="F187">
            <v>1114</v>
          </cell>
        </row>
        <row r="188">
          <cell r="C188">
            <v>1886525.8049999999</v>
          </cell>
          <cell r="F188">
            <v>1114</v>
          </cell>
        </row>
        <row r="189">
          <cell r="C189">
            <v>828502.59166666667</v>
          </cell>
          <cell r="F189">
            <v>1114</v>
          </cell>
        </row>
        <row r="190">
          <cell r="C190">
            <v>-1503078.83</v>
          </cell>
          <cell r="F190">
            <v>1114</v>
          </cell>
        </row>
        <row r="191">
          <cell r="C191">
            <v>784.69</v>
          </cell>
          <cell r="F191">
            <v>2114</v>
          </cell>
        </row>
        <row r="192">
          <cell r="C192">
            <v>141469.13666666666</v>
          </cell>
          <cell r="F192">
            <v>1117</v>
          </cell>
        </row>
        <row r="193">
          <cell r="C193">
            <v>1494713.5258333334</v>
          </cell>
          <cell r="F193">
            <v>1117</v>
          </cell>
        </row>
        <row r="194">
          <cell r="C194">
            <v>28949.853333333329</v>
          </cell>
          <cell r="F194">
            <v>1108</v>
          </cell>
        </row>
        <row r="195">
          <cell r="C195">
            <v>10569810.941666666</v>
          </cell>
          <cell r="F195">
            <v>1117</v>
          </cell>
        </row>
        <row r="196">
          <cell r="C196">
            <v>3013739.2616666672</v>
          </cell>
          <cell r="F196">
            <v>1117</v>
          </cell>
        </row>
        <row r="197">
          <cell r="C197">
            <v>15713669.194999995</v>
          </cell>
          <cell r="F197">
            <v>1117</v>
          </cell>
        </row>
        <row r="198">
          <cell r="C198">
            <v>156366.42333333337</v>
          </cell>
          <cell r="F198">
            <v>1117</v>
          </cell>
        </row>
        <row r="199">
          <cell r="C199">
            <v>22347214.723333333</v>
          </cell>
          <cell r="F199">
            <v>1117</v>
          </cell>
        </row>
        <row r="200">
          <cell r="C200">
            <v>48256.841666666667</v>
          </cell>
          <cell r="F200">
            <v>1117</v>
          </cell>
        </row>
        <row r="201">
          <cell r="C201">
            <v>38299650.626666673</v>
          </cell>
          <cell r="F201">
            <v>1117</v>
          </cell>
        </row>
        <row r="202">
          <cell r="C202">
            <v>3975.5783333333343</v>
          </cell>
          <cell r="F202">
            <v>1117</v>
          </cell>
        </row>
        <row r="203">
          <cell r="C203">
            <v>25960270.862500004</v>
          </cell>
          <cell r="F203">
            <v>1117</v>
          </cell>
        </row>
        <row r="204">
          <cell r="C204">
            <v>3211096.53</v>
          </cell>
          <cell r="F204">
            <v>1117</v>
          </cell>
        </row>
        <row r="205">
          <cell r="C205">
            <v>130.4975</v>
          </cell>
          <cell r="F205">
            <v>1117</v>
          </cell>
        </row>
        <row r="206">
          <cell r="C206">
            <v>10147.226666666666</v>
          </cell>
          <cell r="F206">
            <v>1117</v>
          </cell>
        </row>
        <row r="207">
          <cell r="C207">
            <v>-6797526.1433333335</v>
          </cell>
          <cell r="F207">
            <v>1116</v>
          </cell>
        </row>
        <row r="208">
          <cell r="C208">
            <v>-143.43</v>
          </cell>
          <cell r="F208">
            <v>1116</v>
          </cell>
        </row>
        <row r="209">
          <cell r="C209">
            <v>15649.214999999998</v>
          </cell>
          <cell r="F209">
            <v>2117</v>
          </cell>
        </row>
        <row r="210">
          <cell r="C210">
            <v>6055002.2712500021</v>
          </cell>
          <cell r="F210">
            <v>2117</v>
          </cell>
        </row>
        <row r="211">
          <cell r="C211">
            <v>-53496.76</v>
          </cell>
          <cell r="F211">
            <v>2116</v>
          </cell>
        </row>
        <row r="212">
          <cell r="C212">
            <v>1154958.6616666669</v>
          </cell>
          <cell r="F212">
            <v>2117</v>
          </cell>
        </row>
        <row r="213">
          <cell r="C213">
            <v>33578.339166666665</v>
          </cell>
          <cell r="F213">
            <v>2117</v>
          </cell>
        </row>
        <row r="214">
          <cell r="C214">
            <v>-34502.545000000006</v>
          </cell>
          <cell r="F214">
            <v>2116</v>
          </cell>
        </row>
        <row r="215">
          <cell r="C215">
            <v>94177033.355000004</v>
          </cell>
          <cell r="F215">
            <v>1115</v>
          </cell>
        </row>
        <row r="216">
          <cell r="C216">
            <v>-46948366.982499994</v>
          </cell>
          <cell r="F216">
            <v>1115</v>
          </cell>
        </row>
        <row r="217">
          <cell r="C217">
            <v>50617839.027500004</v>
          </cell>
          <cell r="F217">
            <v>1115</v>
          </cell>
        </row>
        <row r="218">
          <cell r="C218">
            <v>-36203444.515833333</v>
          </cell>
          <cell r="F218">
            <v>1115</v>
          </cell>
        </row>
        <row r="219">
          <cell r="C219">
            <v>99632679.401666686</v>
          </cell>
          <cell r="F219">
            <v>1115</v>
          </cell>
        </row>
        <row r="220">
          <cell r="C220">
            <v>-69212777.923333332</v>
          </cell>
          <cell r="F220">
            <v>1115</v>
          </cell>
        </row>
        <row r="221">
          <cell r="C221">
            <v>4167745.2891666661</v>
          </cell>
          <cell r="F221">
            <v>1115</v>
          </cell>
        </row>
        <row r="222">
          <cell r="C222">
            <v>-1603566.2341666666</v>
          </cell>
          <cell r="F222">
            <v>1115</v>
          </cell>
        </row>
        <row r="223">
          <cell r="C223">
            <v>277038.95666666672</v>
          </cell>
          <cell r="F223">
            <v>1115</v>
          </cell>
        </row>
        <row r="224">
          <cell r="C224">
            <v>-18583.819166666668</v>
          </cell>
          <cell r="F224">
            <v>1115</v>
          </cell>
        </row>
        <row r="225">
          <cell r="C225">
            <v>8755960.1799999997</v>
          </cell>
          <cell r="F225">
            <v>1115</v>
          </cell>
        </row>
        <row r="226">
          <cell r="C226">
            <v>7034981.8841666663</v>
          </cell>
          <cell r="F226">
            <v>1115</v>
          </cell>
        </row>
        <row r="227">
          <cell r="C227">
            <v>816707.71250000002</v>
          </cell>
          <cell r="F227">
            <v>1115</v>
          </cell>
        </row>
        <row r="228">
          <cell r="C228">
            <v>2661888.65</v>
          </cell>
          <cell r="F228">
            <v>1115</v>
          </cell>
        </row>
        <row r="229">
          <cell r="C229">
            <v>-1025208.4283333332</v>
          </cell>
          <cell r="F229">
            <v>1115</v>
          </cell>
        </row>
        <row r="230">
          <cell r="C230">
            <v>392855.22333333339</v>
          </cell>
          <cell r="F230">
            <v>1115</v>
          </cell>
        </row>
        <row r="231">
          <cell r="C231">
            <v>-42299.95</v>
          </cell>
          <cell r="F231">
            <v>1115</v>
          </cell>
        </row>
        <row r="232">
          <cell r="C232">
            <v>13223638.806666667</v>
          </cell>
          <cell r="F232">
            <v>1115</v>
          </cell>
        </row>
        <row r="233">
          <cell r="C233">
            <v>-1905933.865</v>
          </cell>
          <cell r="F233">
            <v>1115</v>
          </cell>
        </row>
        <row r="234">
          <cell r="C234">
            <v>2264795.4524999997</v>
          </cell>
          <cell r="F234">
            <v>1115</v>
          </cell>
        </row>
        <row r="235">
          <cell r="C235">
            <v>47981075.630000003</v>
          </cell>
          <cell r="F235">
            <v>1115</v>
          </cell>
        </row>
        <row r="236">
          <cell r="C236">
            <v>-6996034.2700000005</v>
          </cell>
          <cell r="F236">
            <v>1115</v>
          </cell>
        </row>
        <row r="237">
          <cell r="C237">
            <v>104482516.67750001</v>
          </cell>
          <cell r="F237">
            <v>1115</v>
          </cell>
        </row>
        <row r="238">
          <cell r="C238">
            <v>-71062931.354166672</v>
          </cell>
          <cell r="F238">
            <v>1115</v>
          </cell>
        </row>
        <row r="239">
          <cell r="C239">
            <v>29340844.045000002</v>
          </cell>
          <cell r="F239">
            <v>1115</v>
          </cell>
        </row>
        <row r="240">
          <cell r="C240">
            <v>-29340844.045000002</v>
          </cell>
          <cell r="F240">
            <v>1115</v>
          </cell>
        </row>
        <row r="241">
          <cell r="C241">
            <v>1005393.8266666667</v>
          </cell>
          <cell r="F241">
            <v>1115</v>
          </cell>
        </row>
        <row r="242">
          <cell r="C242">
            <v>-1005393.8666666662</v>
          </cell>
          <cell r="F242">
            <v>1115</v>
          </cell>
        </row>
        <row r="243">
          <cell r="C243">
            <v>144358.32166666651</v>
          </cell>
          <cell r="F243">
            <v>1117</v>
          </cell>
        </row>
        <row r="244">
          <cell r="C244">
            <v>332446.90583333332</v>
          </cell>
          <cell r="F244">
            <v>1117</v>
          </cell>
        </row>
        <row r="245">
          <cell r="C245">
            <v>3371928.3350000009</v>
          </cell>
          <cell r="F245">
            <v>1117</v>
          </cell>
        </row>
        <row r="246">
          <cell r="C246">
            <v>-106441.01499999978</v>
          </cell>
          <cell r="F246">
            <v>2117</v>
          </cell>
        </row>
        <row r="247">
          <cell r="C247">
            <v>-84464.40416666666</v>
          </cell>
          <cell r="F247">
            <v>2117</v>
          </cell>
        </row>
        <row r="248">
          <cell r="C248">
            <v>1081982.822500004</v>
          </cell>
          <cell r="F248">
            <v>2117</v>
          </cell>
        </row>
        <row r="249">
          <cell r="C249">
            <v>-63710197.028333329</v>
          </cell>
          <cell r="F249">
            <v>1205</v>
          </cell>
        </row>
        <row r="250">
          <cell r="C250">
            <v>-57619363.094999999</v>
          </cell>
          <cell r="F250">
            <v>1205</v>
          </cell>
        </row>
        <row r="251">
          <cell r="C251">
            <v>-5090438.3908333331</v>
          </cell>
          <cell r="F251">
            <v>1200</v>
          </cell>
        </row>
        <row r="252">
          <cell r="C252">
            <v>-590573689.78250015</v>
          </cell>
          <cell r="F252">
            <v>1201</v>
          </cell>
        </row>
        <row r="253">
          <cell r="C253">
            <v>-581939.35499999998</v>
          </cell>
          <cell r="F253">
            <v>1205</v>
          </cell>
        </row>
        <row r="254">
          <cell r="C254">
            <v>-8712841.1649999991</v>
          </cell>
          <cell r="F254">
            <v>1201</v>
          </cell>
        </row>
        <row r="255">
          <cell r="C255">
            <v>-8130171.8141666679</v>
          </cell>
          <cell r="F255">
            <v>1205</v>
          </cell>
        </row>
        <row r="256">
          <cell r="C256">
            <v>-2961843.0658333334</v>
          </cell>
          <cell r="F256">
            <v>1201</v>
          </cell>
        </row>
        <row r="257">
          <cell r="C257">
            <v>-13486.542500000001</v>
          </cell>
          <cell r="F257">
            <v>1206</v>
          </cell>
        </row>
        <row r="258">
          <cell r="C258">
            <v>-36346459.25</v>
          </cell>
          <cell r="F258">
            <v>1206</v>
          </cell>
        </row>
        <row r="259">
          <cell r="C259">
            <v>-13755.637500000004</v>
          </cell>
          <cell r="F259">
            <v>1206</v>
          </cell>
        </row>
        <row r="260">
          <cell r="C260">
            <v>-1443.2183333333332</v>
          </cell>
          <cell r="F260">
            <v>1206</v>
          </cell>
        </row>
        <row r="261">
          <cell r="C261">
            <v>-19086.556666666675</v>
          </cell>
          <cell r="F261">
            <v>1205</v>
          </cell>
        </row>
        <row r="262">
          <cell r="C262">
            <v>-2753862.3866666667</v>
          </cell>
          <cell r="F262">
            <v>1205</v>
          </cell>
        </row>
        <row r="263">
          <cell r="C263">
            <v>-28083408.147500001</v>
          </cell>
          <cell r="F263">
            <v>1200</v>
          </cell>
        </row>
        <row r="264">
          <cell r="C264">
            <v>-2891644.3841666668</v>
          </cell>
          <cell r="F264">
            <v>1205</v>
          </cell>
        </row>
        <row r="265">
          <cell r="C265">
            <v>-8624.8441666666622</v>
          </cell>
          <cell r="F265">
            <v>1206</v>
          </cell>
        </row>
        <row r="266">
          <cell r="C266">
            <v>-799608294.20166671</v>
          </cell>
          <cell r="F266">
            <v>1205</v>
          </cell>
        </row>
        <row r="267">
          <cell r="C267">
            <v>-379331918.69666672</v>
          </cell>
          <cell r="F267">
            <v>1200</v>
          </cell>
        </row>
        <row r="268">
          <cell r="C268">
            <v>-150436554.54166669</v>
          </cell>
          <cell r="F268">
            <v>1200</v>
          </cell>
        </row>
        <row r="269">
          <cell r="C269">
            <v>-490387435.32999992</v>
          </cell>
          <cell r="F269">
            <v>1200</v>
          </cell>
        </row>
        <row r="270">
          <cell r="C270">
            <v>-10754452.25</v>
          </cell>
          <cell r="F270">
            <v>1200</v>
          </cell>
        </row>
        <row r="271">
          <cell r="C271">
            <v>-140773279.53083333</v>
          </cell>
          <cell r="F271">
            <v>1201</v>
          </cell>
        </row>
        <row r="272">
          <cell r="C272">
            <v>-3844175.6266666669</v>
          </cell>
          <cell r="F272">
            <v>1201</v>
          </cell>
        </row>
        <row r="273">
          <cell r="C273">
            <v>-1219950173.895</v>
          </cell>
          <cell r="F273">
            <v>1201</v>
          </cell>
        </row>
        <row r="274">
          <cell r="C274">
            <v>-42075537.986666664</v>
          </cell>
          <cell r="F274">
            <v>1205</v>
          </cell>
        </row>
        <row r="275">
          <cell r="C275">
            <v>-7425000</v>
          </cell>
          <cell r="F275">
            <v>1201</v>
          </cell>
        </row>
        <row r="276">
          <cell r="C276">
            <v>-2105407.6716666669</v>
          </cell>
          <cell r="F276">
            <v>1205</v>
          </cell>
        </row>
        <row r="277">
          <cell r="C277">
            <v>-1612.9033333333334</v>
          </cell>
          <cell r="F277">
            <v>1201</v>
          </cell>
        </row>
        <row r="278">
          <cell r="C278">
            <v>-5284835.7</v>
          </cell>
          <cell r="F278">
            <v>1205</v>
          </cell>
        </row>
        <row r="279">
          <cell r="C279">
            <v>-35266033.001666665</v>
          </cell>
          <cell r="F279">
            <v>1205</v>
          </cell>
        </row>
        <row r="280">
          <cell r="C280">
            <v>-169780.73833333331</v>
          </cell>
          <cell r="F280">
            <v>1201</v>
          </cell>
        </row>
        <row r="281">
          <cell r="C281">
            <v>-6691.85</v>
          </cell>
          <cell r="F281">
            <v>1206</v>
          </cell>
        </row>
        <row r="282">
          <cell r="C282">
            <v>-12572633.137500001</v>
          </cell>
          <cell r="F282">
            <v>1206</v>
          </cell>
        </row>
        <row r="283">
          <cell r="C283">
            <v>-207195.07916666669</v>
          </cell>
          <cell r="F283">
            <v>1206</v>
          </cell>
        </row>
        <row r="284">
          <cell r="C284">
            <v>-30166.470833333333</v>
          </cell>
          <cell r="F284">
            <v>1206</v>
          </cell>
        </row>
        <row r="285">
          <cell r="C285">
            <v>-37536.401666666672</v>
          </cell>
          <cell r="F285">
            <v>1206</v>
          </cell>
        </row>
        <row r="286">
          <cell r="C286">
            <v>95280.46083333336</v>
          </cell>
          <cell r="F286">
            <v>1206</v>
          </cell>
        </row>
        <row r="287">
          <cell r="C287">
            <v>-2842.8175000000006</v>
          </cell>
          <cell r="F287">
            <v>1205</v>
          </cell>
        </row>
        <row r="288">
          <cell r="C288">
            <v>-71296.823333333334</v>
          </cell>
          <cell r="F288">
            <v>1200</v>
          </cell>
        </row>
        <row r="289">
          <cell r="C289">
            <v>-12420.314166666669</v>
          </cell>
          <cell r="F289">
            <v>1201</v>
          </cell>
        </row>
        <row r="290">
          <cell r="C290">
            <v>-31.252500000000001</v>
          </cell>
          <cell r="F290">
            <v>1205</v>
          </cell>
        </row>
        <row r="291">
          <cell r="C291">
            <v>-15526.65</v>
          </cell>
          <cell r="F291">
            <v>1205</v>
          </cell>
        </row>
        <row r="292">
          <cell r="C292">
            <v>0</v>
          </cell>
          <cell r="F292">
            <v>1206</v>
          </cell>
        </row>
        <row r="293">
          <cell r="C293">
            <v>0</v>
          </cell>
          <cell r="F293">
            <v>1206</v>
          </cell>
        </row>
        <row r="294">
          <cell r="C294">
            <v>-4871712.9849999994</v>
          </cell>
          <cell r="F294">
            <v>2205</v>
          </cell>
        </row>
        <row r="295">
          <cell r="C295">
            <v>-15482160.049166664</v>
          </cell>
          <cell r="F295">
            <v>2205</v>
          </cell>
        </row>
        <row r="296">
          <cell r="C296">
            <v>-163861.02333333335</v>
          </cell>
          <cell r="F296">
            <v>2201</v>
          </cell>
        </row>
        <row r="297">
          <cell r="C297">
            <v>-35480.100833333338</v>
          </cell>
          <cell r="F297">
            <v>2205</v>
          </cell>
        </row>
        <row r="298">
          <cell r="C298">
            <v>-1620076.8141666667</v>
          </cell>
          <cell r="F298">
            <v>2201</v>
          </cell>
        </row>
        <row r="299">
          <cell r="C299">
            <v>-191.99250000000001</v>
          </cell>
          <cell r="F299">
            <v>2206</v>
          </cell>
        </row>
        <row r="300">
          <cell r="C300">
            <v>-223.9266666666667</v>
          </cell>
          <cell r="F300">
            <v>2206</v>
          </cell>
        </row>
        <row r="301">
          <cell r="C301">
            <v>0</v>
          </cell>
          <cell r="F301">
            <v>2206</v>
          </cell>
        </row>
        <row r="302">
          <cell r="C302">
            <v>0</v>
          </cell>
          <cell r="F302">
            <v>2200</v>
          </cell>
        </row>
        <row r="303">
          <cell r="C303">
            <v>-131863.29083333333</v>
          </cell>
          <cell r="F303">
            <v>2205</v>
          </cell>
        </row>
        <row r="304">
          <cell r="C304">
            <v>-0.70166666666666666</v>
          </cell>
          <cell r="F304">
            <v>2200</v>
          </cell>
        </row>
        <row r="305">
          <cell r="C305">
            <v>-181636215.55583334</v>
          </cell>
          <cell r="F305">
            <v>2200</v>
          </cell>
        </row>
        <row r="306">
          <cell r="C306">
            <v>-57886184.887083337</v>
          </cell>
          <cell r="F306">
            <v>2200</v>
          </cell>
        </row>
        <row r="307">
          <cell r="C307">
            <v>-13026324.00375</v>
          </cell>
          <cell r="F307">
            <v>2201</v>
          </cell>
        </row>
        <row r="308">
          <cell r="C308">
            <v>-217966787.51208335</v>
          </cell>
          <cell r="F308">
            <v>2201</v>
          </cell>
        </row>
        <row r="309">
          <cell r="C309">
            <v>0.08</v>
          </cell>
          <cell r="F309">
            <v>2201</v>
          </cell>
        </row>
        <row r="310">
          <cell r="C310">
            <v>-37222370.945416667</v>
          </cell>
          <cell r="F310">
            <v>2205</v>
          </cell>
        </row>
        <row r="311">
          <cell r="C311">
            <v>-4129421.92</v>
          </cell>
          <cell r="F311">
            <v>2205</v>
          </cell>
        </row>
        <row r="312">
          <cell r="C312">
            <v>-1621468.2091666667</v>
          </cell>
          <cell r="F312">
            <v>2205</v>
          </cell>
        </row>
        <row r="313">
          <cell r="C313">
            <v>-80599.909583333327</v>
          </cell>
          <cell r="F313">
            <v>2206</v>
          </cell>
        </row>
        <row r="314">
          <cell r="C314">
            <v>-697.97</v>
          </cell>
          <cell r="F314">
            <v>2206</v>
          </cell>
        </row>
        <row r="315">
          <cell r="C315">
            <v>-7149.9858333333323</v>
          </cell>
          <cell r="F315">
            <v>2206</v>
          </cell>
        </row>
        <row r="316">
          <cell r="C316">
            <v>-29127.567500000001</v>
          </cell>
          <cell r="F316">
            <v>2200</v>
          </cell>
        </row>
        <row r="317">
          <cell r="C317">
            <v>-161.30833333333325</v>
          </cell>
          <cell r="F317">
            <v>2200</v>
          </cell>
        </row>
        <row r="318">
          <cell r="C318">
            <v>0</v>
          </cell>
          <cell r="F318">
            <v>2206</v>
          </cell>
        </row>
        <row r="319">
          <cell r="C319">
            <v>0</v>
          </cell>
          <cell r="F319">
            <v>2206</v>
          </cell>
        </row>
        <row r="320">
          <cell r="C320">
            <v>-42845000</v>
          </cell>
          <cell r="F320">
            <v>1203</v>
          </cell>
        </row>
        <row r="321">
          <cell r="C321">
            <v>-1992321.4391666667</v>
          </cell>
          <cell r="F321">
            <v>1206</v>
          </cell>
        </row>
        <row r="322">
          <cell r="C322">
            <v>-7161705.163333334</v>
          </cell>
          <cell r="F322">
            <v>1206</v>
          </cell>
        </row>
        <row r="323">
          <cell r="C323">
            <v>-1268874.6716666664</v>
          </cell>
          <cell r="F323">
            <v>1206</v>
          </cell>
        </row>
        <row r="324">
          <cell r="C324">
            <v>-6413256.373333334</v>
          </cell>
          <cell r="F324">
            <v>1206</v>
          </cell>
        </row>
        <row r="325">
          <cell r="C325">
            <v>-11491.83</v>
          </cell>
          <cell r="F325">
            <v>1206</v>
          </cell>
        </row>
        <row r="326">
          <cell r="C326">
            <v>-908080.95166666666</v>
          </cell>
          <cell r="F326">
            <v>1206</v>
          </cell>
        </row>
        <row r="327">
          <cell r="C327">
            <v>-6240.3291666666664</v>
          </cell>
          <cell r="F327">
            <v>1206</v>
          </cell>
        </row>
        <row r="328">
          <cell r="C328">
            <v>-14000719.879166665</v>
          </cell>
          <cell r="F328">
            <v>1206</v>
          </cell>
        </row>
        <row r="329">
          <cell r="C329">
            <v>-20788712.266666669</v>
          </cell>
          <cell r="F329">
            <v>1203</v>
          </cell>
        </row>
        <row r="330">
          <cell r="C330">
            <v>-61662475.836666666</v>
          </cell>
          <cell r="F330">
            <v>1206</v>
          </cell>
        </row>
        <row r="331">
          <cell r="C331">
            <v>-44497857.020833343</v>
          </cell>
          <cell r="F331">
            <v>1206</v>
          </cell>
        </row>
        <row r="332">
          <cell r="C332">
            <v>-48122.318333333329</v>
          </cell>
          <cell r="F332">
            <v>1206</v>
          </cell>
        </row>
        <row r="333">
          <cell r="C333">
            <v>-10684032.530000001</v>
          </cell>
          <cell r="F333">
            <v>1206</v>
          </cell>
        </row>
        <row r="334">
          <cell r="C334">
            <v>-136250268.18166664</v>
          </cell>
          <cell r="F334">
            <v>1206</v>
          </cell>
        </row>
        <row r="335">
          <cell r="C335">
            <v>-583737.33083333331</v>
          </cell>
          <cell r="F335">
            <v>1206</v>
          </cell>
        </row>
        <row r="336">
          <cell r="C336">
            <v>-38529.129999999997</v>
          </cell>
          <cell r="F336">
            <v>1206</v>
          </cell>
        </row>
        <row r="337">
          <cell r="C337">
            <v>-11837282.810833333</v>
          </cell>
          <cell r="F337">
            <v>1206</v>
          </cell>
        </row>
        <row r="338">
          <cell r="C338">
            <v>-114380451.63333334</v>
          </cell>
          <cell r="F338">
            <v>1206</v>
          </cell>
        </row>
        <row r="339">
          <cell r="C339">
            <v>-872.91916666666668</v>
          </cell>
          <cell r="F339">
            <v>1206</v>
          </cell>
        </row>
        <row r="340">
          <cell r="C340">
            <v>-300120.4858333334</v>
          </cell>
          <cell r="F340">
            <v>1206</v>
          </cell>
        </row>
        <row r="341">
          <cell r="C341">
            <v>-398.70749999999998</v>
          </cell>
          <cell r="F341">
            <v>1206</v>
          </cell>
        </row>
        <row r="342">
          <cell r="C342">
            <v>-137258.1275</v>
          </cell>
          <cell r="F342">
            <v>1206</v>
          </cell>
        </row>
        <row r="343">
          <cell r="C343">
            <v>-513212.48666666663</v>
          </cell>
          <cell r="F343">
            <v>1206</v>
          </cell>
        </row>
        <row r="344">
          <cell r="C344">
            <v>-3696.8850000000002</v>
          </cell>
          <cell r="F344">
            <v>1206</v>
          </cell>
        </row>
        <row r="345">
          <cell r="C345">
            <v>-834918.77</v>
          </cell>
          <cell r="F345">
            <v>1206</v>
          </cell>
        </row>
        <row r="346">
          <cell r="C346">
            <v>-38841.445833333331</v>
          </cell>
          <cell r="F346">
            <v>1206</v>
          </cell>
        </row>
        <row r="347">
          <cell r="C347">
            <v>-925640.82</v>
          </cell>
          <cell r="F347">
            <v>1206</v>
          </cell>
        </row>
        <row r="348">
          <cell r="C348">
            <v>-5765483.8691666657</v>
          </cell>
          <cell r="F348">
            <v>1203</v>
          </cell>
        </row>
        <row r="349">
          <cell r="C349">
            <v>-303407.68833333335</v>
          </cell>
          <cell r="F349">
            <v>1203</v>
          </cell>
        </row>
        <row r="350">
          <cell r="C350">
            <v>-266552.23916666664</v>
          </cell>
          <cell r="F350">
            <v>1206</v>
          </cell>
        </row>
        <row r="351">
          <cell r="C351">
            <v>-2187.6316666666667</v>
          </cell>
          <cell r="F351">
            <v>1206</v>
          </cell>
        </row>
        <row r="352">
          <cell r="C352">
            <v>-390400.21666666667</v>
          </cell>
          <cell r="F352">
            <v>1206</v>
          </cell>
        </row>
        <row r="353">
          <cell r="C353">
            <v>-8992.2783333333336</v>
          </cell>
          <cell r="F353">
            <v>1203</v>
          </cell>
        </row>
        <row r="354">
          <cell r="C354">
            <v>-5877603.0966666667</v>
          </cell>
          <cell r="F354">
            <v>1206</v>
          </cell>
        </row>
        <row r="355">
          <cell r="C355">
            <v>0</v>
          </cell>
          <cell r="F355">
            <v>1206</v>
          </cell>
        </row>
        <row r="356">
          <cell r="C356">
            <v>-86954.548333333325</v>
          </cell>
          <cell r="F356">
            <v>2206</v>
          </cell>
        </row>
        <row r="357">
          <cell r="C357">
            <v>-6498190.2091666656</v>
          </cell>
          <cell r="F357">
            <v>2206</v>
          </cell>
        </row>
        <row r="358">
          <cell r="C358">
            <v>-3409679.6833333336</v>
          </cell>
          <cell r="F358">
            <v>2206</v>
          </cell>
        </row>
        <row r="359">
          <cell r="C359">
            <v>-44031314.550833337</v>
          </cell>
          <cell r="F359">
            <v>2206</v>
          </cell>
        </row>
        <row r="360">
          <cell r="C360">
            <v>-8860923.2858333346</v>
          </cell>
          <cell r="F360">
            <v>2206</v>
          </cell>
        </row>
        <row r="361">
          <cell r="C361">
            <v>-83525036.550416648</v>
          </cell>
          <cell r="F361">
            <v>2206</v>
          </cell>
        </row>
        <row r="362">
          <cell r="C362">
            <v>-627754.72083333333</v>
          </cell>
          <cell r="F362">
            <v>2206</v>
          </cell>
        </row>
        <row r="363">
          <cell r="C363">
            <v>-975818.87416666665</v>
          </cell>
          <cell r="F363">
            <v>2206</v>
          </cell>
        </row>
        <row r="364">
          <cell r="C364">
            <v>-125456.8</v>
          </cell>
          <cell r="F364">
            <v>2203</v>
          </cell>
        </row>
        <row r="365">
          <cell r="C365">
            <v>0</v>
          </cell>
          <cell r="F365">
            <v>2206</v>
          </cell>
        </row>
        <row r="366">
          <cell r="C366">
            <v>-1917946.1074999999</v>
          </cell>
          <cell r="F366">
            <v>2206</v>
          </cell>
        </row>
        <row r="367">
          <cell r="C367">
            <v>-24301.555833333332</v>
          </cell>
          <cell r="F367">
            <v>2206</v>
          </cell>
        </row>
        <row r="368">
          <cell r="C368">
            <v>-20875364.379166666</v>
          </cell>
          <cell r="F368">
            <v>2203</v>
          </cell>
        </row>
        <row r="369">
          <cell r="C369">
            <v>-171831.02583333335</v>
          </cell>
          <cell r="F369">
            <v>2206</v>
          </cell>
        </row>
        <row r="370">
          <cell r="C370">
            <v>-774986.77583333338</v>
          </cell>
          <cell r="F370">
            <v>2206</v>
          </cell>
        </row>
        <row r="371">
          <cell r="C371">
            <v>-111251.91416666667</v>
          </cell>
          <cell r="F371">
            <v>2206</v>
          </cell>
        </row>
        <row r="372">
          <cell r="C372">
            <v>-81861.110833333325</v>
          </cell>
          <cell r="F372">
            <v>1206</v>
          </cell>
        </row>
        <row r="373">
          <cell r="C373">
            <v>-9850337.442499999</v>
          </cell>
          <cell r="F373">
            <v>1206</v>
          </cell>
        </row>
        <row r="374">
          <cell r="C374">
            <v>-2574630.9500000002</v>
          </cell>
          <cell r="F374">
            <v>1206</v>
          </cell>
        </row>
        <row r="375">
          <cell r="C375">
            <v>-99162.074999999997</v>
          </cell>
          <cell r="F375">
            <v>1206</v>
          </cell>
        </row>
        <row r="376">
          <cell r="C376">
            <v>-6725015.6425000029</v>
          </cell>
          <cell r="F376">
            <v>1206</v>
          </cell>
        </row>
        <row r="377">
          <cell r="C377">
            <v>-35646130.959999993</v>
          </cell>
          <cell r="F377">
            <v>1206</v>
          </cell>
        </row>
        <row r="378">
          <cell r="C378">
            <v>-4280.59</v>
          </cell>
          <cell r="F378">
            <v>1206</v>
          </cell>
        </row>
        <row r="379">
          <cell r="C379">
            <v>-53472.096666666665</v>
          </cell>
          <cell r="F379">
            <v>1206</v>
          </cell>
        </row>
        <row r="380">
          <cell r="C380">
            <v>-7703612.0516666668</v>
          </cell>
          <cell r="F380">
            <v>1206</v>
          </cell>
        </row>
        <row r="381">
          <cell r="C381">
            <v>-9160759.4883333333</v>
          </cell>
          <cell r="F381">
            <v>1206</v>
          </cell>
        </row>
        <row r="382">
          <cell r="C382">
            <v>-230513.09833333336</v>
          </cell>
          <cell r="F382">
            <v>1203</v>
          </cell>
        </row>
        <row r="383">
          <cell r="C383">
            <v>-1425.3966666666665</v>
          </cell>
          <cell r="F383">
            <v>1203</v>
          </cell>
        </row>
        <row r="384">
          <cell r="C384">
            <v>-132951.33250000002</v>
          </cell>
          <cell r="F384">
            <v>2206</v>
          </cell>
        </row>
        <row r="385">
          <cell r="C385">
            <v>0</v>
          </cell>
          <cell r="F385">
            <v>1206</v>
          </cell>
        </row>
        <row r="386">
          <cell r="C386">
            <v>-10534007.340833332</v>
          </cell>
          <cell r="F386">
            <v>1206</v>
          </cell>
        </row>
        <row r="387">
          <cell r="C387">
            <v>-27397.435833333337</v>
          </cell>
          <cell r="F387">
            <v>1206</v>
          </cell>
        </row>
        <row r="388">
          <cell r="C388">
            <v>-2543454.6816666662</v>
          </cell>
          <cell r="F388">
            <v>1206</v>
          </cell>
        </row>
        <row r="389">
          <cell r="C389">
            <v>333033.58833331888</v>
          </cell>
          <cell r="F389">
            <v>1206</v>
          </cell>
        </row>
        <row r="390">
          <cell r="C390">
            <v>14095.07916666667</v>
          </cell>
          <cell r="F390">
            <v>1206</v>
          </cell>
        </row>
        <row r="391">
          <cell r="C391">
            <v>-12088622.840000002</v>
          </cell>
          <cell r="F391">
            <v>1206</v>
          </cell>
        </row>
        <row r="392">
          <cell r="C392">
            <v>-2892.5633333390456</v>
          </cell>
          <cell r="F392">
            <v>2206</v>
          </cell>
        </row>
        <row r="393">
          <cell r="C393">
            <v>-12930.525</v>
          </cell>
          <cell r="F393">
            <v>2206</v>
          </cell>
        </row>
        <row r="394">
          <cell r="C394">
            <v>-769763.08833333338</v>
          </cell>
          <cell r="F394">
            <v>2206</v>
          </cell>
        </row>
        <row r="395">
          <cell r="C395">
            <v>-38536491.631666668</v>
          </cell>
          <cell r="F395">
            <v>2204</v>
          </cell>
        </row>
        <row r="396">
          <cell r="C396">
            <v>-27308045.780833334</v>
          </cell>
          <cell r="F396">
            <v>2204</v>
          </cell>
        </row>
        <row r="397">
          <cell r="C397">
            <v>329655.72166666668</v>
          </cell>
          <cell r="F397">
            <v>2204</v>
          </cell>
        </row>
        <row r="398">
          <cell r="C398">
            <v>-859317.26500000001</v>
          </cell>
          <cell r="F398">
            <v>2206</v>
          </cell>
        </row>
        <row r="399">
          <cell r="C399">
            <v>-118352.83083333336</v>
          </cell>
          <cell r="F399">
            <v>2204</v>
          </cell>
        </row>
        <row r="400">
          <cell r="C400">
            <v>-310163045.67750001</v>
          </cell>
          <cell r="F400">
            <v>1300</v>
          </cell>
        </row>
        <row r="401">
          <cell r="C401">
            <v>-9713981.3333333321</v>
          </cell>
          <cell r="F401">
            <v>1300</v>
          </cell>
        </row>
        <row r="402">
          <cell r="C402">
            <v>-8056352.463333332</v>
          </cell>
          <cell r="F402">
            <v>1300</v>
          </cell>
        </row>
        <row r="403">
          <cell r="C403">
            <v>-7001103.5083333356</v>
          </cell>
          <cell r="F403">
            <v>1300</v>
          </cell>
        </row>
        <row r="404">
          <cell r="C404">
            <v>-20754669.449999999</v>
          </cell>
          <cell r="F404">
            <v>1300</v>
          </cell>
        </row>
        <row r="405">
          <cell r="C405">
            <v>0</v>
          </cell>
          <cell r="F405">
            <v>1300</v>
          </cell>
        </row>
        <row r="406">
          <cell r="C406">
            <v>-53910120.908333331</v>
          </cell>
          <cell r="F406">
            <v>1300</v>
          </cell>
        </row>
        <row r="407">
          <cell r="C407">
            <v>-176868.05</v>
          </cell>
          <cell r="F407">
            <v>1300</v>
          </cell>
        </row>
        <row r="408">
          <cell r="C408">
            <v>-158720134.83000001</v>
          </cell>
          <cell r="F408">
            <v>1300</v>
          </cell>
        </row>
        <row r="409">
          <cell r="C409">
            <v>0</v>
          </cell>
          <cell r="F409">
            <v>1300</v>
          </cell>
        </row>
        <row r="410">
          <cell r="C410">
            <v>-10159691.2075</v>
          </cell>
          <cell r="F410">
            <v>1300</v>
          </cell>
        </row>
        <row r="411">
          <cell r="C411">
            <v>-87079064.884166703</v>
          </cell>
          <cell r="F411">
            <v>1300</v>
          </cell>
          <cell r="H411">
            <v>1109</v>
          </cell>
        </row>
        <row r="412">
          <cell r="F412">
            <v>1300</v>
          </cell>
          <cell r="H412">
            <v>1103</v>
          </cell>
        </row>
        <row r="413">
          <cell r="F413">
            <v>1300</v>
          </cell>
          <cell r="H413">
            <v>1110</v>
          </cell>
        </row>
        <row r="414">
          <cell r="F414">
            <v>1300</v>
          </cell>
          <cell r="H414">
            <v>1888</v>
          </cell>
        </row>
        <row r="415">
          <cell r="F415">
            <v>1300</v>
          </cell>
          <cell r="H415">
            <v>1103</v>
          </cell>
        </row>
        <row r="416">
          <cell r="F416">
            <v>1300</v>
          </cell>
          <cell r="H416">
            <v>1110</v>
          </cell>
        </row>
        <row r="417">
          <cell r="F417">
            <v>1300</v>
          </cell>
          <cell r="H417">
            <v>1110</v>
          </cell>
        </row>
        <row r="418">
          <cell r="F418">
            <v>1300</v>
          </cell>
          <cell r="H418">
            <v>1100</v>
          </cell>
        </row>
        <row r="419">
          <cell r="F419">
            <v>1300</v>
          </cell>
          <cell r="H419">
            <v>1888</v>
          </cell>
        </row>
        <row r="420">
          <cell r="F420">
            <v>1300</v>
          </cell>
          <cell r="H420">
            <v>1100</v>
          </cell>
        </row>
        <row r="421">
          <cell r="F421">
            <v>1300</v>
          </cell>
          <cell r="H421">
            <v>1107</v>
          </cell>
        </row>
        <row r="422">
          <cell r="F422">
            <v>1300</v>
          </cell>
          <cell r="H422">
            <v>1888</v>
          </cell>
        </row>
        <row r="423">
          <cell r="F423">
            <v>1300</v>
          </cell>
          <cell r="H423">
            <v>1888</v>
          </cell>
        </row>
        <row r="424">
          <cell r="F424">
            <v>1300</v>
          </cell>
          <cell r="H424">
            <v>1102</v>
          </cell>
        </row>
        <row r="425">
          <cell r="F425">
            <v>1300</v>
          </cell>
          <cell r="H425">
            <v>1101</v>
          </cell>
        </row>
        <row r="426">
          <cell r="F426">
            <v>1300</v>
          </cell>
          <cell r="H426">
            <v>1105</v>
          </cell>
        </row>
        <row r="427">
          <cell r="F427">
            <v>1300</v>
          </cell>
          <cell r="H427">
            <v>1105</v>
          </cell>
        </row>
        <row r="428">
          <cell r="F428">
            <v>1300</v>
          </cell>
          <cell r="H428">
            <v>1106</v>
          </cell>
        </row>
        <row r="429">
          <cell r="F429">
            <v>1300</v>
          </cell>
          <cell r="H429">
            <v>1106</v>
          </cell>
        </row>
        <row r="430">
          <cell r="F430">
            <v>1300</v>
          </cell>
          <cell r="H430">
            <v>1108</v>
          </cell>
        </row>
        <row r="431">
          <cell r="F431">
            <v>1300</v>
          </cell>
          <cell r="H431">
            <v>1109</v>
          </cell>
        </row>
        <row r="432">
          <cell r="F432">
            <v>1300</v>
          </cell>
          <cell r="H432">
            <v>1103</v>
          </cell>
        </row>
        <row r="433">
          <cell r="F433">
            <v>1300</v>
          </cell>
          <cell r="H433">
            <v>1100</v>
          </cell>
        </row>
        <row r="434">
          <cell r="F434">
            <v>1300</v>
          </cell>
          <cell r="H434">
            <v>1100</v>
          </cell>
        </row>
        <row r="435">
          <cell r="F435">
            <v>1300</v>
          </cell>
          <cell r="H435">
            <v>1888</v>
          </cell>
        </row>
        <row r="436">
          <cell r="F436">
            <v>1300</v>
          </cell>
          <cell r="H436">
            <v>1110</v>
          </cell>
        </row>
        <row r="437">
          <cell r="F437">
            <v>1300</v>
          </cell>
          <cell r="H437">
            <v>1888</v>
          </cell>
        </row>
        <row r="438">
          <cell r="F438">
            <v>1300</v>
          </cell>
          <cell r="H438">
            <v>1888</v>
          </cell>
        </row>
        <row r="439">
          <cell r="F439">
            <v>1300</v>
          </cell>
          <cell r="H439">
            <v>1888</v>
          </cell>
        </row>
        <row r="440">
          <cell r="F440">
            <v>1300</v>
          </cell>
          <cell r="H440">
            <v>1888</v>
          </cell>
        </row>
        <row r="441">
          <cell r="F441">
            <v>1300</v>
          </cell>
          <cell r="H441">
            <v>1100</v>
          </cell>
        </row>
        <row r="442">
          <cell r="F442">
            <v>1300</v>
          </cell>
          <cell r="H442">
            <v>1888</v>
          </cell>
        </row>
        <row r="443">
          <cell r="F443">
            <v>2300</v>
          </cell>
          <cell r="H443">
            <v>2888</v>
          </cell>
        </row>
        <row r="444">
          <cell r="F444">
            <v>2300</v>
          </cell>
          <cell r="H444">
            <v>2110</v>
          </cell>
        </row>
        <row r="445">
          <cell r="F445">
            <v>2300</v>
          </cell>
          <cell r="H445">
            <v>2110</v>
          </cell>
        </row>
        <row r="446">
          <cell r="F446">
            <v>2300</v>
          </cell>
          <cell r="H446">
            <v>2110</v>
          </cell>
        </row>
        <row r="447">
          <cell r="F447">
            <v>2300</v>
          </cell>
          <cell r="H447">
            <v>2100</v>
          </cell>
        </row>
        <row r="448">
          <cell r="F448">
            <v>2300</v>
          </cell>
          <cell r="H448">
            <v>2888</v>
          </cell>
        </row>
        <row r="449">
          <cell r="F449">
            <v>2300</v>
          </cell>
          <cell r="H449">
            <v>2888</v>
          </cell>
        </row>
        <row r="450">
          <cell r="F450">
            <v>2300</v>
          </cell>
          <cell r="H450">
            <v>2100</v>
          </cell>
        </row>
        <row r="451">
          <cell r="F451">
            <v>1300</v>
          </cell>
          <cell r="H451">
            <v>1102</v>
          </cell>
        </row>
        <row r="452">
          <cell r="F452">
            <v>2300</v>
          </cell>
          <cell r="H452">
            <v>2101</v>
          </cell>
        </row>
        <row r="453">
          <cell r="F453">
            <v>2300</v>
          </cell>
          <cell r="H453">
            <v>2105</v>
          </cell>
        </row>
        <row r="454">
          <cell r="F454">
            <v>2300</v>
          </cell>
          <cell r="H454">
            <v>2111</v>
          </cell>
        </row>
        <row r="455">
          <cell r="F455">
            <v>2300</v>
          </cell>
          <cell r="H455">
            <v>2109</v>
          </cell>
        </row>
        <row r="456">
          <cell r="F456">
            <v>2300</v>
          </cell>
          <cell r="H456">
            <v>2100</v>
          </cell>
        </row>
        <row r="457">
          <cell r="F457">
            <v>2300</v>
          </cell>
          <cell r="H457">
            <v>2888</v>
          </cell>
        </row>
        <row r="458">
          <cell r="F458">
            <v>2300</v>
          </cell>
          <cell r="H458">
            <v>2110</v>
          </cell>
        </row>
        <row r="459">
          <cell r="F459">
            <v>2300</v>
          </cell>
          <cell r="H459">
            <v>2111</v>
          </cell>
        </row>
        <row r="460">
          <cell r="F460">
            <v>1300</v>
          </cell>
          <cell r="H460">
            <v>1100</v>
          </cell>
        </row>
        <row r="461">
          <cell r="F461">
            <v>1300</v>
          </cell>
          <cell r="H461">
            <v>1999</v>
          </cell>
        </row>
        <row r="462">
          <cell r="F462">
            <v>1300</v>
          </cell>
          <cell r="H462">
            <v>1203</v>
          </cell>
        </row>
        <row r="463">
          <cell r="F463">
            <v>1300</v>
          </cell>
          <cell r="H463">
            <v>1999</v>
          </cell>
        </row>
        <row r="464">
          <cell r="F464">
            <v>1300</v>
          </cell>
          <cell r="H464">
            <v>1999</v>
          </cell>
        </row>
        <row r="465">
          <cell r="F465">
            <v>1300</v>
          </cell>
          <cell r="H465">
            <v>1999</v>
          </cell>
        </row>
        <row r="466">
          <cell r="F466">
            <v>1300</v>
          </cell>
          <cell r="H466">
            <v>1203</v>
          </cell>
        </row>
        <row r="467">
          <cell r="F467">
            <v>1300</v>
          </cell>
          <cell r="H467">
            <v>1203</v>
          </cell>
        </row>
        <row r="468">
          <cell r="F468">
            <v>1300</v>
          </cell>
          <cell r="H468">
            <v>1999</v>
          </cell>
        </row>
        <row r="469">
          <cell r="F469">
            <v>1300</v>
          </cell>
          <cell r="H469">
            <v>1999</v>
          </cell>
        </row>
        <row r="470">
          <cell r="F470">
            <v>1300</v>
          </cell>
          <cell r="H470">
            <v>1999</v>
          </cell>
        </row>
        <row r="471">
          <cell r="F471">
            <v>1300</v>
          </cell>
          <cell r="H471">
            <v>1200</v>
          </cell>
        </row>
        <row r="472">
          <cell r="F472">
            <v>1300</v>
          </cell>
          <cell r="H472">
            <v>1200</v>
          </cell>
        </row>
        <row r="473">
          <cell r="F473">
            <v>1300</v>
          </cell>
          <cell r="H473">
            <v>1201</v>
          </cell>
        </row>
        <row r="474">
          <cell r="F474">
            <v>1300</v>
          </cell>
          <cell r="H474">
            <v>1201</v>
          </cell>
        </row>
        <row r="475">
          <cell r="F475">
            <v>1300</v>
          </cell>
          <cell r="H475">
            <v>1203</v>
          </cell>
        </row>
        <row r="476">
          <cell r="F476">
            <v>1300</v>
          </cell>
          <cell r="H476">
            <v>1100</v>
          </cell>
        </row>
        <row r="477">
          <cell r="F477">
            <v>1300</v>
          </cell>
          <cell r="H477">
            <v>1999</v>
          </cell>
        </row>
        <row r="478">
          <cell r="F478">
            <v>1300</v>
          </cell>
          <cell r="H478">
            <v>1999</v>
          </cell>
        </row>
        <row r="479">
          <cell r="F479">
            <v>1300</v>
          </cell>
          <cell r="H479">
            <v>1999</v>
          </cell>
        </row>
        <row r="480">
          <cell r="F480">
            <v>1300</v>
          </cell>
          <cell r="H480">
            <v>1999</v>
          </cell>
        </row>
        <row r="481">
          <cell r="F481">
            <v>2300</v>
          </cell>
          <cell r="H481">
            <v>2204</v>
          </cell>
        </row>
        <row r="482">
          <cell r="F482">
            <v>2300</v>
          </cell>
          <cell r="H482">
            <v>2999</v>
          </cell>
        </row>
        <row r="483">
          <cell r="F483">
            <v>2300</v>
          </cell>
          <cell r="H483">
            <v>2203</v>
          </cell>
        </row>
        <row r="484">
          <cell r="F484">
            <v>2300</v>
          </cell>
          <cell r="H484">
            <v>2203</v>
          </cell>
        </row>
        <row r="485">
          <cell r="F485">
            <v>2300</v>
          </cell>
          <cell r="H485">
            <v>2999</v>
          </cell>
        </row>
        <row r="486">
          <cell r="F486">
            <v>2300</v>
          </cell>
          <cell r="H486">
            <v>2999</v>
          </cell>
        </row>
        <row r="487">
          <cell r="F487">
            <v>2300</v>
          </cell>
          <cell r="H487">
            <v>2999</v>
          </cell>
        </row>
        <row r="488">
          <cell r="F488">
            <v>2300</v>
          </cell>
          <cell r="H488">
            <v>2999</v>
          </cell>
        </row>
        <row r="489">
          <cell r="F489">
            <v>2300</v>
          </cell>
          <cell r="H489">
            <v>2200</v>
          </cell>
        </row>
        <row r="490">
          <cell r="F490">
            <v>2300</v>
          </cell>
          <cell r="H490">
            <v>2200</v>
          </cell>
        </row>
        <row r="491">
          <cell r="F491">
            <v>2300</v>
          </cell>
          <cell r="H491">
            <v>2201</v>
          </cell>
        </row>
        <row r="492">
          <cell r="F492">
            <v>2300</v>
          </cell>
          <cell r="H492">
            <v>2999</v>
          </cell>
        </row>
        <row r="493">
          <cell r="F493">
            <v>1300</v>
          </cell>
        </row>
        <row r="494">
          <cell r="F494">
            <v>2300</v>
          </cell>
        </row>
        <row r="495">
          <cell r="F495">
            <v>1300</v>
          </cell>
        </row>
        <row r="496">
          <cell r="F496">
            <v>1300</v>
          </cell>
        </row>
        <row r="497">
          <cell r="F497">
            <v>1300</v>
          </cell>
        </row>
        <row r="498">
          <cell r="F498">
            <v>1300</v>
          </cell>
        </row>
        <row r="499">
          <cell r="F499">
            <v>1300</v>
          </cell>
        </row>
        <row r="500">
          <cell r="F500">
            <v>1300</v>
          </cell>
        </row>
        <row r="501">
          <cell r="F501">
            <v>2300</v>
          </cell>
        </row>
        <row r="502">
          <cell r="F502">
            <v>2300</v>
          </cell>
        </row>
        <row r="503">
          <cell r="F503">
            <v>2300</v>
          </cell>
        </row>
        <row r="504">
          <cell r="F504">
            <v>1300</v>
          </cell>
        </row>
        <row r="505">
          <cell r="F505">
            <v>1300</v>
          </cell>
        </row>
        <row r="506">
          <cell r="F506">
            <v>1300</v>
          </cell>
        </row>
        <row r="507">
          <cell r="F507">
            <v>2300</v>
          </cell>
        </row>
        <row r="508">
          <cell r="F508">
            <v>2300</v>
          </cell>
        </row>
        <row r="509">
          <cell r="F509">
            <v>2300</v>
          </cell>
        </row>
        <row r="510">
          <cell r="F510">
            <v>1300</v>
          </cell>
        </row>
        <row r="511">
          <cell r="F511">
            <v>1300</v>
          </cell>
        </row>
        <row r="512">
          <cell r="F512">
            <v>1300</v>
          </cell>
        </row>
        <row r="513">
          <cell r="F513">
            <v>1300</v>
          </cell>
        </row>
        <row r="514">
          <cell r="F514">
            <v>1300</v>
          </cell>
        </row>
        <row r="515">
          <cell r="F515">
            <v>1300</v>
          </cell>
        </row>
        <row r="516">
          <cell r="F516">
            <v>1300</v>
          </cell>
        </row>
        <row r="517">
          <cell r="F517">
            <v>1300</v>
          </cell>
        </row>
        <row r="518">
          <cell r="F518">
            <v>1300</v>
          </cell>
        </row>
        <row r="519">
          <cell r="F519">
            <v>1300</v>
          </cell>
        </row>
        <row r="520">
          <cell r="F520">
            <v>1300</v>
          </cell>
        </row>
        <row r="521">
          <cell r="F521">
            <v>1300</v>
          </cell>
        </row>
        <row r="522">
          <cell r="F522">
            <v>1300</v>
          </cell>
        </row>
        <row r="523">
          <cell r="F523">
            <v>1300</v>
          </cell>
        </row>
        <row r="524">
          <cell r="F524">
            <v>1300</v>
          </cell>
        </row>
        <row r="525">
          <cell r="F525">
            <v>1300</v>
          </cell>
        </row>
        <row r="526">
          <cell r="F526">
            <v>1300</v>
          </cell>
        </row>
        <row r="527">
          <cell r="F527">
            <v>1300</v>
          </cell>
        </row>
        <row r="528">
          <cell r="F528">
            <v>1300</v>
          </cell>
        </row>
        <row r="529">
          <cell r="F529">
            <v>1300</v>
          </cell>
        </row>
        <row r="530">
          <cell r="F530">
            <v>1300</v>
          </cell>
        </row>
        <row r="531">
          <cell r="F531">
            <v>1300</v>
          </cell>
        </row>
        <row r="532">
          <cell r="F532">
            <v>1300</v>
          </cell>
        </row>
        <row r="533">
          <cell r="F533">
            <v>1300</v>
          </cell>
        </row>
        <row r="534">
          <cell r="F534">
            <v>1300</v>
          </cell>
        </row>
        <row r="535">
          <cell r="F535">
            <v>1300</v>
          </cell>
        </row>
        <row r="536">
          <cell r="F536">
            <v>1300</v>
          </cell>
        </row>
        <row r="537">
          <cell r="F537">
            <v>1300</v>
          </cell>
        </row>
        <row r="538">
          <cell r="F538">
            <v>1300</v>
          </cell>
        </row>
        <row r="539">
          <cell r="F539">
            <v>1300</v>
          </cell>
        </row>
        <row r="540">
          <cell r="F540">
            <v>1300</v>
          </cell>
        </row>
        <row r="541">
          <cell r="F541">
            <v>1300</v>
          </cell>
        </row>
        <row r="542">
          <cell r="F542">
            <v>1300</v>
          </cell>
        </row>
        <row r="543">
          <cell r="F543">
            <v>1300</v>
          </cell>
        </row>
        <row r="544">
          <cell r="F544">
            <v>1300</v>
          </cell>
        </row>
        <row r="545">
          <cell r="F545">
            <v>1300</v>
          </cell>
        </row>
        <row r="546">
          <cell r="F546">
            <v>1300</v>
          </cell>
        </row>
        <row r="547">
          <cell r="F547">
            <v>1300</v>
          </cell>
        </row>
        <row r="548">
          <cell r="F548">
            <v>1300</v>
          </cell>
        </row>
        <row r="549">
          <cell r="F549">
            <v>1300</v>
          </cell>
        </row>
        <row r="550">
          <cell r="F550">
            <v>1300</v>
          </cell>
        </row>
        <row r="551">
          <cell r="F551">
            <v>1300</v>
          </cell>
        </row>
        <row r="552">
          <cell r="F552">
            <v>1300</v>
          </cell>
        </row>
        <row r="553">
          <cell r="F553">
            <v>1300</v>
          </cell>
        </row>
        <row r="554">
          <cell r="F554">
            <v>1300</v>
          </cell>
        </row>
        <row r="555">
          <cell r="F555">
            <v>1300</v>
          </cell>
        </row>
        <row r="556">
          <cell r="F556">
            <v>1300</v>
          </cell>
        </row>
        <row r="557">
          <cell r="F557">
            <v>1300</v>
          </cell>
        </row>
        <row r="558">
          <cell r="F558">
            <v>1300</v>
          </cell>
        </row>
        <row r="559">
          <cell r="F559">
            <v>1300</v>
          </cell>
        </row>
        <row r="560">
          <cell r="F560">
            <v>1300</v>
          </cell>
        </row>
        <row r="561">
          <cell r="F561">
            <v>1300</v>
          </cell>
        </row>
        <row r="562">
          <cell r="F562">
            <v>1300</v>
          </cell>
        </row>
        <row r="563">
          <cell r="F563">
            <v>1300</v>
          </cell>
        </row>
        <row r="564">
          <cell r="F564">
            <v>1300</v>
          </cell>
        </row>
        <row r="565">
          <cell r="F565">
            <v>1300</v>
          </cell>
        </row>
        <row r="566">
          <cell r="F566">
            <v>1300</v>
          </cell>
        </row>
        <row r="567">
          <cell r="F567">
            <v>1300</v>
          </cell>
        </row>
        <row r="568">
          <cell r="F568">
            <v>1300</v>
          </cell>
        </row>
        <row r="569">
          <cell r="F569">
            <v>1300</v>
          </cell>
        </row>
        <row r="570">
          <cell r="F570">
            <v>1300</v>
          </cell>
        </row>
        <row r="571">
          <cell r="F571">
            <v>2300</v>
          </cell>
        </row>
        <row r="572">
          <cell r="F572">
            <v>2300</v>
          </cell>
        </row>
        <row r="573">
          <cell r="F573">
            <v>2300</v>
          </cell>
        </row>
        <row r="574">
          <cell r="F574">
            <v>2300</v>
          </cell>
        </row>
        <row r="575">
          <cell r="F575">
            <v>2300</v>
          </cell>
        </row>
        <row r="576">
          <cell r="F576">
            <v>2300</v>
          </cell>
        </row>
        <row r="577">
          <cell r="F577">
            <v>2300</v>
          </cell>
        </row>
        <row r="578">
          <cell r="F578">
            <v>2300</v>
          </cell>
        </row>
        <row r="579">
          <cell r="F579">
            <v>2300</v>
          </cell>
        </row>
        <row r="580">
          <cell r="F580">
            <v>2300</v>
          </cell>
        </row>
        <row r="581">
          <cell r="F581">
            <v>2300</v>
          </cell>
        </row>
        <row r="582">
          <cell r="F582">
            <v>2300</v>
          </cell>
        </row>
        <row r="583">
          <cell r="F583">
            <v>2300</v>
          </cell>
        </row>
        <row r="584">
          <cell r="F584">
            <v>2300</v>
          </cell>
        </row>
        <row r="585">
          <cell r="F585">
            <v>1300</v>
          </cell>
        </row>
        <row r="586">
          <cell r="F586">
            <v>1300</v>
          </cell>
        </row>
        <row r="587">
          <cell r="F587">
            <v>1300</v>
          </cell>
        </row>
        <row r="588">
          <cell r="F588">
            <v>1300</v>
          </cell>
        </row>
        <row r="589">
          <cell r="F589">
            <v>1300</v>
          </cell>
        </row>
        <row r="590">
          <cell r="F590">
            <v>1300</v>
          </cell>
        </row>
        <row r="591">
          <cell r="F591">
            <v>1300</v>
          </cell>
        </row>
        <row r="592">
          <cell r="F592">
            <v>1300</v>
          </cell>
        </row>
        <row r="593">
          <cell r="F593">
            <v>1300</v>
          </cell>
        </row>
        <row r="594">
          <cell r="F594">
            <v>1300</v>
          </cell>
        </row>
        <row r="595">
          <cell r="F595">
            <v>2300</v>
          </cell>
        </row>
        <row r="596">
          <cell r="F596">
            <v>2300</v>
          </cell>
        </row>
        <row r="597">
          <cell r="F597">
            <v>2300</v>
          </cell>
        </row>
        <row r="598">
          <cell r="F598">
            <v>2300</v>
          </cell>
        </row>
        <row r="599">
          <cell r="F599">
            <v>2300</v>
          </cell>
        </row>
        <row r="600">
          <cell r="F600">
            <v>2300</v>
          </cell>
        </row>
        <row r="601">
          <cell r="F601">
            <v>2300</v>
          </cell>
        </row>
        <row r="602">
          <cell r="F602">
            <v>2300</v>
          </cell>
        </row>
        <row r="603">
          <cell r="F603">
            <v>2300</v>
          </cell>
        </row>
        <row r="604">
          <cell r="F604">
            <v>1300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udores"/>
      <sheetName val="BALANCE"/>
    </sheetNames>
    <sheetDataSet>
      <sheetData sheetId="0"/>
      <sheetData sheetId="1">
        <row r="1">
          <cell r="A1">
            <v>111001</v>
          </cell>
        </row>
        <row r="2">
          <cell r="A2">
            <v>111007</v>
          </cell>
        </row>
        <row r="3">
          <cell r="A3">
            <v>111009</v>
          </cell>
        </row>
        <row r="4">
          <cell r="A4">
            <v>111015</v>
          </cell>
        </row>
        <row r="5">
          <cell r="A5">
            <v>111019</v>
          </cell>
        </row>
        <row r="6">
          <cell r="A6">
            <v>111021</v>
          </cell>
        </row>
        <row r="7">
          <cell r="A7">
            <v>111025</v>
          </cell>
        </row>
        <row r="8">
          <cell r="A8">
            <v>115001</v>
          </cell>
        </row>
        <row r="9">
          <cell r="A9">
            <v>115005</v>
          </cell>
        </row>
        <row r="10">
          <cell r="A10">
            <v>115010</v>
          </cell>
        </row>
        <row r="11">
          <cell r="A11">
            <v>115015</v>
          </cell>
        </row>
        <row r="12">
          <cell r="A12">
            <v>116019</v>
          </cell>
        </row>
        <row r="13">
          <cell r="A13">
            <v>116020</v>
          </cell>
        </row>
        <row r="14">
          <cell r="A14">
            <v>121003</v>
          </cell>
        </row>
        <row r="15">
          <cell r="A15">
            <v>121016</v>
          </cell>
        </row>
        <row r="16">
          <cell r="A16">
            <v>121017</v>
          </cell>
        </row>
        <row r="17">
          <cell r="A17">
            <v>121018</v>
          </cell>
        </row>
        <row r="18">
          <cell r="A18">
            <v>125003</v>
          </cell>
        </row>
        <row r="19">
          <cell r="A19">
            <v>131109</v>
          </cell>
        </row>
        <row r="20">
          <cell r="A20">
            <v>131140</v>
          </cell>
        </row>
        <row r="21">
          <cell r="A21">
            <v>131194</v>
          </cell>
        </row>
        <row r="22">
          <cell r="A22">
            <v>131204</v>
          </cell>
        </row>
        <row r="23">
          <cell r="A23">
            <v>131213</v>
          </cell>
        </row>
        <row r="24">
          <cell r="A24">
            <v>131263</v>
          </cell>
        </row>
        <row r="25">
          <cell r="A25">
            <v>131409</v>
          </cell>
        </row>
        <row r="26">
          <cell r="A26">
            <v>131504</v>
          </cell>
        </row>
        <row r="27">
          <cell r="A27">
            <v>131601</v>
          </cell>
        </row>
        <row r="28">
          <cell r="A28">
            <v>131709</v>
          </cell>
        </row>
        <row r="29">
          <cell r="A29">
            <v>131712</v>
          </cell>
        </row>
        <row r="30">
          <cell r="A30">
            <v>131715</v>
          </cell>
        </row>
        <row r="31">
          <cell r="A31">
            <v>131718</v>
          </cell>
        </row>
        <row r="32">
          <cell r="A32">
            <v>131721</v>
          </cell>
        </row>
        <row r="33">
          <cell r="A33">
            <v>131711</v>
          </cell>
        </row>
        <row r="34">
          <cell r="A34">
            <v>131731</v>
          </cell>
        </row>
        <row r="35">
          <cell r="A35">
            <v>131742</v>
          </cell>
        </row>
        <row r="36">
          <cell r="A36">
            <v>131741</v>
          </cell>
        </row>
        <row r="37">
          <cell r="A37">
            <v>131791</v>
          </cell>
        </row>
        <row r="38">
          <cell r="A38">
            <v>131792</v>
          </cell>
        </row>
        <row r="39">
          <cell r="A39">
            <v>131804</v>
          </cell>
        </row>
        <row r="40">
          <cell r="A40">
            <v>131805</v>
          </cell>
        </row>
        <row r="41">
          <cell r="A41">
            <v>131810</v>
          </cell>
        </row>
        <row r="42">
          <cell r="A42">
            <v>131808</v>
          </cell>
        </row>
        <row r="43">
          <cell r="A43">
            <v>131801</v>
          </cell>
        </row>
        <row r="44">
          <cell r="A44">
            <v>131802</v>
          </cell>
        </row>
        <row r="45">
          <cell r="A45">
            <v>131855</v>
          </cell>
        </row>
        <row r="46">
          <cell r="A46">
            <v>131901</v>
          </cell>
        </row>
        <row r="47">
          <cell r="A47">
            <v>135709</v>
          </cell>
        </row>
        <row r="48">
          <cell r="A48">
            <v>135712</v>
          </cell>
        </row>
        <row r="49">
          <cell r="A49">
            <v>135715</v>
          </cell>
        </row>
        <row r="50">
          <cell r="A50">
            <v>135721</v>
          </cell>
        </row>
        <row r="51">
          <cell r="A51">
            <v>135742</v>
          </cell>
        </row>
        <row r="52">
          <cell r="A52">
            <v>135801</v>
          </cell>
        </row>
        <row r="53">
          <cell r="A53">
            <v>135901</v>
          </cell>
        </row>
        <row r="54">
          <cell r="A54">
            <v>136103</v>
          </cell>
        </row>
        <row r="55">
          <cell r="A55">
            <v>136201</v>
          </cell>
        </row>
        <row r="56">
          <cell r="A56">
            <v>141122</v>
          </cell>
        </row>
        <row r="57">
          <cell r="A57">
            <v>141130</v>
          </cell>
        </row>
        <row r="58">
          <cell r="A58">
            <v>141155</v>
          </cell>
        </row>
        <row r="59">
          <cell r="A59">
            <v>141133</v>
          </cell>
        </row>
        <row r="60">
          <cell r="A60">
            <v>141138</v>
          </cell>
        </row>
        <row r="61">
          <cell r="A61">
            <v>141141</v>
          </cell>
        </row>
        <row r="62">
          <cell r="A62">
            <v>141199</v>
          </cell>
        </row>
        <row r="63">
          <cell r="A63">
            <v>141153</v>
          </cell>
        </row>
        <row r="64">
          <cell r="A64">
            <v>141154</v>
          </cell>
        </row>
        <row r="65">
          <cell r="A65">
            <v>141126</v>
          </cell>
        </row>
        <row r="66">
          <cell r="A66">
            <v>141185</v>
          </cell>
        </row>
        <row r="67">
          <cell r="A67">
            <v>141186</v>
          </cell>
        </row>
        <row r="68">
          <cell r="A68">
            <v>141187</v>
          </cell>
        </row>
        <row r="69">
          <cell r="A69">
            <v>141250</v>
          </cell>
        </row>
        <row r="70">
          <cell r="A70">
            <v>141301</v>
          </cell>
        </row>
        <row r="71">
          <cell r="A71">
            <v>142111</v>
          </cell>
        </row>
        <row r="72">
          <cell r="A72">
            <v>145118</v>
          </cell>
        </row>
        <row r="73">
          <cell r="A73">
            <v>145117</v>
          </cell>
        </row>
        <row r="74">
          <cell r="A74">
            <v>145154</v>
          </cell>
        </row>
        <row r="75">
          <cell r="A75">
            <v>146154</v>
          </cell>
        </row>
        <row r="76">
          <cell r="A76">
            <v>161013</v>
          </cell>
        </row>
        <row r="77">
          <cell r="A77">
            <v>161027</v>
          </cell>
        </row>
        <row r="78">
          <cell r="A78">
            <v>161031</v>
          </cell>
        </row>
        <row r="79">
          <cell r="A79">
            <v>161032</v>
          </cell>
        </row>
        <row r="80">
          <cell r="A80">
            <v>161094</v>
          </cell>
        </row>
        <row r="81">
          <cell r="A81">
            <v>171109</v>
          </cell>
        </row>
        <row r="82">
          <cell r="A82">
            <v>171115</v>
          </cell>
        </row>
        <row r="83">
          <cell r="A83">
            <v>171117</v>
          </cell>
        </row>
        <row r="84">
          <cell r="A84">
            <v>171127</v>
          </cell>
        </row>
        <row r="85">
          <cell r="A85">
            <v>171133</v>
          </cell>
        </row>
        <row r="86">
          <cell r="A86">
            <v>171136</v>
          </cell>
        </row>
        <row r="87">
          <cell r="A87">
            <v>171137</v>
          </cell>
        </row>
        <row r="88">
          <cell r="A88">
            <v>171139</v>
          </cell>
        </row>
        <row r="89">
          <cell r="A89">
            <v>171301</v>
          </cell>
        </row>
        <row r="90">
          <cell r="A90">
            <v>175136</v>
          </cell>
        </row>
        <row r="91">
          <cell r="A91">
            <v>175139</v>
          </cell>
        </row>
        <row r="92">
          <cell r="A92">
            <v>175301</v>
          </cell>
        </row>
        <row r="93">
          <cell r="A93">
            <v>180003</v>
          </cell>
        </row>
        <row r="94">
          <cell r="A94">
            <v>180006</v>
          </cell>
        </row>
        <row r="95">
          <cell r="A95">
            <v>180012</v>
          </cell>
        </row>
        <row r="96">
          <cell r="A96">
            <v>180015</v>
          </cell>
        </row>
        <row r="97">
          <cell r="A97">
            <v>180021</v>
          </cell>
        </row>
        <row r="98">
          <cell r="A98">
            <v>180024</v>
          </cell>
        </row>
        <row r="99">
          <cell r="A99">
            <v>180031</v>
          </cell>
        </row>
        <row r="100">
          <cell r="A100">
            <v>180033</v>
          </cell>
        </row>
        <row r="101">
          <cell r="A101">
            <v>190003</v>
          </cell>
        </row>
        <row r="102">
          <cell r="A102">
            <v>190009</v>
          </cell>
        </row>
        <row r="103">
          <cell r="A103">
            <v>190018</v>
          </cell>
        </row>
        <row r="104">
          <cell r="A104">
            <v>190021</v>
          </cell>
        </row>
        <row r="105">
          <cell r="A105">
            <v>190027</v>
          </cell>
        </row>
        <row r="106">
          <cell r="A106">
            <v>210003</v>
          </cell>
        </row>
        <row r="107">
          <cell r="A107">
            <v>210006</v>
          </cell>
        </row>
        <row r="108">
          <cell r="A108">
            <v>210012</v>
          </cell>
        </row>
        <row r="109">
          <cell r="A109">
            <v>210015</v>
          </cell>
        </row>
        <row r="110">
          <cell r="A110">
            <v>231009</v>
          </cell>
        </row>
        <row r="111">
          <cell r="A111">
            <v>235009</v>
          </cell>
        </row>
        <row r="112">
          <cell r="A112">
            <v>311106</v>
          </cell>
        </row>
        <row r="113">
          <cell r="A113">
            <v>311124</v>
          </cell>
        </row>
        <row r="114">
          <cell r="A114">
            <v>311113</v>
          </cell>
        </row>
        <row r="115">
          <cell r="A115">
            <v>311140</v>
          </cell>
        </row>
        <row r="116">
          <cell r="A116">
            <v>311147</v>
          </cell>
        </row>
        <row r="117">
          <cell r="A117">
            <v>311142</v>
          </cell>
        </row>
        <row r="118">
          <cell r="A118">
            <v>311154</v>
          </cell>
        </row>
        <row r="119">
          <cell r="A119">
            <v>311207</v>
          </cell>
        </row>
        <row r="120">
          <cell r="A120">
            <v>311209</v>
          </cell>
        </row>
        <row r="121">
          <cell r="A121">
            <v>311203</v>
          </cell>
        </row>
        <row r="122">
          <cell r="A122">
            <v>311403</v>
          </cell>
        </row>
        <row r="123">
          <cell r="A123">
            <v>311406</v>
          </cell>
        </row>
        <row r="124">
          <cell r="A124">
            <v>311424</v>
          </cell>
        </row>
        <row r="125">
          <cell r="A125">
            <v>311454</v>
          </cell>
        </row>
        <row r="126">
          <cell r="A126">
            <v>311706</v>
          </cell>
        </row>
        <row r="127">
          <cell r="A127">
            <v>311712</v>
          </cell>
        </row>
        <row r="128">
          <cell r="A128">
            <v>311724</v>
          </cell>
        </row>
        <row r="129">
          <cell r="A129">
            <v>311718</v>
          </cell>
        </row>
        <row r="130">
          <cell r="A130">
            <v>311726</v>
          </cell>
        </row>
        <row r="131">
          <cell r="A131">
            <v>311730</v>
          </cell>
        </row>
        <row r="132">
          <cell r="A132">
            <v>311731</v>
          </cell>
        </row>
        <row r="133">
          <cell r="A133">
            <v>311750</v>
          </cell>
        </row>
        <row r="134">
          <cell r="A134">
            <v>311752</v>
          </cell>
        </row>
        <row r="135">
          <cell r="A135">
            <v>311768</v>
          </cell>
        </row>
        <row r="136">
          <cell r="A136">
            <v>311736</v>
          </cell>
        </row>
        <row r="137">
          <cell r="A137">
            <v>311740</v>
          </cell>
        </row>
        <row r="138">
          <cell r="A138">
            <v>311746</v>
          </cell>
        </row>
        <row r="139">
          <cell r="A139">
            <v>311742</v>
          </cell>
        </row>
        <row r="140">
          <cell r="A140">
            <v>311745</v>
          </cell>
        </row>
        <row r="141">
          <cell r="A141">
            <v>311754</v>
          </cell>
        </row>
        <row r="142">
          <cell r="A142">
            <v>311807</v>
          </cell>
        </row>
        <row r="143">
          <cell r="A143">
            <v>311815</v>
          </cell>
        </row>
        <row r="144">
          <cell r="A144">
            <v>311817</v>
          </cell>
        </row>
        <row r="145">
          <cell r="A145">
            <v>311812</v>
          </cell>
        </row>
        <row r="146">
          <cell r="A146">
            <v>311809</v>
          </cell>
        </row>
        <row r="147">
          <cell r="A147">
            <v>311850</v>
          </cell>
        </row>
        <row r="148">
          <cell r="A148">
            <v>311851</v>
          </cell>
        </row>
        <row r="149">
          <cell r="A149">
            <v>311803</v>
          </cell>
        </row>
        <row r="150">
          <cell r="A150">
            <v>315113</v>
          </cell>
        </row>
        <row r="151">
          <cell r="A151">
            <v>315724</v>
          </cell>
        </row>
        <row r="152">
          <cell r="A152">
            <v>315718</v>
          </cell>
        </row>
        <row r="153">
          <cell r="A153">
            <v>315732</v>
          </cell>
        </row>
        <row r="154">
          <cell r="A154">
            <v>315737</v>
          </cell>
        </row>
        <row r="155">
          <cell r="A155">
            <v>315742</v>
          </cell>
        </row>
        <row r="156">
          <cell r="A156">
            <v>315754</v>
          </cell>
        </row>
        <row r="157">
          <cell r="A157">
            <v>315807</v>
          </cell>
        </row>
        <row r="158">
          <cell r="A158">
            <v>321183</v>
          </cell>
        </row>
        <row r="159">
          <cell r="A159">
            <v>321154</v>
          </cell>
        </row>
        <row r="160">
          <cell r="A160">
            <v>321155</v>
          </cell>
        </row>
        <row r="161">
          <cell r="A161">
            <v>321182</v>
          </cell>
        </row>
        <row r="162">
          <cell r="A162">
            <v>321118</v>
          </cell>
        </row>
        <row r="163">
          <cell r="A163">
            <v>321301</v>
          </cell>
        </row>
        <row r="164">
          <cell r="A164">
            <v>321123</v>
          </cell>
        </row>
        <row r="165">
          <cell r="A165">
            <v>321305</v>
          </cell>
        </row>
        <row r="166">
          <cell r="A166">
            <v>321133</v>
          </cell>
        </row>
        <row r="167">
          <cell r="A167">
            <v>321181</v>
          </cell>
        </row>
        <row r="168">
          <cell r="A168">
            <v>321184</v>
          </cell>
        </row>
        <row r="169">
          <cell r="A169">
            <v>322119</v>
          </cell>
        </row>
        <row r="170">
          <cell r="A170">
            <v>325149</v>
          </cell>
        </row>
        <row r="171">
          <cell r="A171">
            <v>325175</v>
          </cell>
        </row>
        <row r="172">
          <cell r="A172">
            <v>325184</v>
          </cell>
        </row>
        <row r="173">
          <cell r="A173">
            <v>326184</v>
          </cell>
        </row>
        <row r="174">
          <cell r="A174">
            <v>331112</v>
          </cell>
        </row>
        <row r="175">
          <cell r="A175">
            <v>331115</v>
          </cell>
        </row>
        <row r="176">
          <cell r="A176">
            <v>331117</v>
          </cell>
        </row>
        <row r="177">
          <cell r="A177">
            <v>331118</v>
          </cell>
        </row>
        <row r="178">
          <cell r="A178">
            <v>331136</v>
          </cell>
        </row>
        <row r="179">
          <cell r="A179">
            <v>335136</v>
          </cell>
        </row>
        <row r="180">
          <cell r="A180">
            <v>340006</v>
          </cell>
        </row>
        <row r="181">
          <cell r="A181">
            <v>340012</v>
          </cell>
        </row>
        <row r="182">
          <cell r="A182">
            <v>351009</v>
          </cell>
        </row>
        <row r="183">
          <cell r="A183">
            <v>355009</v>
          </cell>
        </row>
        <row r="184">
          <cell r="A184">
            <v>410003</v>
          </cell>
        </row>
        <row r="185">
          <cell r="A185">
            <v>410009</v>
          </cell>
        </row>
        <row r="186">
          <cell r="A186">
            <v>430024</v>
          </cell>
        </row>
        <row r="187">
          <cell r="A187">
            <v>440003</v>
          </cell>
        </row>
        <row r="188">
          <cell r="A188">
            <v>450003</v>
          </cell>
        </row>
        <row r="189">
          <cell r="A189">
            <v>450006</v>
          </cell>
        </row>
        <row r="190">
          <cell r="A190">
            <v>470002</v>
          </cell>
        </row>
        <row r="191">
          <cell r="A191">
            <v>511002</v>
          </cell>
        </row>
        <row r="192">
          <cell r="A192">
            <v>511004</v>
          </cell>
        </row>
        <row r="193">
          <cell r="A193">
            <v>511047</v>
          </cell>
        </row>
        <row r="194">
          <cell r="A194">
            <v>511048</v>
          </cell>
        </row>
        <row r="195">
          <cell r="A195">
            <v>511050</v>
          </cell>
        </row>
        <row r="196">
          <cell r="A196">
            <v>511054</v>
          </cell>
        </row>
        <row r="197">
          <cell r="A197">
            <v>511055</v>
          </cell>
        </row>
        <row r="198">
          <cell r="A198">
            <v>511053</v>
          </cell>
        </row>
        <row r="199">
          <cell r="A199">
            <v>511003</v>
          </cell>
        </row>
        <row r="200">
          <cell r="A200">
            <v>511015</v>
          </cell>
        </row>
        <row r="201">
          <cell r="A201">
            <v>511071</v>
          </cell>
        </row>
        <row r="202">
          <cell r="A202">
            <v>511072</v>
          </cell>
        </row>
        <row r="203">
          <cell r="A203">
            <v>511018</v>
          </cell>
        </row>
        <row r="204">
          <cell r="A204">
            <v>511021</v>
          </cell>
        </row>
        <row r="205">
          <cell r="A205">
            <v>511059</v>
          </cell>
        </row>
        <row r="206">
          <cell r="A206">
            <v>511041</v>
          </cell>
        </row>
        <row r="207">
          <cell r="A207">
            <v>511057</v>
          </cell>
        </row>
        <row r="208">
          <cell r="A208">
            <v>515002</v>
          </cell>
        </row>
        <row r="209">
          <cell r="A209">
            <v>515004</v>
          </cell>
        </row>
        <row r="210">
          <cell r="A210">
            <v>515048</v>
          </cell>
        </row>
        <row r="211">
          <cell r="A211">
            <v>515054</v>
          </cell>
        </row>
        <row r="212">
          <cell r="A212">
            <v>515021</v>
          </cell>
        </row>
        <row r="213">
          <cell r="A213">
            <v>521062</v>
          </cell>
        </row>
        <row r="214">
          <cell r="A214">
            <v>521063</v>
          </cell>
        </row>
        <row r="215">
          <cell r="A215">
            <v>521064</v>
          </cell>
        </row>
        <row r="216">
          <cell r="A216">
            <v>521065</v>
          </cell>
        </row>
        <row r="217">
          <cell r="A217">
            <v>521003</v>
          </cell>
        </row>
        <row r="218">
          <cell r="A218">
            <v>521067</v>
          </cell>
        </row>
        <row r="219">
          <cell r="A219">
            <v>521009</v>
          </cell>
        </row>
        <row r="220">
          <cell r="A220">
            <v>521021</v>
          </cell>
        </row>
        <row r="221">
          <cell r="A221">
            <v>521033</v>
          </cell>
        </row>
        <row r="222">
          <cell r="A222">
            <v>521071</v>
          </cell>
        </row>
        <row r="223">
          <cell r="A223">
            <v>521081</v>
          </cell>
        </row>
        <row r="224">
          <cell r="A224">
            <v>525063</v>
          </cell>
        </row>
        <row r="225">
          <cell r="A225">
            <v>525064</v>
          </cell>
        </row>
        <row r="226">
          <cell r="A226">
            <v>525036</v>
          </cell>
        </row>
        <row r="227">
          <cell r="A227">
            <v>525059</v>
          </cell>
        </row>
        <row r="228">
          <cell r="A228">
            <v>531003</v>
          </cell>
        </row>
        <row r="229">
          <cell r="A229">
            <v>535003</v>
          </cell>
        </row>
        <row r="230">
          <cell r="A230">
            <v>541003</v>
          </cell>
        </row>
        <row r="231">
          <cell r="A231">
            <v>541006</v>
          </cell>
        </row>
        <row r="232">
          <cell r="A232">
            <v>541009</v>
          </cell>
        </row>
        <row r="233">
          <cell r="A233">
            <v>541012</v>
          </cell>
        </row>
        <row r="234">
          <cell r="A234">
            <v>541015</v>
          </cell>
        </row>
        <row r="235">
          <cell r="A235">
            <v>541018</v>
          </cell>
        </row>
        <row r="236">
          <cell r="A236">
            <v>545018</v>
          </cell>
        </row>
        <row r="237">
          <cell r="A237">
            <v>551003</v>
          </cell>
        </row>
        <row r="238">
          <cell r="A238">
            <v>551018</v>
          </cell>
        </row>
        <row r="239">
          <cell r="A239">
            <v>555003</v>
          </cell>
        </row>
        <row r="240">
          <cell r="A240">
            <v>555018</v>
          </cell>
        </row>
        <row r="241">
          <cell r="A241">
            <v>560003</v>
          </cell>
        </row>
        <row r="242">
          <cell r="A242">
            <v>560006</v>
          </cell>
        </row>
        <row r="243">
          <cell r="A243">
            <v>560009</v>
          </cell>
        </row>
        <row r="244">
          <cell r="A244">
            <v>560012</v>
          </cell>
        </row>
        <row r="245">
          <cell r="A245">
            <v>560015</v>
          </cell>
        </row>
        <row r="246">
          <cell r="A246">
            <v>560018</v>
          </cell>
        </row>
        <row r="247">
          <cell r="A247">
            <v>560021</v>
          </cell>
        </row>
        <row r="248">
          <cell r="A248">
            <v>560024</v>
          </cell>
        </row>
        <row r="249">
          <cell r="A249">
            <v>560027</v>
          </cell>
        </row>
        <row r="250">
          <cell r="A250">
            <v>560031</v>
          </cell>
        </row>
        <row r="251">
          <cell r="A251">
            <v>560033</v>
          </cell>
        </row>
        <row r="252">
          <cell r="A252">
            <v>560036</v>
          </cell>
        </row>
        <row r="253">
          <cell r="A253">
            <v>560039</v>
          </cell>
        </row>
        <row r="254">
          <cell r="A254">
            <v>560042</v>
          </cell>
        </row>
        <row r="255">
          <cell r="A255">
            <v>560045</v>
          </cell>
        </row>
        <row r="256">
          <cell r="A256">
            <v>560048</v>
          </cell>
        </row>
        <row r="257">
          <cell r="A257">
            <v>560051</v>
          </cell>
        </row>
        <row r="258">
          <cell r="A258">
            <v>560054</v>
          </cell>
        </row>
        <row r="259">
          <cell r="A259">
            <v>560057</v>
          </cell>
        </row>
        <row r="260">
          <cell r="A260">
            <v>570009</v>
          </cell>
        </row>
        <row r="261">
          <cell r="A261">
            <v>570012</v>
          </cell>
        </row>
        <row r="262">
          <cell r="A262">
            <v>570018</v>
          </cell>
        </row>
        <row r="263">
          <cell r="A263">
            <v>570021</v>
          </cell>
        </row>
        <row r="264">
          <cell r="A264">
            <v>570024</v>
          </cell>
        </row>
        <row r="265">
          <cell r="A265">
            <v>570045</v>
          </cell>
        </row>
        <row r="266">
          <cell r="A266">
            <v>580003</v>
          </cell>
        </row>
        <row r="267">
          <cell r="A267">
            <v>580012</v>
          </cell>
        </row>
        <row r="268">
          <cell r="A268">
            <v>580015</v>
          </cell>
        </row>
        <row r="269">
          <cell r="A269">
            <v>580018</v>
          </cell>
        </row>
        <row r="270">
          <cell r="A270">
            <v>580021</v>
          </cell>
        </row>
        <row r="271">
          <cell r="A271">
            <v>580024</v>
          </cell>
        </row>
        <row r="272">
          <cell r="A272">
            <v>580027</v>
          </cell>
        </row>
        <row r="273">
          <cell r="A273">
            <v>580031</v>
          </cell>
        </row>
        <row r="274">
          <cell r="A274">
            <v>580033</v>
          </cell>
        </row>
        <row r="275">
          <cell r="A275">
            <v>580045</v>
          </cell>
        </row>
        <row r="276">
          <cell r="A276">
            <v>620003</v>
          </cell>
        </row>
        <row r="277">
          <cell r="A277">
            <v>620006</v>
          </cell>
        </row>
        <row r="278">
          <cell r="A278">
            <v>630003</v>
          </cell>
        </row>
        <row r="279">
          <cell r="A279">
            <v>640003</v>
          </cell>
        </row>
        <row r="280">
          <cell r="A280">
            <v>711023</v>
          </cell>
        </row>
        <row r="281">
          <cell r="A281">
            <v>711025</v>
          </cell>
        </row>
        <row r="282">
          <cell r="A282">
            <v>711046</v>
          </cell>
        </row>
        <row r="283">
          <cell r="A283">
            <v>711057</v>
          </cell>
        </row>
        <row r="284">
          <cell r="A284">
            <v>711063</v>
          </cell>
        </row>
        <row r="285">
          <cell r="A285">
            <v>711073</v>
          </cell>
        </row>
        <row r="286">
          <cell r="A286">
            <v>711083</v>
          </cell>
        </row>
        <row r="287">
          <cell r="A287">
            <v>711084</v>
          </cell>
        </row>
        <row r="288">
          <cell r="A288">
            <v>711085</v>
          </cell>
        </row>
        <row r="289">
          <cell r="A289">
            <v>711086</v>
          </cell>
        </row>
        <row r="290">
          <cell r="A290">
            <v>715023</v>
          </cell>
        </row>
        <row r="291">
          <cell r="A291">
            <v>715046</v>
          </cell>
        </row>
        <row r="292">
          <cell r="A292">
            <v>715053</v>
          </cell>
        </row>
        <row r="293">
          <cell r="A293">
            <v>715063</v>
          </cell>
        </row>
        <row r="294">
          <cell r="A294">
            <v>715083</v>
          </cell>
        </row>
        <row r="295">
          <cell r="A295">
            <v>715084</v>
          </cell>
        </row>
        <row r="296">
          <cell r="A296">
            <v>715085</v>
          </cell>
        </row>
        <row r="297">
          <cell r="A297">
            <v>715086</v>
          </cell>
        </row>
        <row r="298">
          <cell r="A298">
            <v>721033</v>
          </cell>
        </row>
        <row r="299">
          <cell r="A299">
            <v>721074</v>
          </cell>
        </row>
        <row r="300">
          <cell r="A300">
            <v>721083</v>
          </cell>
        </row>
        <row r="301">
          <cell r="A301">
            <v>721084</v>
          </cell>
        </row>
        <row r="302">
          <cell r="A302">
            <v>721086</v>
          </cell>
        </row>
        <row r="303">
          <cell r="A303">
            <v>725003</v>
          </cell>
        </row>
        <row r="304">
          <cell r="A304">
            <v>725004</v>
          </cell>
        </row>
        <row r="305">
          <cell r="A305">
            <v>725033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Resultados"/>
      <sheetName val="BALANCE"/>
      <sheetName val="CUADRO 1"/>
      <sheetName val="RESULTADO OPERACIONES"/>
      <sheetName val="Anexo RESULTADO"/>
      <sheetName val="Maturity Composition C20"/>
      <sheetName val="Composition of Deposits"/>
    </sheetNames>
    <sheetDataSet>
      <sheetData sheetId="0"/>
      <sheetData sheetId="1">
        <row r="3">
          <cell r="A3">
            <v>111001</v>
          </cell>
          <cell r="B3">
            <v>186399585.56</v>
          </cell>
        </row>
        <row r="4">
          <cell r="A4">
            <v>111007</v>
          </cell>
          <cell r="B4">
            <v>77642101.510000005</v>
          </cell>
        </row>
        <row r="5">
          <cell r="A5">
            <v>111009</v>
          </cell>
          <cell r="B5">
            <v>0</v>
          </cell>
        </row>
        <row r="6">
          <cell r="A6">
            <v>111015</v>
          </cell>
          <cell r="B6">
            <v>336330040.11000007</v>
          </cell>
        </row>
        <row r="7">
          <cell r="A7">
            <v>111019</v>
          </cell>
          <cell r="B7">
            <v>353870.95</v>
          </cell>
        </row>
        <row r="8">
          <cell r="A8">
            <v>111021</v>
          </cell>
          <cell r="B8">
            <v>4.3655745685100555E-11</v>
          </cell>
        </row>
        <row r="9">
          <cell r="A9">
            <v>111025</v>
          </cell>
          <cell r="B9">
            <v>-0.40000000013969839</v>
          </cell>
        </row>
        <row r="10">
          <cell r="A10">
            <v>112019</v>
          </cell>
          <cell r="B10">
            <v>6513.33</v>
          </cell>
        </row>
        <row r="11">
          <cell r="A11">
            <v>115001</v>
          </cell>
          <cell r="B11">
            <v>88505748.980000004</v>
          </cell>
        </row>
        <row r="12">
          <cell r="A12">
            <v>115005</v>
          </cell>
          <cell r="B12">
            <v>9932379.2000000011</v>
          </cell>
        </row>
        <row r="13">
          <cell r="A13">
            <v>115009</v>
          </cell>
          <cell r="B13">
            <v>0</v>
          </cell>
        </row>
        <row r="14">
          <cell r="A14">
            <v>115010</v>
          </cell>
          <cell r="B14">
            <v>29859086.849999998</v>
          </cell>
        </row>
        <row r="15">
          <cell r="A15">
            <v>115015</v>
          </cell>
          <cell r="B15">
            <v>238324972.03000003</v>
          </cell>
        </row>
        <row r="16">
          <cell r="A16">
            <v>115019</v>
          </cell>
          <cell r="B16">
            <v>979883.96</v>
          </cell>
        </row>
        <row r="17">
          <cell r="A17">
            <v>116009</v>
          </cell>
          <cell r="B17">
            <v>0</v>
          </cell>
        </row>
        <row r="18">
          <cell r="A18">
            <v>116019</v>
          </cell>
          <cell r="B18">
            <v>42691983.579999961</v>
          </cell>
        </row>
        <row r="19">
          <cell r="A19">
            <v>116021</v>
          </cell>
          <cell r="B19">
            <v>49249.66</v>
          </cell>
        </row>
        <row r="20">
          <cell r="A20">
            <v>121003</v>
          </cell>
          <cell r="B20">
            <v>13439565.859999999</v>
          </cell>
        </row>
        <row r="21">
          <cell r="A21">
            <v>121016</v>
          </cell>
          <cell r="B21">
            <v>593392.85</v>
          </cell>
        </row>
        <row r="22">
          <cell r="A22">
            <v>121018</v>
          </cell>
          <cell r="B22">
            <v>2191910.89</v>
          </cell>
        </row>
        <row r="23">
          <cell r="A23">
            <v>121024</v>
          </cell>
          <cell r="B23">
            <v>35772239.280000001</v>
          </cell>
        </row>
        <row r="24">
          <cell r="A24">
            <v>121025</v>
          </cell>
          <cell r="B24">
            <v>0</v>
          </cell>
        </row>
        <row r="25">
          <cell r="A25">
            <v>121026</v>
          </cell>
          <cell r="B25">
            <v>28560312</v>
          </cell>
        </row>
        <row r="26">
          <cell r="A26">
            <v>121027</v>
          </cell>
          <cell r="B26">
            <v>0</v>
          </cell>
        </row>
        <row r="27">
          <cell r="A27">
            <v>121028</v>
          </cell>
          <cell r="B27">
            <v>0</v>
          </cell>
        </row>
        <row r="28">
          <cell r="A28">
            <v>121029</v>
          </cell>
          <cell r="B28">
            <v>336933736</v>
          </cell>
        </row>
        <row r="29">
          <cell r="A29">
            <v>121031</v>
          </cell>
          <cell r="B29">
            <v>0</v>
          </cell>
        </row>
        <row r="30">
          <cell r="A30">
            <v>121112</v>
          </cell>
          <cell r="B30">
            <v>0</v>
          </cell>
        </row>
        <row r="31">
          <cell r="A31">
            <v>125003</v>
          </cell>
          <cell r="B31">
            <v>4223154.5599999996</v>
          </cell>
        </row>
        <row r="32">
          <cell r="A32">
            <v>125016</v>
          </cell>
          <cell r="B32">
            <v>111182.11</v>
          </cell>
        </row>
        <row r="33">
          <cell r="A33">
            <v>125018</v>
          </cell>
          <cell r="B33">
            <v>0</v>
          </cell>
        </row>
        <row r="34">
          <cell r="A34">
            <v>125021</v>
          </cell>
          <cell r="B34">
            <v>-0.01</v>
          </cell>
        </row>
        <row r="35">
          <cell r="A35">
            <v>125031</v>
          </cell>
          <cell r="B35">
            <v>0.09</v>
          </cell>
        </row>
        <row r="36">
          <cell r="A36">
            <v>126003</v>
          </cell>
          <cell r="B36">
            <v>0</v>
          </cell>
        </row>
        <row r="37">
          <cell r="A37">
            <v>131109</v>
          </cell>
          <cell r="B37">
            <v>16765183.34</v>
          </cell>
        </row>
        <row r="38">
          <cell r="A38">
            <v>131121</v>
          </cell>
          <cell r="B38">
            <v>0</v>
          </cell>
        </row>
        <row r="39">
          <cell r="A39">
            <v>131191</v>
          </cell>
          <cell r="B39">
            <v>0</v>
          </cell>
        </row>
        <row r="40">
          <cell r="A40">
            <v>131204</v>
          </cell>
          <cell r="B40">
            <v>265.79000000000002</v>
          </cell>
        </row>
        <row r="41">
          <cell r="A41">
            <v>131205</v>
          </cell>
          <cell r="B41">
            <v>0</v>
          </cell>
        </row>
        <row r="42">
          <cell r="A42">
            <v>131409</v>
          </cell>
          <cell r="B42">
            <v>4926804.58</v>
          </cell>
        </row>
        <row r="43">
          <cell r="A43">
            <v>131418</v>
          </cell>
          <cell r="B43">
            <v>36875840.18</v>
          </cell>
        </row>
        <row r="44">
          <cell r="A44">
            <v>131421</v>
          </cell>
          <cell r="B44">
            <v>1028944.5</v>
          </cell>
        </row>
        <row r="45">
          <cell r="A45">
            <v>131441</v>
          </cell>
          <cell r="B45">
            <v>0</v>
          </cell>
        </row>
        <row r="46">
          <cell r="A46">
            <v>131442</v>
          </cell>
          <cell r="B46">
            <v>28500000</v>
          </cell>
        </row>
        <row r="47">
          <cell r="A47">
            <v>131443</v>
          </cell>
          <cell r="B47">
            <v>0</v>
          </cell>
        </row>
        <row r="48">
          <cell r="A48">
            <v>131491</v>
          </cell>
          <cell r="B48">
            <v>-6310399.9199999999</v>
          </cell>
        </row>
        <row r="49">
          <cell r="A49">
            <v>131501</v>
          </cell>
          <cell r="B49">
            <v>0</v>
          </cell>
        </row>
        <row r="50">
          <cell r="A50">
            <v>131504</v>
          </cell>
          <cell r="B50">
            <v>64950.78</v>
          </cell>
        </row>
        <row r="51">
          <cell r="A51">
            <v>131505</v>
          </cell>
          <cell r="B51">
            <v>2305310.9500000002</v>
          </cell>
        </row>
        <row r="52">
          <cell r="A52">
            <v>131506</v>
          </cell>
          <cell r="B52">
            <v>138023.65</v>
          </cell>
        </row>
        <row r="53">
          <cell r="A53">
            <v>131601</v>
          </cell>
          <cell r="B53">
            <v>-388268.77</v>
          </cell>
        </row>
        <row r="54">
          <cell r="A54">
            <v>131708</v>
          </cell>
          <cell r="B54">
            <v>11264524.689999999</v>
          </cell>
        </row>
        <row r="55">
          <cell r="A55">
            <v>131709</v>
          </cell>
          <cell r="B55">
            <v>347117002.14000005</v>
          </cell>
        </row>
        <row r="56">
          <cell r="A56">
            <v>131711</v>
          </cell>
          <cell r="B56">
            <v>23938782.169999994</v>
          </cell>
        </row>
        <row r="57">
          <cell r="A57">
            <v>131712</v>
          </cell>
          <cell r="B57">
            <v>59445301.669999994</v>
          </cell>
        </row>
        <row r="58">
          <cell r="A58">
            <v>131713</v>
          </cell>
          <cell r="B58">
            <v>82655983.100000009</v>
          </cell>
        </row>
        <row r="59">
          <cell r="A59">
            <v>131714</v>
          </cell>
          <cell r="B59">
            <v>3465923.02</v>
          </cell>
        </row>
        <row r="60">
          <cell r="A60">
            <v>131715</v>
          </cell>
          <cell r="B60">
            <v>232118951.69</v>
          </cell>
        </row>
        <row r="61">
          <cell r="A61">
            <v>131718</v>
          </cell>
          <cell r="B61">
            <v>1053440316.7900001</v>
          </cell>
        </row>
        <row r="62">
          <cell r="A62">
            <v>131721</v>
          </cell>
          <cell r="B62">
            <v>645889862.01999998</v>
          </cell>
        </row>
        <row r="63">
          <cell r="A63">
            <v>131731</v>
          </cell>
          <cell r="B63">
            <v>828587452.28000009</v>
          </cell>
        </row>
        <row r="64">
          <cell r="A64">
            <v>131736</v>
          </cell>
          <cell r="B64">
            <v>0</v>
          </cell>
        </row>
        <row r="65">
          <cell r="A65">
            <v>131741</v>
          </cell>
          <cell r="B65">
            <v>6340296.1800000006</v>
          </cell>
        </row>
        <row r="66">
          <cell r="A66">
            <v>131742</v>
          </cell>
          <cell r="B66">
            <v>356431496.25999993</v>
          </cell>
        </row>
        <row r="67">
          <cell r="A67">
            <v>131791</v>
          </cell>
          <cell r="B67">
            <v>-59152469.799999997</v>
          </cell>
        </row>
        <row r="68">
          <cell r="A68">
            <v>131792</v>
          </cell>
          <cell r="B68">
            <v>-579190.09</v>
          </cell>
        </row>
        <row r="69">
          <cell r="A69">
            <v>131801</v>
          </cell>
          <cell r="B69">
            <v>1965755.06</v>
          </cell>
        </row>
        <row r="70">
          <cell r="A70">
            <v>131802</v>
          </cell>
          <cell r="B70">
            <v>33120.76</v>
          </cell>
        </row>
        <row r="71">
          <cell r="A71">
            <v>131803</v>
          </cell>
          <cell r="B71">
            <v>0</v>
          </cell>
        </row>
        <row r="72">
          <cell r="A72">
            <v>131804</v>
          </cell>
          <cell r="B72">
            <v>7007827.5499999998</v>
          </cell>
        </row>
        <row r="73">
          <cell r="A73">
            <v>131805</v>
          </cell>
          <cell r="B73">
            <v>30197827.300000001</v>
          </cell>
        </row>
        <row r="74">
          <cell r="A74">
            <v>131808</v>
          </cell>
          <cell r="B74">
            <v>14988811.590000002</v>
          </cell>
        </row>
        <row r="75">
          <cell r="A75">
            <v>131809</v>
          </cell>
          <cell r="B75">
            <v>100959.42</v>
          </cell>
        </row>
        <row r="76">
          <cell r="A76">
            <v>131810</v>
          </cell>
          <cell r="B76">
            <v>162541.98000000001</v>
          </cell>
        </row>
        <row r="77">
          <cell r="A77">
            <v>131811</v>
          </cell>
          <cell r="B77">
            <v>1393494.43</v>
          </cell>
        </row>
        <row r="78">
          <cell r="A78">
            <v>131812</v>
          </cell>
          <cell r="B78">
            <v>42662.05</v>
          </cell>
        </row>
        <row r="79">
          <cell r="A79">
            <v>131813</v>
          </cell>
          <cell r="B79">
            <v>0</v>
          </cell>
        </row>
        <row r="80">
          <cell r="A80">
            <v>131855</v>
          </cell>
          <cell r="B80">
            <v>996319.14</v>
          </cell>
        </row>
        <row r="81">
          <cell r="A81">
            <v>131858</v>
          </cell>
          <cell r="B81">
            <v>0</v>
          </cell>
        </row>
        <row r="82">
          <cell r="A82">
            <v>131860</v>
          </cell>
          <cell r="B82">
            <v>58980.63</v>
          </cell>
        </row>
        <row r="83">
          <cell r="A83">
            <v>131888</v>
          </cell>
          <cell r="B83">
            <v>0</v>
          </cell>
        </row>
        <row r="84">
          <cell r="A84">
            <v>131890</v>
          </cell>
          <cell r="B84">
            <v>0</v>
          </cell>
        </row>
        <row r="85">
          <cell r="A85">
            <v>131901</v>
          </cell>
          <cell r="B85">
            <v>-76355617.129999995</v>
          </cell>
        </row>
        <row r="86">
          <cell r="A86">
            <v>131905</v>
          </cell>
          <cell r="B86">
            <v>-1135661.95</v>
          </cell>
        </row>
        <row r="87">
          <cell r="A87">
            <v>131906</v>
          </cell>
          <cell r="B87">
            <v>-222411.5</v>
          </cell>
        </row>
        <row r="88">
          <cell r="A88">
            <v>132109</v>
          </cell>
          <cell r="B88">
            <v>395.29</v>
          </cell>
        </row>
        <row r="89">
          <cell r="A89">
            <v>135421</v>
          </cell>
          <cell r="B89">
            <v>0</v>
          </cell>
        </row>
        <row r="90">
          <cell r="A90">
            <v>135436</v>
          </cell>
          <cell r="B90">
            <v>0</v>
          </cell>
        </row>
        <row r="91">
          <cell r="A91">
            <v>135601</v>
          </cell>
          <cell r="B91">
            <v>0</v>
          </cell>
        </row>
        <row r="92">
          <cell r="A92">
            <v>135709</v>
          </cell>
          <cell r="B92">
            <v>0</v>
          </cell>
        </row>
        <row r="93">
          <cell r="A93">
            <v>135711</v>
          </cell>
          <cell r="B93">
            <v>5796148.46</v>
          </cell>
        </row>
        <row r="94">
          <cell r="A94">
            <v>135712</v>
          </cell>
          <cell r="B94">
            <v>0</v>
          </cell>
        </row>
        <row r="95">
          <cell r="A95">
            <v>135715</v>
          </cell>
          <cell r="B95">
            <v>1970996.01</v>
          </cell>
        </row>
        <row r="96">
          <cell r="A96">
            <v>135721</v>
          </cell>
          <cell r="B96">
            <v>1382698.02</v>
          </cell>
        </row>
        <row r="97">
          <cell r="A97">
            <v>135741</v>
          </cell>
          <cell r="B97">
            <v>31706873.689999998</v>
          </cell>
        </row>
        <row r="98">
          <cell r="A98">
            <v>135742</v>
          </cell>
          <cell r="B98">
            <v>8549418.089999998</v>
          </cell>
        </row>
        <row r="99">
          <cell r="A99">
            <v>135791</v>
          </cell>
          <cell r="B99">
            <v>-223987.32</v>
          </cell>
        </row>
        <row r="100">
          <cell r="A100">
            <v>135799</v>
          </cell>
          <cell r="B100">
            <v>594075567.13</v>
          </cell>
        </row>
        <row r="101">
          <cell r="A101">
            <v>135801</v>
          </cell>
          <cell r="B101">
            <v>369336.82</v>
          </cell>
        </row>
        <row r="102">
          <cell r="A102">
            <v>135804</v>
          </cell>
          <cell r="B102">
            <v>0</v>
          </cell>
        </row>
        <row r="103">
          <cell r="A103">
            <v>135805</v>
          </cell>
          <cell r="B103">
            <v>18766.2</v>
          </cell>
        </row>
        <row r="104">
          <cell r="A104">
            <v>135810</v>
          </cell>
          <cell r="B104">
            <v>179700.38</v>
          </cell>
        </row>
        <row r="105">
          <cell r="A105">
            <v>135814</v>
          </cell>
          <cell r="B105">
            <v>0</v>
          </cell>
        </row>
        <row r="106">
          <cell r="A106">
            <v>135815</v>
          </cell>
          <cell r="B106">
            <v>6511212.7599999998</v>
          </cell>
        </row>
        <row r="107">
          <cell r="A107">
            <v>135901</v>
          </cell>
          <cell r="B107">
            <v>-8081490.1799999997</v>
          </cell>
        </row>
        <row r="108">
          <cell r="A108">
            <v>135905</v>
          </cell>
          <cell r="B108">
            <v>-170460.97</v>
          </cell>
        </row>
        <row r="109">
          <cell r="A109">
            <v>136121</v>
          </cell>
          <cell r="B109">
            <v>15003676.140000001</v>
          </cell>
        </row>
        <row r="110">
          <cell r="A110">
            <v>136191</v>
          </cell>
          <cell r="B110">
            <v>-205567.28</v>
          </cell>
        </row>
        <row r="111">
          <cell r="A111">
            <v>136201</v>
          </cell>
          <cell r="B111">
            <v>0</v>
          </cell>
        </row>
        <row r="112">
          <cell r="A112">
            <v>136205</v>
          </cell>
          <cell r="B112">
            <v>102110.97</v>
          </cell>
        </row>
        <row r="113">
          <cell r="A113">
            <v>136301</v>
          </cell>
          <cell r="B113">
            <v>-149002.20000000001</v>
          </cell>
        </row>
        <row r="114">
          <cell r="A114">
            <v>141104</v>
          </cell>
          <cell r="B114">
            <v>0</v>
          </cell>
        </row>
        <row r="115">
          <cell r="A115">
            <v>141106</v>
          </cell>
          <cell r="B115">
            <v>0</v>
          </cell>
        </row>
        <row r="116">
          <cell r="A116">
            <v>141107</v>
          </cell>
          <cell r="B116">
            <v>0</v>
          </cell>
        </row>
        <row r="117">
          <cell r="A117">
            <v>141118</v>
          </cell>
          <cell r="B117">
            <v>63650999.990000002</v>
          </cell>
        </row>
        <row r="118">
          <cell r="A118">
            <v>141120</v>
          </cell>
          <cell r="B118">
            <v>0</v>
          </cell>
        </row>
        <row r="119">
          <cell r="A119">
            <v>141122</v>
          </cell>
          <cell r="B119">
            <v>86803.92</v>
          </cell>
        </row>
        <row r="120">
          <cell r="A120">
            <v>141126</v>
          </cell>
          <cell r="B120">
            <v>0</v>
          </cell>
        </row>
        <row r="121">
          <cell r="A121">
            <v>141127</v>
          </cell>
          <cell r="B121">
            <v>494.64</v>
          </cell>
        </row>
        <row r="122">
          <cell r="A122">
            <v>141129</v>
          </cell>
          <cell r="B122">
            <v>0</v>
          </cell>
        </row>
        <row r="123">
          <cell r="A123">
            <v>141130</v>
          </cell>
          <cell r="B123">
            <v>1196703.5</v>
          </cell>
        </row>
        <row r="124">
          <cell r="A124">
            <v>141134</v>
          </cell>
          <cell r="B124">
            <v>0</v>
          </cell>
        </row>
        <row r="125">
          <cell r="A125">
            <v>141136</v>
          </cell>
          <cell r="B125">
            <v>699246.25</v>
          </cell>
        </row>
        <row r="126">
          <cell r="A126">
            <v>141138</v>
          </cell>
          <cell r="B126">
            <v>55279.54</v>
          </cell>
        </row>
        <row r="127">
          <cell r="A127">
            <v>141141</v>
          </cell>
          <cell r="B127">
            <v>5088490.6399999997</v>
          </cell>
        </row>
        <row r="128">
          <cell r="A128">
            <v>141153</v>
          </cell>
          <cell r="B128">
            <v>67919109.950000003</v>
          </cell>
        </row>
        <row r="129">
          <cell r="A129">
            <v>141154</v>
          </cell>
          <cell r="B129">
            <v>10987327.830000002</v>
          </cell>
        </row>
        <row r="130">
          <cell r="A130">
            <v>141155</v>
          </cell>
          <cell r="B130">
            <v>0</v>
          </cell>
        </row>
        <row r="131">
          <cell r="A131">
            <v>141156</v>
          </cell>
          <cell r="B131">
            <v>0</v>
          </cell>
        </row>
        <row r="132">
          <cell r="A132">
            <v>141185</v>
          </cell>
          <cell r="B132">
            <v>6732.39</v>
          </cell>
        </row>
        <row r="133">
          <cell r="A133">
            <v>141186</v>
          </cell>
          <cell r="B133">
            <v>108818.84</v>
          </cell>
        </row>
        <row r="134">
          <cell r="A134">
            <v>141187</v>
          </cell>
          <cell r="B134">
            <v>1600863.05</v>
          </cell>
        </row>
        <row r="135">
          <cell r="A135">
            <v>141191</v>
          </cell>
          <cell r="B135">
            <v>1300002.71</v>
          </cell>
        </row>
        <row r="136">
          <cell r="A136">
            <v>141194</v>
          </cell>
          <cell r="B136">
            <v>229102316.75999999</v>
          </cell>
        </row>
        <row r="137">
          <cell r="A137">
            <v>141196</v>
          </cell>
          <cell r="B137">
            <v>-851846.41</v>
          </cell>
        </row>
        <row r="138">
          <cell r="A138">
            <v>141197</v>
          </cell>
          <cell r="B138">
            <v>1373867.04</v>
          </cell>
        </row>
        <row r="139">
          <cell r="A139">
            <v>141201</v>
          </cell>
          <cell r="B139">
            <v>1747.91</v>
          </cell>
        </row>
        <row r="140">
          <cell r="A140">
            <v>141219</v>
          </cell>
          <cell r="B140">
            <v>0</v>
          </cell>
        </row>
        <row r="141">
          <cell r="A141">
            <v>141301</v>
          </cell>
          <cell r="B141">
            <v>-4285098.32</v>
          </cell>
        </row>
        <row r="142">
          <cell r="A142">
            <v>141402</v>
          </cell>
          <cell r="B142">
            <v>8309000</v>
          </cell>
        </row>
        <row r="143">
          <cell r="A143">
            <v>141411</v>
          </cell>
          <cell r="B143">
            <v>262167607.96000001</v>
          </cell>
        </row>
        <row r="144">
          <cell r="A144">
            <v>142111</v>
          </cell>
          <cell r="B144">
            <v>2635094</v>
          </cell>
        </row>
        <row r="145">
          <cell r="A145">
            <v>145105</v>
          </cell>
          <cell r="B145">
            <v>0</v>
          </cell>
        </row>
        <row r="146">
          <cell r="A146">
            <v>145106</v>
          </cell>
          <cell r="B146">
            <v>0</v>
          </cell>
        </row>
        <row r="147">
          <cell r="A147">
            <v>145117</v>
          </cell>
          <cell r="B147">
            <v>248588.99</v>
          </cell>
        </row>
        <row r="148">
          <cell r="A148">
            <v>145118</v>
          </cell>
          <cell r="B148">
            <v>0</v>
          </cell>
        </row>
        <row r="149">
          <cell r="A149">
            <v>145132</v>
          </cell>
          <cell r="B149">
            <v>0</v>
          </cell>
        </row>
        <row r="150">
          <cell r="A150">
            <v>145134</v>
          </cell>
          <cell r="B150">
            <v>0</v>
          </cell>
        </row>
        <row r="151">
          <cell r="A151">
            <v>145138</v>
          </cell>
          <cell r="B151">
            <v>14846324.550000001</v>
          </cell>
        </row>
        <row r="152">
          <cell r="A152">
            <v>145141</v>
          </cell>
          <cell r="B152">
            <v>124731.75</v>
          </cell>
        </row>
        <row r="153">
          <cell r="A153">
            <v>145142</v>
          </cell>
          <cell r="B153">
            <v>0</v>
          </cell>
        </row>
        <row r="154">
          <cell r="A154">
            <v>145152</v>
          </cell>
          <cell r="B154">
            <v>0</v>
          </cell>
        </row>
        <row r="155">
          <cell r="A155">
            <v>145153</v>
          </cell>
          <cell r="B155">
            <v>436005.86</v>
          </cell>
        </row>
        <row r="156">
          <cell r="A156">
            <v>145154</v>
          </cell>
          <cell r="B156">
            <v>413398.02</v>
          </cell>
        </row>
        <row r="157">
          <cell r="A157">
            <v>145156</v>
          </cell>
          <cell r="B157">
            <v>0</v>
          </cell>
        </row>
        <row r="158">
          <cell r="A158">
            <v>145196</v>
          </cell>
          <cell r="B158">
            <v>9.9999999999909068E-3</v>
          </cell>
        </row>
        <row r="159">
          <cell r="A159">
            <v>145197</v>
          </cell>
          <cell r="B159">
            <v>478750.19</v>
          </cell>
        </row>
        <row r="160">
          <cell r="A160">
            <v>145201</v>
          </cell>
          <cell r="B160">
            <v>0</v>
          </cell>
        </row>
        <row r="161">
          <cell r="A161">
            <v>145219</v>
          </cell>
          <cell r="B161">
            <v>-0.05</v>
          </cell>
        </row>
        <row r="162">
          <cell r="A162">
            <v>145301</v>
          </cell>
          <cell r="B162">
            <v>-175879.83</v>
          </cell>
        </row>
        <row r="163">
          <cell r="A163">
            <v>145411</v>
          </cell>
          <cell r="B163">
            <v>0</v>
          </cell>
        </row>
        <row r="164">
          <cell r="A164">
            <v>146111</v>
          </cell>
          <cell r="B164">
            <v>0</v>
          </cell>
        </row>
        <row r="165">
          <cell r="A165">
            <v>146112</v>
          </cell>
          <cell r="B165">
            <v>0.01</v>
          </cell>
        </row>
        <row r="166">
          <cell r="A166">
            <v>146113</v>
          </cell>
          <cell r="B166">
            <v>2634961.4500000002</v>
          </cell>
        </row>
        <row r="167">
          <cell r="A167">
            <v>146115</v>
          </cell>
          <cell r="B167">
            <v>1367719.93</v>
          </cell>
        </row>
        <row r="168">
          <cell r="A168">
            <v>146139</v>
          </cell>
          <cell r="B168">
            <v>1192740</v>
          </cell>
        </row>
        <row r="169">
          <cell r="A169">
            <v>146154</v>
          </cell>
          <cell r="B169">
            <v>0</v>
          </cell>
        </row>
        <row r="170">
          <cell r="A170">
            <v>146155</v>
          </cell>
          <cell r="B170">
            <v>269956.82</v>
          </cell>
        </row>
        <row r="171">
          <cell r="A171">
            <v>146201</v>
          </cell>
          <cell r="B171">
            <v>0</v>
          </cell>
        </row>
        <row r="172">
          <cell r="A172">
            <v>146301</v>
          </cell>
          <cell r="B172">
            <v>-11927.4</v>
          </cell>
        </row>
        <row r="173">
          <cell r="A173">
            <v>151003</v>
          </cell>
          <cell r="B173">
            <v>305668822.94</v>
          </cell>
        </row>
        <row r="174">
          <cell r="A174">
            <v>151007</v>
          </cell>
          <cell r="B174">
            <v>0</v>
          </cell>
        </row>
        <row r="175">
          <cell r="A175">
            <v>151009</v>
          </cell>
          <cell r="B175">
            <v>1.2</v>
          </cell>
        </row>
        <row r="176">
          <cell r="A176">
            <v>151210</v>
          </cell>
          <cell r="B176">
            <v>4173350.98</v>
          </cell>
        </row>
        <row r="177">
          <cell r="A177">
            <v>151212</v>
          </cell>
          <cell r="B177">
            <v>0</v>
          </cell>
        </row>
        <row r="178">
          <cell r="A178">
            <v>151312</v>
          </cell>
          <cell r="B178">
            <v>-4460564.71</v>
          </cell>
        </row>
        <row r="179">
          <cell r="A179">
            <v>155003</v>
          </cell>
          <cell r="B179">
            <v>6539178.5999999996</v>
          </cell>
        </row>
        <row r="180">
          <cell r="A180">
            <v>155009</v>
          </cell>
          <cell r="B180">
            <v>0</v>
          </cell>
        </row>
        <row r="181">
          <cell r="A181">
            <v>155210</v>
          </cell>
          <cell r="B181">
            <v>65373.5</v>
          </cell>
        </row>
        <row r="182">
          <cell r="A182">
            <v>155212</v>
          </cell>
          <cell r="B182">
            <v>0</v>
          </cell>
        </row>
        <row r="183">
          <cell r="A183">
            <v>155312</v>
          </cell>
          <cell r="B183">
            <v>-78388.820000000007</v>
          </cell>
        </row>
        <row r="184">
          <cell r="A184">
            <v>161003</v>
          </cell>
          <cell r="B184">
            <v>0</v>
          </cell>
        </row>
        <row r="185">
          <cell r="A185">
            <v>161013</v>
          </cell>
          <cell r="B185">
            <v>5495664.9900000002</v>
          </cell>
        </row>
        <row r="186">
          <cell r="A186">
            <v>161027</v>
          </cell>
          <cell r="B186">
            <v>158283.41</v>
          </cell>
        </row>
        <row r="187">
          <cell r="A187">
            <v>161031</v>
          </cell>
          <cell r="B187">
            <v>2608729.4300000002</v>
          </cell>
        </row>
        <row r="188">
          <cell r="A188">
            <v>161032</v>
          </cell>
          <cell r="B188">
            <v>829059.3</v>
          </cell>
        </row>
        <row r="189">
          <cell r="A189">
            <v>161094</v>
          </cell>
          <cell r="B189">
            <v>-1915770.11</v>
          </cell>
        </row>
        <row r="190">
          <cell r="A190">
            <v>165021</v>
          </cell>
          <cell r="B190">
            <v>784.69</v>
          </cell>
        </row>
        <row r="191">
          <cell r="A191">
            <v>171106</v>
          </cell>
          <cell r="B191">
            <v>0</v>
          </cell>
        </row>
        <row r="192">
          <cell r="A192">
            <v>171109</v>
          </cell>
          <cell r="B192">
            <v>1010480.74</v>
          </cell>
        </row>
        <row r="193">
          <cell r="A193">
            <v>171112</v>
          </cell>
          <cell r="B193">
            <v>5137.58</v>
          </cell>
        </row>
        <row r="194">
          <cell r="A194">
            <v>171115</v>
          </cell>
          <cell r="B194">
            <v>6721411.1500000004</v>
          </cell>
        </row>
        <row r="195">
          <cell r="A195">
            <v>171117</v>
          </cell>
          <cell r="B195">
            <v>59.999999998413841</v>
          </cell>
        </row>
        <row r="196">
          <cell r="A196">
            <v>171119</v>
          </cell>
          <cell r="B196">
            <v>16147817.57</v>
          </cell>
        </row>
        <row r="197">
          <cell r="A197">
            <v>171121</v>
          </cell>
          <cell r="B197">
            <v>71615.5</v>
          </cell>
        </row>
        <row r="198">
          <cell r="A198">
            <v>171127</v>
          </cell>
          <cell r="B198">
            <v>42355687.520000003</v>
          </cell>
        </row>
        <row r="199">
          <cell r="A199">
            <v>171133</v>
          </cell>
          <cell r="B199">
            <v>125288.4</v>
          </cell>
        </row>
        <row r="200">
          <cell r="A200">
            <v>171136</v>
          </cell>
          <cell r="B200">
            <v>29243058.839999992</v>
          </cell>
        </row>
        <row r="201">
          <cell r="A201">
            <v>171137</v>
          </cell>
          <cell r="B201">
            <v>0</v>
          </cell>
        </row>
        <row r="202">
          <cell r="A202">
            <v>171139</v>
          </cell>
          <cell r="B202">
            <v>19932020.550000001</v>
          </cell>
        </row>
        <row r="203">
          <cell r="A203">
            <v>171141</v>
          </cell>
          <cell r="B203">
            <v>2816344.05</v>
          </cell>
        </row>
        <row r="204">
          <cell r="A204">
            <v>171201</v>
          </cell>
          <cell r="B204">
            <v>7.1</v>
          </cell>
        </row>
        <row r="205">
          <cell r="A205">
            <v>171202</v>
          </cell>
          <cell r="B205">
            <v>656.6</v>
          </cell>
        </row>
        <row r="206">
          <cell r="A206">
            <v>171301</v>
          </cell>
          <cell r="B206">
            <v>-7246078.4099999992</v>
          </cell>
        </row>
        <row r="207">
          <cell r="A207">
            <v>171302</v>
          </cell>
          <cell r="B207">
            <v>0</v>
          </cell>
        </row>
        <row r="208">
          <cell r="A208">
            <v>175136</v>
          </cell>
          <cell r="B208">
            <v>15903.17</v>
          </cell>
        </row>
        <row r="209">
          <cell r="A209">
            <v>175139</v>
          </cell>
          <cell r="B209">
            <v>9580851.0699999984</v>
          </cell>
        </row>
        <row r="210">
          <cell r="A210">
            <v>175301</v>
          </cell>
          <cell r="B210">
            <v>-53496.76</v>
          </cell>
        </row>
        <row r="211">
          <cell r="A211">
            <v>176136</v>
          </cell>
          <cell r="B211">
            <v>0</v>
          </cell>
        </row>
        <row r="212">
          <cell r="A212">
            <v>176139</v>
          </cell>
          <cell r="B212">
            <v>34117.61</v>
          </cell>
        </row>
        <row r="213">
          <cell r="A213">
            <v>176301</v>
          </cell>
          <cell r="B213">
            <v>-34507.4</v>
          </cell>
        </row>
        <row r="214">
          <cell r="A214">
            <v>180003</v>
          </cell>
          <cell r="B214">
            <v>81106157.780000001</v>
          </cell>
        </row>
        <row r="215">
          <cell r="A215">
            <v>180006</v>
          </cell>
          <cell r="B215">
            <v>-39194867.600000001</v>
          </cell>
        </row>
        <row r="216">
          <cell r="A216">
            <v>180012</v>
          </cell>
          <cell r="B216">
            <v>56281553.399999991</v>
          </cell>
        </row>
        <row r="217">
          <cell r="A217">
            <v>180015</v>
          </cell>
          <cell r="B217">
            <v>-37516934.329999998</v>
          </cell>
        </row>
        <row r="218">
          <cell r="A218">
            <v>180021</v>
          </cell>
          <cell r="B218">
            <v>113661122.85000001</v>
          </cell>
        </row>
        <row r="219">
          <cell r="A219">
            <v>180024</v>
          </cell>
          <cell r="B219">
            <v>-74778585.250000015</v>
          </cell>
        </row>
        <row r="220">
          <cell r="A220">
            <v>180031</v>
          </cell>
          <cell r="B220">
            <v>5679407.0800000001</v>
          </cell>
        </row>
        <row r="221">
          <cell r="A221">
            <v>180033</v>
          </cell>
          <cell r="B221">
            <v>-1935286.47</v>
          </cell>
        </row>
        <row r="222">
          <cell r="A222">
            <v>180057</v>
          </cell>
          <cell r="B222">
            <v>505264</v>
          </cell>
        </row>
        <row r="223">
          <cell r="A223">
            <v>180060</v>
          </cell>
          <cell r="B223">
            <v>-82295.81</v>
          </cell>
        </row>
        <row r="224">
          <cell r="A224">
            <v>190003</v>
          </cell>
          <cell r="B224">
            <v>31644214.68</v>
          </cell>
        </row>
        <row r="225">
          <cell r="A225">
            <v>190006</v>
          </cell>
          <cell r="B225">
            <v>15991501.9</v>
          </cell>
        </row>
        <row r="226">
          <cell r="A226">
            <v>190009</v>
          </cell>
          <cell r="B226">
            <v>926799.48</v>
          </cell>
        </row>
        <row r="227">
          <cell r="A227">
            <v>190012</v>
          </cell>
          <cell r="B227">
            <v>2661888.65</v>
          </cell>
        </row>
        <row r="228">
          <cell r="A228">
            <v>190015</v>
          </cell>
          <cell r="B228">
            <v>-1045921.1</v>
          </cell>
        </row>
        <row r="229">
          <cell r="A229">
            <v>190016</v>
          </cell>
          <cell r="B229">
            <v>407021.89</v>
          </cell>
        </row>
        <row r="230">
          <cell r="A230">
            <v>190017</v>
          </cell>
          <cell r="B230">
            <v>-45623.01</v>
          </cell>
        </row>
        <row r="231">
          <cell r="A231">
            <v>190018</v>
          </cell>
          <cell r="B231">
            <v>10743628.690000001</v>
          </cell>
        </row>
        <row r="232">
          <cell r="A232">
            <v>190021</v>
          </cell>
          <cell r="B232">
            <v>-2206245.1800000002</v>
          </cell>
        </row>
        <row r="233">
          <cell r="A233">
            <v>190027</v>
          </cell>
          <cell r="B233">
            <v>1841916.46</v>
          </cell>
        </row>
        <row r="234">
          <cell r="A234">
            <v>210003</v>
          </cell>
          <cell r="B234">
            <v>47981075.630000003</v>
          </cell>
        </row>
        <row r="235">
          <cell r="A235">
            <v>210006</v>
          </cell>
          <cell r="B235">
            <v>-9606412.129999999</v>
          </cell>
        </row>
        <row r="236">
          <cell r="A236">
            <v>210012</v>
          </cell>
          <cell r="B236">
            <v>118250590.14</v>
          </cell>
        </row>
        <row r="237">
          <cell r="A237">
            <v>210015</v>
          </cell>
          <cell r="B237">
            <v>-79209694.900000006</v>
          </cell>
        </row>
        <row r="238">
          <cell r="A238">
            <v>210017</v>
          </cell>
          <cell r="B238">
            <v>0</v>
          </cell>
        </row>
        <row r="239">
          <cell r="A239">
            <v>210018</v>
          </cell>
          <cell r="B239">
            <v>0</v>
          </cell>
        </row>
        <row r="240">
          <cell r="A240">
            <v>210020</v>
          </cell>
          <cell r="B240">
            <v>0</v>
          </cell>
        </row>
        <row r="241">
          <cell r="A241">
            <v>210021</v>
          </cell>
          <cell r="B241">
            <v>-0.04</v>
          </cell>
        </row>
        <row r="242">
          <cell r="A242">
            <v>231003</v>
          </cell>
          <cell r="B242">
            <v>-3.0468072509393096E-11</v>
          </cell>
        </row>
        <row r="243">
          <cell r="A243">
            <v>231006</v>
          </cell>
          <cell r="B243">
            <v>0</v>
          </cell>
        </row>
        <row r="244">
          <cell r="A244">
            <v>231009</v>
          </cell>
          <cell r="B244">
            <v>4223028.9800000004</v>
          </cell>
        </row>
        <row r="245">
          <cell r="A245">
            <v>235003</v>
          </cell>
          <cell r="B245">
            <v>10997.91</v>
          </cell>
        </row>
        <row r="246">
          <cell r="A246">
            <v>235006</v>
          </cell>
          <cell r="B246">
            <v>-0.42999999993116944</v>
          </cell>
        </row>
        <row r="247">
          <cell r="A247">
            <v>235009</v>
          </cell>
          <cell r="B247">
            <v>1348685.290000194</v>
          </cell>
        </row>
        <row r="248">
          <cell r="A248">
            <v>311106</v>
          </cell>
          <cell r="B248">
            <v>-75457043.819999993</v>
          </cell>
        </row>
        <row r="249">
          <cell r="A249">
            <v>311113</v>
          </cell>
          <cell r="B249">
            <v>-31446789.670000002</v>
          </cell>
        </row>
        <row r="250">
          <cell r="A250">
            <v>311124</v>
          </cell>
          <cell r="B250">
            <v>-4218490.12</v>
          </cell>
        </row>
        <row r="251">
          <cell r="A251">
            <v>311140</v>
          </cell>
          <cell r="B251">
            <v>-634952324.94000006</v>
          </cell>
        </row>
        <row r="252">
          <cell r="A252">
            <v>311142</v>
          </cell>
          <cell r="B252">
            <v>0</v>
          </cell>
        </row>
        <row r="253">
          <cell r="A253">
            <v>311153</v>
          </cell>
          <cell r="B253">
            <v>-42386818.109999999</v>
          </cell>
        </row>
        <row r="254">
          <cell r="A254">
            <v>311154</v>
          </cell>
          <cell r="B254">
            <v>-13510.12</v>
          </cell>
        </row>
        <row r="255">
          <cell r="A255">
            <v>311156</v>
          </cell>
          <cell r="B255">
            <v>-867052</v>
          </cell>
        </row>
        <row r="256">
          <cell r="A256">
            <v>311203</v>
          </cell>
          <cell r="B256">
            <v>-21.82</v>
          </cell>
        </row>
        <row r="257">
          <cell r="A257">
            <v>311207</v>
          </cell>
          <cell r="B257">
            <v>-36979835.410000004</v>
          </cell>
        </row>
        <row r="258">
          <cell r="A258">
            <v>311209</v>
          </cell>
          <cell r="B258">
            <v>-6176.26</v>
          </cell>
        </row>
        <row r="259">
          <cell r="A259">
            <v>311211</v>
          </cell>
          <cell r="B259">
            <v>0.04</v>
          </cell>
        </row>
        <row r="260">
          <cell r="A260">
            <v>311403</v>
          </cell>
          <cell r="B260">
            <v>-12680.32</v>
          </cell>
        </row>
        <row r="261">
          <cell r="A261">
            <v>311406</v>
          </cell>
          <cell r="B261">
            <v>-2184108.14</v>
          </cell>
        </row>
        <row r="262">
          <cell r="A262">
            <v>311424</v>
          </cell>
          <cell r="B262">
            <v>-38505282.609999999</v>
          </cell>
        </row>
        <row r="263">
          <cell r="A263">
            <v>311454</v>
          </cell>
          <cell r="B263">
            <v>-17367.009999999998</v>
          </cell>
        </row>
        <row r="264">
          <cell r="A264">
            <v>311511</v>
          </cell>
          <cell r="B264">
            <v>-0.9</v>
          </cell>
        </row>
        <row r="265">
          <cell r="A265">
            <v>311706</v>
          </cell>
          <cell r="B265">
            <v>-959870610.88999999</v>
          </cell>
        </row>
        <row r="266">
          <cell r="A266">
            <v>311718</v>
          </cell>
          <cell r="B266">
            <v>-424082712.98000002</v>
          </cell>
        </row>
        <row r="267">
          <cell r="A267">
            <v>311724</v>
          </cell>
          <cell r="B267">
            <v>-189248641.21000001</v>
          </cell>
        </row>
        <row r="268">
          <cell r="A268">
            <v>311726</v>
          </cell>
          <cell r="B268">
            <v>-726954318.27999997</v>
          </cell>
        </row>
        <row r="269">
          <cell r="A269">
            <v>311730</v>
          </cell>
          <cell r="B269">
            <v>-11909121.779999999</v>
          </cell>
        </row>
        <row r="270">
          <cell r="A270">
            <v>311731</v>
          </cell>
          <cell r="B270">
            <v>-223818872.07999998</v>
          </cell>
        </row>
        <row r="271">
          <cell r="A271">
            <v>311736</v>
          </cell>
          <cell r="B271">
            <v>-2000000</v>
          </cell>
        </row>
        <row r="272">
          <cell r="A272">
            <v>311740</v>
          </cell>
          <cell r="B272">
            <v>-1511480709.6300001</v>
          </cell>
        </row>
        <row r="273">
          <cell r="A273">
            <v>311742</v>
          </cell>
          <cell r="B273">
            <v>-45357780.969999999</v>
          </cell>
        </row>
        <row r="274">
          <cell r="A274">
            <v>311744</v>
          </cell>
          <cell r="B274">
            <v>-27000000</v>
          </cell>
        </row>
        <row r="275">
          <cell r="A275">
            <v>311745</v>
          </cell>
          <cell r="B275">
            <v>-351034.6</v>
          </cell>
        </row>
        <row r="276">
          <cell r="A276">
            <v>311747</v>
          </cell>
          <cell r="B276">
            <v>-300000</v>
          </cell>
        </row>
        <row r="277">
          <cell r="A277">
            <v>311751</v>
          </cell>
          <cell r="B277">
            <v>-7772370.9000000004</v>
          </cell>
        </row>
        <row r="278">
          <cell r="A278">
            <v>311754</v>
          </cell>
          <cell r="B278">
            <v>-28988450.550000001</v>
          </cell>
        </row>
        <row r="279">
          <cell r="A279">
            <v>311762</v>
          </cell>
          <cell r="B279">
            <v>0</v>
          </cell>
        </row>
        <row r="280">
          <cell r="A280">
            <v>311803</v>
          </cell>
          <cell r="B280">
            <v>-201.25</v>
          </cell>
        </row>
        <row r="281">
          <cell r="A281">
            <v>311807</v>
          </cell>
          <cell r="B281">
            <v>-14383421.069999998</v>
          </cell>
        </row>
        <row r="282">
          <cell r="A282">
            <v>311809</v>
          </cell>
          <cell r="B282">
            <v>-802150.7</v>
          </cell>
        </row>
        <row r="283">
          <cell r="A283">
            <v>311811</v>
          </cell>
          <cell r="B283">
            <v>-20.91</v>
          </cell>
        </row>
        <row r="284">
          <cell r="A284">
            <v>311812</v>
          </cell>
          <cell r="B284">
            <v>-96265.22</v>
          </cell>
        </row>
        <row r="285">
          <cell r="A285">
            <v>311868</v>
          </cell>
          <cell r="B285">
            <v>0</v>
          </cell>
        </row>
        <row r="286">
          <cell r="A286">
            <v>312106</v>
          </cell>
          <cell r="B286">
            <v>-15741.31</v>
          </cell>
        </row>
        <row r="287">
          <cell r="A287">
            <v>312118</v>
          </cell>
          <cell r="B287">
            <v>-347588.68</v>
          </cell>
        </row>
        <row r="288">
          <cell r="A288">
            <v>312140</v>
          </cell>
          <cell r="B288">
            <v>-43545</v>
          </cell>
        </row>
        <row r="289">
          <cell r="A289">
            <v>312142</v>
          </cell>
          <cell r="B289">
            <v>0</v>
          </cell>
        </row>
        <row r="290">
          <cell r="A290">
            <v>312154</v>
          </cell>
          <cell r="B290">
            <v>-15526.65</v>
          </cell>
        </row>
        <row r="291">
          <cell r="A291">
            <v>312207</v>
          </cell>
          <cell r="B291">
            <v>-967.04</v>
          </cell>
        </row>
        <row r="292">
          <cell r="A292">
            <v>312212</v>
          </cell>
          <cell r="B292">
            <v>0</v>
          </cell>
        </row>
        <row r="293">
          <cell r="A293">
            <v>315113</v>
          </cell>
          <cell r="B293">
            <v>-1802034.03</v>
          </cell>
        </row>
        <row r="294">
          <cell r="A294">
            <v>315124</v>
          </cell>
          <cell r="B294">
            <v>-38658445.190000005</v>
          </cell>
        </row>
        <row r="295">
          <cell r="A295">
            <v>315137</v>
          </cell>
          <cell r="B295">
            <v>-155807.62</v>
          </cell>
        </row>
        <row r="296">
          <cell r="A296">
            <v>315142</v>
          </cell>
          <cell r="B296">
            <v>0</v>
          </cell>
        </row>
        <row r="297">
          <cell r="A297">
            <v>315153</v>
          </cell>
          <cell r="B297">
            <v>-5247399.9800000004</v>
          </cell>
        </row>
        <row r="298">
          <cell r="A298">
            <v>315203</v>
          </cell>
          <cell r="B298">
            <v>0.05</v>
          </cell>
        </row>
        <row r="299">
          <cell r="A299">
            <v>315207</v>
          </cell>
          <cell r="B299">
            <v>-115.29</v>
          </cell>
        </row>
        <row r="300">
          <cell r="A300">
            <v>315212</v>
          </cell>
          <cell r="B300">
            <v>0</v>
          </cell>
        </row>
        <row r="301">
          <cell r="A301">
            <v>315424</v>
          </cell>
          <cell r="B301">
            <v>0</v>
          </cell>
        </row>
        <row r="302">
          <cell r="A302">
            <v>315706</v>
          </cell>
          <cell r="B302">
            <v>0</v>
          </cell>
        </row>
        <row r="303">
          <cell r="A303">
            <v>315712</v>
          </cell>
          <cell r="B303">
            <v>-0.71</v>
          </cell>
        </row>
        <row r="304">
          <cell r="A304">
            <v>315718</v>
          </cell>
          <cell r="B304">
            <v>-232978385.77999997</v>
          </cell>
        </row>
        <row r="305">
          <cell r="A305">
            <v>315724</v>
          </cell>
          <cell r="B305">
            <v>-57986701.690000013</v>
          </cell>
        </row>
        <row r="306">
          <cell r="A306">
            <v>315732</v>
          </cell>
          <cell r="B306">
            <v>-11923713.66</v>
          </cell>
        </row>
        <row r="307">
          <cell r="A307">
            <v>315737</v>
          </cell>
          <cell r="B307">
            <v>-212224809.24000001</v>
          </cell>
        </row>
        <row r="308">
          <cell r="A308">
            <v>315741</v>
          </cell>
          <cell r="B308">
            <v>0.08</v>
          </cell>
        </row>
        <row r="309">
          <cell r="A309">
            <v>315742</v>
          </cell>
          <cell r="B309">
            <v>-33585161.810000002</v>
          </cell>
        </row>
        <row r="310">
          <cell r="A310">
            <v>315754</v>
          </cell>
          <cell r="B310">
            <v>-711079.9</v>
          </cell>
        </row>
        <row r="311">
          <cell r="A311">
            <v>315777</v>
          </cell>
          <cell r="B311">
            <v>-688159.42</v>
          </cell>
        </row>
        <row r="312">
          <cell r="A312">
            <v>315807</v>
          </cell>
          <cell r="B312">
            <v>-18805.03</v>
          </cell>
        </row>
        <row r="313">
          <cell r="A313">
            <v>315811</v>
          </cell>
          <cell r="B313">
            <v>-8.57</v>
          </cell>
        </row>
        <row r="314">
          <cell r="A314">
            <v>315812</v>
          </cell>
          <cell r="B314">
            <v>-74.84</v>
          </cell>
        </row>
        <row r="315">
          <cell r="A315">
            <v>316118</v>
          </cell>
          <cell r="B315">
            <v>-165752.18</v>
          </cell>
        </row>
        <row r="316">
          <cell r="A316">
            <v>316124</v>
          </cell>
          <cell r="B316">
            <v>-0.12</v>
          </cell>
        </row>
        <row r="317">
          <cell r="A317">
            <v>316211</v>
          </cell>
          <cell r="B317">
            <v>0</v>
          </cell>
        </row>
        <row r="318">
          <cell r="A318">
            <v>316212</v>
          </cell>
          <cell r="B318">
            <v>0</v>
          </cell>
        </row>
        <row r="319">
          <cell r="A319">
            <v>321101</v>
          </cell>
          <cell r="B319">
            <v>0</v>
          </cell>
        </row>
        <row r="320">
          <cell r="A320">
            <v>321118</v>
          </cell>
          <cell r="B320">
            <v>-86067.87</v>
          </cell>
        </row>
        <row r="321">
          <cell r="A321">
            <v>321119</v>
          </cell>
          <cell r="B321">
            <v>0</v>
          </cell>
        </row>
        <row r="322">
          <cell r="A322">
            <v>321120</v>
          </cell>
          <cell r="B322">
            <v>0.19</v>
          </cell>
        </row>
        <row r="323">
          <cell r="A323">
            <v>321123</v>
          </cell>
          <cell r="B323">
            <v>-6692.45</v>
          </cell>
        </row>
        <row r="324">
          <cell r="A324">
            <v>321128</v>
          </cell>
          <cell r="B324">
            <v>-272135.90000000002</v>
          </cell>
        </row>
        <row r="325">
          <cell r="A325">
            <v>321130</v>
          </cell>
          <cell r="B325">
            <v>-931410</v>
          </cell>
        </row>
        <row r="326">
          <cell r="A326">
            <v>321133</v>
          </cell>
          <cell r="B326">
            <v>0</v>
          </cell>
        </row>
        <row r="327">
          <cell r="A327">
            <v>321140</v>
          </cell>
          <cell r="B327">
            <v>0</v>
          </cell>
        </row>
        <row r="328">
          <cell r="A328">
            <v>321144</v>
          </cell>
          <cell r="B328">
            <v>-36704046.780000001</v>
          </cell>
        </row>
        <row r="329">
          <cell r="A329">
            <v>321154</v>
          </cell>
          <cell r="B329">
            <v>-71672758.439999998</v>
          </cell>
        </row>
        <row r="330">
          <cell r="A330">
            <v>321155</v>
          </cell>
          <cell r="B330">
            <v>-51521673.590000011</v>
          </cell>
        </row>
        <row r="331">
          <cell r="A331">
            <v>321158</v>
          </cell>
          <cell r="B331">
            <v>0</v>
          </cell>
        </row>
        <row r="332">
          <cell r="A332">
            <v>321161</v>
          </cell>
          <cell r="B332">
            <v>-26940474.689999998</v>
          </cell>
        </row>
        <row r="333">
          <cell r="A333">
            <v>321171</v>
          </cell>
          <cell r="B333">
            <v>0</v>
          </cell>
        </row>
        <row r="334">
          <cell r="A334">
            <v>321172</v>
          </cell>
          <cell r="B334">
            <v>-108818.53</v>
          </cell>
        </row>
        <row r="335">
          <cell r="A335">
            <v>321179</v>
          </cell>
          <cell r="B335">
            <v>-49259.1</v>
          </cell>
        </row>
        <row r="336">
          <cell r="A336">
            <v>321181</v>
          </cell>
          <cell r="B336">
            <v>-7372980.0499999998</v>
          </cell>
        </row>
        <row r="337">
          <cell r="A337">
            <v>321182</v>
          </cell>
          <cell r="B337">
            <v>-56258345.829999998</v>
          </cell>
        </row>
        <row r="338">
          <cell r="A338">
            <v>321183</v>
          </cell>
          <cell r="B338">
            <v>0</v>
          </cell>
        </row>
        <row r="339">
          <cell r="A339">
            <v>321184</v>
          </cell>
          <cell r="B339">
            <v>-325382.03000000003</v>
          </cell>
        </row>
        <row r="340">
          <cell r="A340">
            <v>321189</v>
          </cell>
          <cell r="B340">
            <v>0</v>
          </cell>
        </row>
        <row r="341">
          <cell r="A341">
            <v>321206</v>
          </cell>
          <cell r="B341">
            <v>-266941.69</v>
          </cell>
        </row>
        <row r="342">
          <cell r="A342">
            <v>321219</v>
          </cell>
          <cell r="B342">
            <v>0</v>
          </cell>
        </row>
        <row r="343">
          <cell r="A343">
            <v>321221</v>
          </cell>
          <cell r="B343">
            <v>0</v>
          </cell>
        </row>
        <row r="344">
          <cell r="A344">
            <v>321301</v>
          </cell>
          <cell r="B344">
            <v>-1199992.8999999999</v>
          </cell>
        </row>
        <row r="345">
          <cell r="A345">
            <v>321302</v>
          </cell>
          <cell r="B345">
            <v>0</v>
          </cell>
        </row>
        <row r="346">
          <cell r="A346">
            <v>321305</v>
          </cell>
          <cell r="B346">
            <v>-1617491.79</v>
          </cell>
        </row>
        <row r="347">
          <cell r="A347">
            <v>321309</v>
          </cell>
          <cell r="B347">
            <v>0</v>
          </cell>
        </row>
        <row r="348">
          <cell r="A348">
            <v>321310</v>
          </cell>
          <cell r="B348">
            <v>-377400</v>
          </cell>
        </row>
        <row r="349">
          <cell r="A349">
            <v>321404</v>
          </cell>
          <cell r="B349">
            <v>-884886</v>
          </cell>
        </row>
        <row r="350">
          <cell r="A350">
            <v>321410</v>
          </cell>
          <cell r="B350">
            <v>-78541.61</v>
          </cell>
        </row>
        <row r="351">
          <cell r="A351">
            <v>321411</v>
          </cell>
          <cell r="B351">
            <v>-708459.15</v>
          </cell>
        </row>
        <row r="352">
          <cell r="A352">
            <v>321415</v>
          </cell>
          <cell r="B352">
            <v>0</v>
          </cell>
        </row>
        <row r="353">
          <cell r="A353">
            <v>322119</v>
          </cell>
          <cell r="B353">
            <v>-2635094</v>
          </cell>
        </row>
        <row r="354">
          <cell r="A354">
            <v>322134</v>
          </cell>
          <cell r="B354">
            <v>0</v>
          </cell>
        </row>
        <row r="355">
          <cell r="A355">
            <v>325112</v>
          </cell>
          <cell r="B355">
            <v>0</v>
          </cell>
        </row>
        <row r="356">
          <cell r="A356">
            <v>325149</v>
          </cell>
          <cell r="B356">
            <v>-5092162.34</v>
          </cell>
        </row>
        <row r="357">
          <cell r="A357">
            <v>325171</v>
          </cell>
          <cell r="B357">
            <v>0</v>
          </cell>
        </row>
        <row r="358">
          <cell r="A358">
            <v>325173</v>
          </cell>
          <cell r="B358">
            <v>-77017985.859999999</v>
          </cell>
        </row>
        <row r="359">
          <cell r="A359">
            <v>325175</v>
          </cell>
          <cell r="B359">
            <v>0.01</v>
          </cell>
        </row>
        <row r="360">
          <cell r="A360">
            <v>325184</v>
          </cell>
          <cell r="B360">
            <v>-82618510.800000012</v>
          </cell>
        </row>
        <row r="361">
          <cell r="A361">
            <v>325188</v>
          </cell>
          <cell r="B361">
            <v>0</v>
          </cell>
        </row>
        <row r="362">
          <cell r="A362">
            <v>325191</v>
          </cell>
          <cell r="B362">
            <v>0</v>
          </cell>
        </row>
        <row r="363">
          <cell r="A363">
            <v>325310</v>
          </cell>
          <cell r="B363">
            <v>0</v>
          </cell>
        </row>
        <row r="364">
          <cell r="A364">
            <v>326112</v>
          </cell>
          <cell r="B364">
            <v>0</v>
          </cell>
        </row>
        <row r="365">
          <cell r="A365">
            <v>326119</v>
          </cell>
          <cell r="B365">
            <v>0</v>
          </cell>
        </row>
        <row r="366">
          <cell r="A366">
            <v>326128</v>
          </cell>
          <cell r="B366">
            <v>0</v>
          </cell>
        </row>
        <row r="367">
          <cell r="A367">
            <v>326133</v>
          </cell>
          <cell r="B367">
            <v>-29278583.060000002</v>
          </cell>
        </row>
        <row r="368">
          <cell r="A368">
            <v>326184</v>
          </cell>
          <cell r="B368">
            <v>-280890.15000000002</v>
          </cell>
        </row>
        <row r="369">
          <cell r="A369">
            <v>326185</v>
          </cell>
          <cell r="B369">
            <v>-16698</v>
          </cell>
        </row>
        <row r="370">
          <cell r="A370">
            <v>326201</v>
          </cell>
          <cell r="B370">
            <v>-126668.26</v>
          </cell>
        </row>
        <row r="371">
          <cell r="A371">
            <v>331109</v>
          </cell>
          <cell r="B371">
            <v>0</v>
          </cell>
        </row>
        <row r="372">
          <cell r="A372">
            <v>331112</v>
          </cell>
          <cell r="B372">
            <v>-32562678.190000009</v>
          </cell>
        </row>
        <row r="373">
          <cell r="A373">
            <v>331115</v>
          </cell>
          <cell r="B373">
            <v>-9916817.1700000018</v>
          </cell>
        </row>
        <row r="374">
          <cell r="A374">
            <v>331116</v>
          </cell>
          <cell r="B374">
            <v>-326628.83</v>
          </cell>
        </row>
        <row r="375">
          <cell r="A375">
            <v>331117</v>
          </cell>
          <cell r="B375">
            <v>-378605.8399999924</v>
          </cell>
        </row>
        <row r="376">
          <cell r="A376">
            <v>331118</v>
          </cell>
          <cell r="B376">
            <v>-46814409.439999998</v>
          </cell>
        </row>
        <row r="377">
          <cell r="A377">
            <v>331121</v>
          </cell>
          <cell r="B377">
            <v>-0.3</v>
          </cell>
        </row>
        <row r="378">
          <cell r="A378">
            <v>331131</v>
          </cell>
          <cell r="B378">
            <v>-101888</v>
          </cell>
        </row>
        <row r="379">
          <cell r="A379">
            <v>331133</v>
          </cell>
          <cell r="B379">
            <v>-8337489.4200000009</v>
          </cell>
        </row>
        <row r="380">
          <cell r="A380">
            <v>331136</v>
          </cell>
          <cell r="B380">
            <v>-16028696.700000003</v>
          </cell>
        </row>
        <row r="381">
          <cell r="A381">
            <v>331137</v>
          </cell>
          <cell r="B381">
            <v>-312028.64</v>
          </cell>
        </row>
        <row r="382">
          <cell r="A382">
            <v>331237</v>
          </cell>
          <cell r="B382">
            <v>-2496.27</v>
          </cell>
        </row>
        <row r="383">
          <cell r="A383">
            <v>335136</v>
          </cell>
          <cell r="B383">
            <v>-168020.61</v>
          </cell>
        </row>
        <row r="384">
          <cell r="A384">
            <v>340003</v>
          </cell>
          <cell r="B384">
            <v>0</v>
          </cell>
        </row>
        <row r="385">
          <cell r="A385">
            <v>340012</v>
          </cell>
          <cell r="B385">
            <v>-11013364.710000001</v>
          </cell>
        </row>
        <row r="386">
          <cell r="A386">
            <v>340018</v>
          </cell>
          <cell r="B386">
            <v>-230889.79</v>
          </cell>
        </row>
        <row r="387">
          <cell r="A387">
            <v>340022</v>
          </cell>
          <cell r="B387">
            <v>-2611733.08</v>
          </cell>
        </row>
        <row r="388">
          <cell r="A388">
            <v>351003</v>
          </cell>
          <cell r="B388">
            <v>-768413.53</v>
          </cell>
        </row>
        <row r="389">
          <cell r="A389">
            <v>351006</v>
          </cell>
          <cell r="B389">
            <v>-55244.89</v>
          </cell>
        </row>
        <row r="390">
          <cell r="A390">
            <v>351009</v>
          </cell>
          <cell r="B390">
            <v>-16639495.520000001</v>
          </cell>
        </row>
        <row r="391">
          <cell r="A391">
            <v>355003</v>
          </cell>
          <cell r="B391">
            <v>125.05</v>
          </cell>
        </row>
        <row r="392">
          <cell r="A392">
            <v>355006</v>
          </cell>
          <cell r="B392">
            <v>-560648.43999999994</v>
          </cell>
        </row>
        <row r="393">
          <cell r="A393">
            <v>355009</v>
          </cell>
          <cell r="B393">
            <v>-6258421.6899999985</v>
          </cell>
        </row>
        <row r="394">
          <cell r="A394">
            <v>366107</v>
          </cell>
          <cell r="B394">
            <v>-39161630</v>
          </cell>
        </row>
        <row r="395">
          <cell r="A395">
            <v>366108</v>
          </cell>
          <cell r="B395">
            <v>-191367189.88</v>
          </cell>
        </row>
        <row r="396">
          <cell r="A396">
            <v>366119</v>
          </cell>
          <cell r="B396">
            <v>2293334.4700000002</v>
          </cell>
        </row>
        <row r="397">
          <cell r="A397">
            <v>366209</v>
          </cell>
          <cell r="B397">
            <v>-437903.72</v>
          </cell>
        </row>
        <row r="398">
          <cell r="A398">
            <v>366219</v>
          </cell>
          <cell r="B398">
            <v>-3140605.88</v>
          </cell>
        </row>
        <row r="399">
          <cell r="A399">
            <v>410003</v>
          </cell>
          <cell r="B399">
            <v>-351430291</v>
          </cell>
        </row>
        <row r="400">
          <cell r="A400">
            <v>410009</v>
          </cell>
          <cell r="B400">
            <v>-4708798</v>
          </cell>
        </row>
        <row r="401">
          <cell r="A401">
            <v>420003</v>
          </cell>
          <cell r="B401">
            <v>-8065149.1299999999</v>
          </cell>
        </row>
        <row r="402">
          <cell r="A402">
            <v>430015</v>
          </cell>
          <cell r="B402">
            <v>0</v>
          </cell>
        </row>
        <row r="403">
          <cell r="A403">
            <v>430024</v>
          </cell>
          <cell r="B403">
            <v>0</v>
          </cell>
        </row>
        <row r="404">
          <cell r="A404">
            <v>430030</v>
          </cell>
          <cell r="B404">
            <v>0</v>
          </cell>
        </row>
        <row r="405">
          <cell r="A405">
            <v>440003</v>
          </cell>
          <cell r="B405">
            <v>-50799000</v>
          </cell>
        </row>
        <row r="406">
          <cell r="A406">
            <v>440012</v>
          </cell>
          <cell r="B406">
            <v>0</v>
          </cell>
        </row>
        <row r="407">
          <cell r="A407">
            <v>450003</v>
          </cell>
          <cell r="B407">
            <v>-94716752.069999993</v>
          </cell>
        </row>
        <row r="408">
          <cell r="A408">
            <v>450006</v>
          </cell>
          <cell r="B408">
            <v>12101000</v>
          </cell>
        </row>
        <row r="409">
          <cell r="A409">
            <v>450009</v>
          </cell>
          <cell r="B409">
            <v>0</v>
          </cell>
        </row>
        <row r="410">
          <cell r="A410">
            <v>511003</v>
          </cell>
          <cell r="B410">
            <v>-14038508.15</v>
          </cell>
        </row>
        <row r="411">
          <cell r="A411">
            <v>511004</v>
          </cell>
          <cell r="B411">
            <v>-3450798.48</v>
          </cell>
        </row>
        <row r="412">
          <cell r="A412">
            <v>511009</v>
          </cell>
          <cell r="B412">
            <v>-152062.84</v>
          </cell>
        </row>
        <row r="413">
          <cell r="A413">
            <v>511013</v>
          </cell>
          <cell r="B413">
            <v>-18220.16</v>
          </cell>
        </row>
        <row r="414">
          <cell r="A414">
            <v>511014</v>
          </cell>
          <cell r="B414">
            <v>-24722.16</v>
          </cell>
        </row>
        <row r="415">
          <cell r="A415">
            <v>511015</v>
          </cell>
          <cell r="B415">
            <v>-9146000</v>
          </cell>
        </row>
        <row r="416">
          <cell r="A416">
            <v>511018</v>
          </cell>
          <cell r="B416">
            <v>7110896</v>
          </cell>
        </row>
        <row r="417">
          <cell r="A417">
            <v>511021</v>
          </cell>
          <cell r="B417">
            <v>-47071385.009999998</v>
          </cell>
        </row>
        <row r="418">
          <cell r="A418">
            <v>511027</v>
          </cell>
          <cell r="B418">
            <v>-9390756.8200000003</v>
          </cell>
        </row>
        <row r="419">
          <cell r="A419">
            <v>511041</v>
          </cell>
          <cell r="B419">
            <v>0</v>
          </cell>
        </row>
        <row r="420">
          <cell r="A420">
            <v>511044</v>
          </cell>
          <cell r="B420">
            <v>0</v>
          </cell>
        </row>
        <row r="421">
          <cell r="A421">
            <v>511045</v>
          </cell>
          <cell r="B421">
            <v>-2520059.3199999998</v>
          </cell>
        </row>
        <row r="422">
          <cell r="A422">
            <v>511046</v>
          </cell>
          <cell r="B422">
            <v>-98831</v>
          </cell>
        </row>
        <row r="423">
          <cell r="A423">
            <v>511047</v>
          </cell>
          <cell r="B423">
            <v>-72690495.450000003</v>
          </cell>
        </row>
        <row r="424">
          <cell r="A424">
            <v>511048</v>
          </cell>
          <cell r="B424">
            <v>-191911816.72000006</v>
          </cell>
        </row>
        <row r="425">
          <cell r="A425">
            <v>511049</v>
          </cell>
          <cell r="B425">
            <v>-1899070.61</v>
          </cell>
        </row>
        <row r="426">
          <cell r="A426">
            <v>511050</v>
          </cell>
          <cell r="B426">
            <v>-3758326.14</v>
          </cell>
        </row>
        <row r="427">
          <cell r="A427">
            <v>511051</v>
          </cell>
          <cell r="B427">
            <v>-11470036.5</v>
          </cell>
        </row>
        <row r="428">
          <cell r="A428">
            <v>511052</v>
          </cell>
          <cell r="B428">
            <v>-795282.01</v>
          </cell>
        </row>
        <row r="429">
          <cell r="A429">
            <v>511053</v>
          </cell>
          <cell r="B429">
            <v>-193244019.99999997</v>
          </cell>
        </row>
        <row r="430">
          <cell r="A430">
            <v>511054</v>
          </cell>
          <cell r="B430">
            <v>-60880011.720000014</v>
          </cell>
        </row>
        <row r="431">
          <cell r="A431">
            <v>511055</v>
          </cell>
          <cell r="B431">
            <v>-1018924.31</v>
          </cell>
        </row>
        <row r="432">
          <cell r="A432">
            <v>511056</v>
          </cell>
          <cell r="B432">
            <v>-104020175.34000002</v>
          </cell>
        </row>
        <row r="433">
          <cell r="A433">
            <v>511057</v>
          </cell>
          <cell r="B433">
            <v>0</v>
          </cell>
        </row>
        <row r="434">
          <cell r="A434">
            <v>511058</v>
          </cell>
          <cell r="B434">
            <v>-212823.09</v>
          </cell>
        </row>
        <row r="435">
          <cell r="A435">
            <v>511064</v>
          </cell>
          <cell r="B435">
            <v>-31860280.750000004</v>
          </cell>
        </row>
        <row r="436">
          <cell r="A436">
            <v>511071</v>
          </cell>
          <cell r="B436">
            <v>-941921.54</v>
          </cell>
        </row>
        <row r="437">
          <cell r="A437">
            <v>511076</v>
          </cell>
          <cell r="B437">
            <v>0</v>
          </cell>
        </row>
        <row r="438">
          <cell r="A438">
            <v>511085</v>
          </cell>
          <cell r="B438">
            <v>0</v>
          </cell>
        </row>
        <row r="439">
          <cell r="A439">
            <v>511086</v>
          </cell>
          <cell r="B439">
            <v>0</v>
          </cell>
        </row>
        <row r="440">
          <cell r="A440">
            <v>511087</v>
          </cell>
          <cell r="B440">
            <v>-27751279.310000002</v>
          </cell>
        </row>
        <row r="441">
          <cell r="A441">
            <v>511090</v>
          </cell>
          <cell r="B441">
            <v>0</v>
          </cell>
        </row>
        <row r="442">
          <cell r="A442">
            <v>515002</v>
          </cell>
          <cell r="B442">
            <v>-81535.45</v>
          </cell>
        </row>
        <row r="443">
          <cell r="A443">
            <v>515009</v>
          </cell>
          <cell r="B443">
            <v>-16740.919999999998</v>
          </cell>
        </row>
        <row r="444">
          <cell r="A444">
            <v>515015</v>
          </cell>
          <cell r="B444">
            <v>-526202.35</v>
          </cell>
        </row>
        <row r="445">
          <cell r="A445">
            <v>515018</v>
          </cell>
          <cell r="B445">
            <v>393949.64</v>
          </cell>
        </row>
        <row r="446">
          <cell r="A446">
            <v>515021</v>
          </cell>
          <cell r="B446">
            <v>-2756737.58</v>
          </cell>
        </row>
        <row r="447">
          <cell r="A447">
            <v>515027</v>
          </cell>
          <cell r="B447">
            <v>-60744281.950000018</v>
          </cell>
        </row>
        <row r="448">
          <cell r="A448">
            <v>515031</v>
          </cell>
          <cell r="B448">
            <v>-2.3283064365386963E-10</v>
          </cell>
        </row>
        <row r="449">
          <cell r="A449">
            <v>515041</v>
          </cell>
          <cell r="B449">
            <v>-988986.2</v>
          </cell>
        </row>
        <row r="450">
          <cell r="A450">
            <v>515047</v>
          </cell>
          <cell r="B450">
            <v>-13965.39</v>
          </cell>
        </row>
        <row r="451">
          <cell r="A451">
            <v>515048</v>
          </cell>
          <cell r="B451">
            <v>-758309.58</v>
          </cell>
        </row>
        <row r="452">
          <cell r="A452">
            <v>515050</v>
          </cell>
          <cell r="B452">
            <v>-222178.11</v>
          </cell>
        </row>
        <row r="453">
          <cell r="A453">
            <v>515053</v>
          </cell>
          <cell r="B453">
            <v>-1558819.79</v>
          </cell>
        </row>
        <row r="454">
          <cell r="A454">
            <v>515054</v>
          </cell>
          <cell r="B454">
            <v>-602555.59</v>
          </cell>
        </row>
        <row r="455">
          <cell r="A455">
            <v>515057</v>
          </cell>
          <cell r="B455">
            <v>-5239.99</v>
          </cell>
        </row>
        <row r="456">
          <cell r="A456">
            <v>515058</v>
          </cell>
          <cell r="B456">
            <v>0</v>
          </cell>
        </row>
        <row r="457">
          <cell r="A457">
            <v>515064</v>
          </cell>
          <cell r="B457">
            <v>-1781427.29</v>
          </cell>
        </row>
        <row r="458">
          <cell r="A458">
            <v>515070</v>
          </cell>
          <cell r="B458">
            <v>-22433881.410000004</v>
          </cell>
        </row>
        <row r="459">
          <cell r="A459">
            <v>515087</v>
          </cell>
          <cell r="B459">
            <v>-10654.41</v>
          </cell>
        </row>
        <row r="460">
          <cell r="A460">
            <v>521003</v>
          </cell>
          <cell r="B460">
            <v>510918.44</v>
          </cell>
        </row>
        <row r="461">
          <cell r="A461">
            <v>521009</v>
          </cell>
          <cell r="B461">
            <v>5172039.3600000003</v>
          </cell>
        </row>
        <row r="462">
          <cell r="A462">
            <v>521021</v>
          </cell>
          <cell r="B462">
            <v>9529679</v>
          </cell>
        </row>
        <row r="463">
          <cell r="A463">
            <v>521022</v>
          </cell>
          <cell r="B463">
            <v>1275608.5</v>
          </cell>
        </row>
        <row r="464">
          <cell r="A464">
            <v>521033</v>
          </cell>
          <cell r="B464">
            <v>38625214.049999997</v>
          </cell>
        </row>
        <row r="465">
          <cell r="A465">
            <v>521037</v>
          </cell>
          <cell r="B465">
            <v>2706727.73</v>
          </cell>
        </row>
        <row r="466">
          <cell r="A466">
            <v>521038</v>
          </cell>
          <cell r="B466">
            <v>53538.55</v>
          </cell>
        </row>
        <row r="467">
          <cell r="A467">
            <v>521050</v>
          </cell>
          <cell r="B467">
            <v>0</v>
          </cell>
        </row>
        <row r="468">
          <cell r="A468">
            <v>521058</v>
          </cell>
          <cell r="B468">
            <v>63927.6</v>
          </cell>
        </row>
        <row r="469">
          <cell r="A469">
            <v>521059</v>
          </cell>
          <cell r="B469">
            <v>190371</v>
          </cell>
        </row>
        <row r="470">
          <cell r="A470">
            <v>521062</v>
          </cell>
          <cell r="B470">
            <v>1448450.86</v>
          </cell>
        </row>
        <row r="471">
          <cell r="A471">
            <v>521063</v>
          </cell>
          <cell r="B471">
            <v>1302915.07</v>
          </cell>
        </row>
        <row r="472">
          <cell r="A472">
            <v>521064</v>
          </cell>
          <cell r="B472">
            <v>215988206.71000001</v>
          </cell>
        </row>
        <row r="473">
          <cell r="A473">
            <v>521065</v>
          </cell>
          <cell r="B473">
            <v>1384098.65</v>
          </cell>
        </row>
        <row r="474">
          <cell r="A474">
            <v>521067</v>
          </cell>
          <cell r="B474">
            <v>618897.94999999995</v>
          </cell>
        </row>
        <row r="475">
          <cell r="A475">
            <v>521069</v>
          </cell>
          <cell r="B475">
            <v>1221467.33</v>
          </cell>
        </row>
        <row r="476">
          <cell r="A476">
            <v>521072</v>
          </cell>
          <cell r="B476">
            <v>281000</v>
          </cell>
        </row>
        <row r="477">
          <cell r="A477">
            <v>521080</v>
          </cell>
          <cell r="B477">
            <v>175081.87</v>
          </cell>
        </row>
        <row r="478">
          <cell r="A478">
            <v>521085</v>
          </cell>
          <cell r="B478">
            <v>12048570</v>
          </cell>
        </row>
        <row r="479">
          <cell r="A479">
            <v>521086</v>
          </cell>
          <cell r="B479">
            <v>1174786.1200000001</v>
          </cell>
        </row>
        <row r="480">
          <cell r="A480">
            <v>525001</v>
          </cell>
          <cell r="B480">
            <v>5375389.25</v>
          </cell>
        </row>
        <row r="481">
          <cell r="A481">
            <v>525003</v>
          </cell>
          <cell r="B481">
            <v>4835.53</v>
          </cell>
        </row>
        <row r="482">
          <cell r="A482">
            <v>525009</v>
          </cell>
          <cell r="B482">
            <v>525048.22</v>
          </cell>
        </row>
        <row r="483">
          <cell r="A483">
            <v>525010</v>
          </cell>
          <cell r="B483">
            <v>766.46</v>
          </cell>
        </row>
        <row r="484">
          <cell r="A484">
            <v>525024</v>
          </cell>
          <cell r="B484">
            <v>0</v>
          </cell>
        </row>
        <row r="485">
          <cell r="A485">
            <v>525033</v>
          </cell>
          <cell r="B485">
            <v>4296214.96</v>
          </cell>
        </row>
        <row r="486">
          <cell r="A486">
            <v>525039</v>
          </cell>
          <cell r="B486">
            <v>1597131.93</v>
          </cell>
        </row>
        <row r="487">
          <cell r="A487">
            <v>525056</v>
          </cell>
          <cell r="B487">
            <v>0</v>
          </cell>
        </row>
        <row r="488">
          <cell r="A488">
            <v>525062</v>
          </cell>
          <cell r="B488">
            <v>18126.29</v>
          </cell>
        </row>
        <row r="489">
          <cell r="A489">
            <v>525063</v>
          </cell>
          <cell r="B489">
            <v>175581.84</v>
          </cell>
        </row>
        <row r="490">
          <cell r="A490">
            <v>525064</v>
          </cell>
          <cell r="B490">
            <v>549720.04</v>
          </cell>
        </row>
        <row r="491">
          <cell r="A491">
            <v>525070</v>
          </cell>
          <cell r="B491">
            <v>193395.43</v>
          </cell>
        </row>
        <row r="492">
          <cell r="A492">
            <v>531003</v>
          </cell>
          <cell r="B492">
            <v>57318072.839999989</v>
          </cell>
        </row>
        <row r="493">
          <cell r="A493">
            <v>535003</v>
          </cell>
          <cell r="B493">
            <v>5252073.88</v>
          </cell>
        </row>
        <row r="494">
          <cell r="A494">
            <v>541003</v>
          </cell>
          <cell r="B494">
            <v>-170583031.56999996</v>
          </cell>
        </row>
        <row r="495">
          <cell r="A495">
            <v>541006</v>
          </cell>
          <cell r="B495">
            <v>-134691523.51999998</v>
          </cell>
        </row>
        <row r="496">
          <cell r="A496">
            <v>541009</v>
          </cell>
          <cell r="B496">
            <v>-641268.93000000005</v>
          </cell>
        </row>
        <row r="497">
          <cell r="A497">
            <v>541012</v>
          </cell>
          <cell r="B497">
            <v>-2704998.66</v>
          </cell>
        </row>
        <row r="498">
          <cell r="A498">
            <v>541015</v>
          </cell>
          <cell r="B498">
            <v>-23345880.710000001</v>
          </cell>
        </row>
        <row r="499">
          <cell r="A499">
            <v>541018</v>
          </cell>
          <cell r="B499">
            <v>-221981193.77000004</v>
          </cell>
        </row>
        <row r="500">
          <cell r="A500">
            <v>545004</v>
          </cell>
          <cell r="B500">
            <v>-17077523.709999997</v>
          </cell>
        </row>
        <row r="501">
          <cell r="A501">
            <v>545005</v>
          </cell>
          <cell r="B501">
            <v>0</v>
          </cell>
        </row>
        <row r="502">
          <cell r="A502">
            <v>545018</v>
          </cell>
          <cell r="B502">
            <v>-3050262.91</v>
          </cell>
        </row>
        <row r="503">
          <cell r="A503">
            <v>551003</v>
          </cell>
          <cell r="B503">
            <v>39198901.559999995</v>
          </cell>
        </row>
        <row r="504">
          <cell r="A504">
            <v>551009</v>
          </cell>
          <cell r="B504">
            <v>29669444.450000003</v>
          </cell>
        </row>
        <row r="505">
          <cell r="A505">
            <v>551018</v>
          </cell>
          <cell r="B505">
            <v>29644068.179999996</v>
          </cell>
        </row>
        <row r="506">
          <cell r="A506">
            <v>555003</v>
          </cell>
          <cell r="B506">
            <v>2221374.0499999998</v>
          </cell>
        </row>
        <row r="507">
          <cell r="A507">
            <v>555009</v>
          </cell>
          <cell r="B507">
            <v>965606.23</v>
          </cell>
        </row>
        <row r="508">
          <cell r="A508">
            <v>555018</v>
          </cell>
          <cell r="B508">
            <v>2166379.9</v>
          </cell>
        </row>
        <row r="509">
          <cell r="A509">
            <v>560003</v>
          </cell>
          <cell r="B509">
            <v>335696550.32999998</v>
          </cell>
        </row>
        <row r="510">
          <cell r="A510">
            <v>560006</v>
          </cell>
          <cell r="B510">
            <v>85285199.430000022</v>
          </cell>
        </row>
        <row r="511">
          <cell r="A511">
            <v>560009</v>
          </cell>
          <cell r="B511">
            <v>30250334.489999995</v>
          </cell>
        </row>
        <row r="512">
          <cell r="A512">
            <v>560012</v>
          </cell>
          <cell r="B512">
            <v>6543970.0299999993</v>
          </cell>
        </row>
        <row r="513">
          <cell r="A513">
            <v>560015</v>
          </cell>
          <cell r="B513">
            <v>8574135.7100000009</v>
          </cell>
        </row>
        <row r="514">
          <cell r="A514">
            <v>560018</v>
          </cell>
          <cell r="B514">
            <v>52733477.939999998</v>
          </cell>
        </row>
        <row r="515">
          <cell r="A515">
            <v>560021</v>
          </cell>
          <cell r="B515">
            <v>28845697.57</v>
          </cell>
        </row>
        <row r="516">
          <cell r="A516">
            <v>560024</v>
          </cell>
          <cell r="B516">
            <v>7120446.5</v>
          </cell>
        </row>
        <row r="517">
          <cell r="A517">
            <v>560027</v>
          </cell>
          <cell r="B517">
            <v>48656778.050000004</v>
          </cell>
        </row>
        <row r="518">
          <cell r="A518">
            <v>560031</v>
          </cell>
          <cell r="B518">
            <v>3537667.59</v>
          </cell>
        </row>
        <row r="519">
          <cell r="A519">
            <v>560033</v>
          </cell>
          <cell r="B519">
            <v>41928238.090000004</v>
          </cell>
        </row>
        <row r="520">
          <cell r="A520">
            <v>560036</v>
          </cell>
          <cell r="B520">
            <v>6407539.2300000004</v>
          </cell>
        </row>
        <row r="521">
          <cell r="A521">
            <v>560039</v>
          </cell>
          <cell r="B521">
            <v>17739009.169999994</v>
          </cell>
        </row>
        <row r="522">
          <cell r="A522">
            <v>560042</v>
          </cell>
          <cell r="B522">
            <v>16896324.149999999</v>
          </cell>
        </row>
        <row r="523">
          <cell r="A523">
            <v>560045</v>
          </cell>
          <cell r="B523">
            <v>32856118.960000001</v>
          </cell>
        </row>
        <row r="524">
          <cell r="A524">
            <v>560048</v>
          </cell>
          <cell r="B524">
            <v>36194111.159999989</v>
          </cell>
        </row>
        <row r="525">
          <cell r="A525">
            <v>560051</v>
          </cell>
          <cell r="B525">
            <v>14563399.499999998</v>
          </cell>
        </row>
        <row r="526">
          <cell r="A526">
            <v>560053</v>
          </cell>
          <cell r="B526">
            <v>88399.039999999994</v>
          </cell>
        </row>
        <row r="527">
          <cell r="A527">
            <v>560054</v>
          </cell>
          <cell r="B527">
            <v>15200885.649999999</v>
          </cell>
        </row>
        <row r="528">
          <cell r="A528">
            <v>560057</v>
          </cell>
          <cell r="B528">
            <v>15046806.500000004</v>
          </cell>
        </row>
        <row r="529">
          <cell r="A529">
            <v>570003</v>
          </cell>
          <cell r="B529">
            <v>-193812.42</v>
          </cell>
        </row>
        <row r="530">
          <cell r="A530">
            <v>570006</v>
          </cell>
          <cell r="B530">
            <v>-9016583.75</v>
          </cell>
        </row>
        <row r="531">
          <cell r="A531">
            <v>570009</v>
          </cell>
          <cell r="B531">
            <v>-74878.559999999998</v>
          </cell>
        </row>
        <row r="532">
          <cell r="A532">
            <v>570012</v>
          </cell>
          <cell r="B532">
            <v>-625350.73</v>
          </cell>
        </row>
        <row r="533">
          <cell r="A533">
            <v>570015</v>
          </cell>
          <cell r="B533">
            <v>-431999.15</v>
          </cell>
        </row>
        <row r="534">
          <cell r="A534">
            <v>570018</v>
          </cell>
          <cell r="B534">
            <v>-3415599.27</v>
          </cell>
        </row>
        <row r="535">
          <cell r="A535">
            <v>570021</v>
          </cell>
          <cell r="B535">
            <v>-20950669.98</v>
          </cell>
        </row>
        <row r="536">
          <cell r="A536">
            <v>570024</v>
          </cell>
          <cell r="B536">
            <v>-1236478.96</v>
          </cell>
        </row>
        <row r="537">
          <cell r="A537">
            <v>570025</v>
          </cell>
          <cell r="B537">
            <v>0</v>
          </cell>
        </row>
        <row r="538">
          <cell r="A538">
            <v>570045</v>
          </cell>
          <cell r="B538">
            <v>-7710327.0499999989</v>
          </cell>
        </row>
        <row r="539">
          <cell r="A539">
            <v>580003</v>
          </cell>
          <cell r="B539">
            <v>0</v>
          </cell>
        </row>
        <row r="540">
          <cell r="A540">
            <v>580005</v>
          </cell>
          <cell r="B540">
            <v>35617.230000000003</v>
          </cell>
        </row>
        <row r="541">
          <cell r="A541">
            <v>580006</v>
          </cell>
          <cell r="B541">
            <v>11328.65</v>
          </cell>
        </row>
        <row r="542">
          <cell r="A542">
            <v>580009</v>
          </cell>
          <cell r="B542">
            <v>0</v>
          </cell>
        </row>
        <row r="543">
          <cell r="A543">
            <v>580012</v>
          </cell>
          <cell r="B543">
            <v>731786.18</v>
          </cell>
        </row>
        <row r="544">
          <cell r="A544">
            <v>580015</v>
          </cell>
          <cell r="B544">
            <v>4860273.96</v>
          </cell>
        </row>
        <row r="545">
          <cell r="A545">
            <v>580018</v>
          </cell>
          <cell r="B545">
            <v>445057.9</v>
          </cell>
        </row>
        <row r="546">
          <cell r="A546">
            <v>580021</v>
          </cell>
          <cell r="B546">
            <v>3800221.55</v>
          </cell>
        </row>
        <row r="547">
          <cell r="A547">
            <v>580027</v>
          </cell>
          <cell r="B547">
            <v>3731774.83</v>
          </cell>
        </row>
        <row r="548">
          <cell r="A548">
            <v>580031</v>
          </cell>
          <cell r="B548">
            <v>79409</v>
          </cell>
        </row>
        <row r="549">
          <cell r="A549">
            <v>580033</v>
          </cell>
          <cell r="B549">
            <v>1046749.69</v>
          </cell>
        </row>
        <row r="550">
          <cell r="A550">
            <v>580039</v>
          </cell>
          <cell r="B550">
            <v>826626.05</v>
          </cell>
        </row>
        <row r="551">
          <cell r="A551">
            <v>580040</v>
          </cell>
          <cell r="B551">
            <v>0</v>
          </cell>
        </row>
        <row r="552">
          <cell r="A552">
            <v>580045</v>
          </cell>
          <cell r="B552">
            <v>31786086.110000003</v>
          </cell>
        </row>
        <row r="553">
          <cell r="A553">
            <v>610003</v>
          </cell>
          <cell r="B553">
            <v>37317820.650000006</v>
          </cell>
        </row>
        <row r="554">
          <cell r="A554">
            <v>711023</v>
          </cell>
          <cell r="B554">
            <v>327285630.31999999</v>
          </cell>
        </row>
        <row r="555">
          <cell r="A555">
            <v>711025</v>
          </cell>
          <cell r="B555">
            <v>1295669993.28</v>
          </cell>
        </row>
        <row r="556">
          <cell r="A556">
            <v>711035</v>
          </cell>
          <cell r="B556">
            <v>0</v>
          </cell>
        </row>
        <row r="557">
          <cell r="A557">
            <v>711046</v>
          </cell>
          <cell r="B557">
            <v>193865110.07999998</v>
          </cell>
        </row>
        <row r="558">
          <cell r="A558">
            <v>711057</v>
          </cell>
          <cell r="B558">
            <v>1659186670.8900003</v>
          </cell>
        </row>
        <row r="559">
          <cell r="A559">
            <v>711063</v>
          </cell>
          <cell r="B559">
            <v>872366373.04000008</v>
          </cell>
        </row>
        <row r="560">
          <cell r="A560">
            <v>711073</v>
          </cell>
          <cell r="B560">
            <v>6989985.7199999997</v>
          </cell>
        </row>
        <row r="561">
          <cell r="A561">
            <v>711083</v>
          </cell>
          <cell r="B561">
            <v>1838157.83</v>
          </cell>
        </row>
        <row r="562">
          <cell r="A562">
            <v>711084</v>
          </cell>
          <cell r="B562">
            <v>83997350.110000014</v>
          </cell>
        </row>
        <row r="563">
          <cell r="A563">
            <v>711085</v>
          </cell>
          <cell r="B563">
            <v>805990870.46000004</v>
          </cell>
        </row>
        <row r="564">
          <cell r="A564">
            <v>711086</v>
          </cell>
          <cell r="B564">
            <v>155297360.25</v>
          </cell>
        </row>
        <row r="565">
          <cell r="A565">
            <v>711088</v>
          </cell>
          <cell r="B565">
            <v>366840280</v>
          </cell>
        </row>
        <row r="566">
          <cell r="A566">
            <v>711089</v>
          </cell>
          <cell r="B566">
            <v>346450.42</v>
          </cell>
        </row>
        <row r="567">
          <cell r="A567">
            <v>711099</v>
          </cell>
          <cell r="B567">
            <v>392000000</v>
          </cell>
        </row>
        <row r="568">
          <cell r="A568">
            <v>711103</v>
          </cell>
          <cell r="B568">
            <v>30000000</v>
          </cell>
        </row>
        <row r="569">
          <cell r="A569">
            <v>711999</v>
          </cell>
          <cell r="B569">
            <v>0</v>
          </cell>
        </row>
        <row r="570">
          <cell r="A570">
            <v>715013</v>
          </cell>
          <cell r="B570">
            <v>0</v>
          </cell>
        </row>
        <row r="571">
          <cell r="A571">
            <v>715023</v>
          </cell>
          <cell r="B571">
            <v>149286528.90000001</v>
          </cell>
        </row>
        <row r="572">
          <cell r="A572">
            <v>715025</v>
          </cell>
          <cell r="B572">
            <v>182709073.03</v>
          </cell>
        </row>
        <row r="573">
          <cell r="A573">
            <v>715034</v>
          </cell>
          <cell r="B573">
            <v>3975800</v>
          </cell>
        </row>
        <row r="574">
          <cell r="A574">
            <v>715046</v>
          </cell>
          <cell r="B574">
            <v>7973753.96</v>
          </cell>
        </row>
        <row r="575">
          <cell r="A575">
            <v>715053</v>
          </cell>
          <cell r="B575">
            <v>396234046.04000002</v>
          </cell>
        </row>
        <row r="576">
          <cell r="A576">
            <v>715063</v>
          </cell>
          <cell r="B576">
            <v>189287826.97999999</v>
          </cell>
        </row>
        <row r="577">
          <cell r="A577">
            <v>715083</v>
          </cell>
          <cell r="B577">
            <v>2577579.08</v>
          </cell>
        </row>
        <row r="578">
          <cell r="A578">
            <v>715084</v>
          </cell>
          <cell r="B578">
            <v>129802530.5</v>
          </cell>
        </row>
        <row r="579">
          <cell r="A579">
            <v>715085</v>
          </cell>
          <cell r="B579">
            <v>0</v>
          </cell>
        </row>
        <row r="580">
          <cell r="A580">
            <v>715086</v>
          </cell>
          <cell r="B580">
            <v>0</v>
          </cell>
        </row>
        <row r="581">
          <cell r="A581">
            <v>715088</v>
          </cell>
          <cell r="B581">
            <v>34394253.189999998</v>
          </cell>
        </row>
        <row r="582">
          <cell r="A582">
            <v>715095</v>
          </cell>
          <cell r="B582">
            <v>0</v>
          </cell>
        </row>
        <row r="583">
          <cell r="A583">
            <v>715099</v>
          </cell>
          <cell r="B583">
            <v>20122477.989999998</v>
          </cell>
        </row>
        <row r="584">
          <cell r="A584">
            <v>721033</v>
          </cell>
          <cell r="B584">
            <v>-82159192.280000016</v>
          </cell>
        </row>
        <row r="585">
          <cell r="A585">
            <v>721034</v>
          </cell>
          <cell r="B585">
            <v>-3360280</v>
          </cell>
        </row>
        <row r="586">
          <cell r="A586">
            <v>721074</v>
          </cell>
          <cell r="B586">
            <v>-155297360.25</v>
          </cell>
        </row>
        <row r="587">
          <cell r="A587">
            <v>721083</v>
          </cell>
          <cell r="B587">
            <v>-1838157.83</v>
          </cell>
        </row>
        <row r="588">
          <cell r="A588">
            <v>721084</v>
          </cell>
          <cell r="B588">
            <v>-1624793781.4300001</v>
          </cell>
        </row>
        <row r="589">
          <cell r="A589">
            <v>721085</v>
          </cell>
          <cell r="B589">
            <v>0</v>
          </cell>
        </row>
        <row r="590">
          <cell r="A590">
            <v>721086</v>
          </cell>
          <cell r="B590">
            <v>-3538399010.4100003</v>
          </cell>
        </row>
        <row r="591">
          <cell r="A591">
            <v>721088</v>
          </cell>
          <cell r="B591">
            <v>-422000000</v>
          </cell>
        </row>
        <row r="592">
          <cell r="A592">
            <v>721090</v>
          </cell>
          <cell r="B592">
            <v>-346450.42</v>
          </cell>
        </row>
        <row r="593">
          <cell r="A593">
            <v>721099</v>
          </cell>
          <cell r="B593">
            <v>-363480000</v>
          </cell>
        </row>
        <row r="594">
          <cell r="A594">
            <v>725003</v>
          </cell>
          <cell r="B594">
            <v>-20491383.789999999</v>
          </cell>
        </row>
        <row r="595">
          <cell r="A595">
            <v>725004</v>
          </cell>
          <cell r="B595">
            <v>-34703970.899999999</v>
          </cell>
        </row>
        <row r="596">
          <cell r="A596">
            <v>725007</v>
          </cell>
          <cell r="B596">
            <v>0</v>
          </cell>
        </row>
        <row r="597">
          <cell r="A597">
            <v>725033</v>
          </cell>
          <cell r="B597">
            <v>-51116610.140000008</v>
          </cell>
        </row>
        <row r="598">
          <cell r="A598">
            <v>725083</v>
          </cell>
          <cell r="B598">
            <v>-23490565.670000002</v>
          </cell>
        </row>
        <row r="599">
          <cell r="A599">
            <v>725084</v>
          </cell>
          <cell r="B599">
            <v>-334573181.43000007</v>
          </cell>
        </row>
        <row r="600">
          <cell r="A600">
            <v>725086</v>
          </cell>
          <cell r="B600">
            <v>-593495627.97000003</v>
          </cell>
        </row>
        <row r="601">
          <cell r="A601">
            <v>725088</v>
          </cell>
          <cell r="B601">
            <v>-24098277.989999998</v>
          </cell>
        </row>
        <row r="602">
          <cell r="A602">
            <v>725099</v>
          </cell>
          <cell r="B602">
            <v>-34394253.189999998</v>
          </cell>
        </row>
        <row r="603">
          <cell r="A603">
            <v>800000</v>
          </cell>
          <cell r="B603">
            <v>41961.640000000596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Hoja de Ruta"/>
      <sheetName val="Key Indicators Acumulados"/>
      <sheetName val="Key Indicators Trimestrales"/>
      <sheetName val="Datos"/>
      <sheetName val="Ratios"/>
    </sheetNames>
    <sheetDataSet>
      <sheetData sheetId="0"/>
      <sheetData sheetId="1"/>
      <sheetData sheetId="2">
        <row r="10">
          <cell r="C10">
            <v>0.20560383445990438</v>
          </cell>
        </row>
        <row r="11">
          <cell r="C11">
            <v>3.2798968829282522E-2</v>
          </cell>
        </row>
        <row r="12">
          <cell r="C12">
            <v>0.19607891246694459</v>
          </cell>
        </row>
        <row r="13">
          <cell r="C13">
            <v>0.19949650071573349</v>
          </cell>
        </row>
        <row r="14">
          <cell r="C14">
            <v>0.22296044701497161</v>
          </cell>
          <cell r="D14">
            <v>0.25568918866890022</v>
          </cell>
          <cell r="E14">
            <v>0.26708306383948677</v>
          </cell>
          <cell r="F14">
            <v>0.27565435210399847</v>
          </cell>
          <cell r="G14">
            <v>0.27303058411208952</v>
          </cell>
        </row>
        <row r="15">
          <cell r="C15">
            <v>0.41342658532764248</v>
          </cell>
          <cell r="D15">
            <v>0.41872772626721688</v>
          </cell>
          <cell r="E15">
            <v>0.44017091179307183</v>
          </cell>
          <cell r="F15">
            <v>0.4428541165272436</v>
          </cell>
          <cell r="G15">
            <v>0.4235831795296997</v>
          </cell>
        </row>
        <row r="16">
          <cell r="C16">
            <v>0.59014835452745185</v>
          </cell>
          <cell r="D16">
            <v>0.67023155999701434</v>
          </cell>
          <cell r="E16">
            <v>0.66523779392931726</v>
          </cell>
          <cell r="F16">
            <v>0.68217183170062901</v>
          </cell>
          <cell r="G16">
            <v>0.71070950615504536</v>
          </cell>
        </row>
        <row r="17">
          <cell r="C17">
            <v>0.11074888528215519</v>
          </cell>
        </row>
        <row r="20">
          <cell r="C20">
            <v>1.196961039857078</v>
          </cell>
          <cell r="D20">
            <v>1.0759502959262388</v>
          </cell>
          <cell r="E20">
            <v>1.1268454563883139</v>
          </cell>
          <cell r="F20">
            <v>1.0401526026241179</v>
          </cell>
          <cell r="G20">
            <v>1.0600698610491575</v>
          </cell>
        </row>
        <row r="21">
          <cell r="C21">
            <v>0.68841003103604625</v>
          </cell>
          <cell r="D21">
            <v>0.65825765266675396</v>
          </cell>
          <cell r="E21">
            <v>0.65173495015837812</v>
          </cell>
          <cell r="F21">
            <v>0.63911350718356652</v>
          </cell>
          <cell r="G21">
            <v>0.65157238340419266</v>
          </cell>
        </row>
        <row r="24">
          <cell r="C24">
            <v>0.11587128959104027</v>
          </cell>
          <cell r="D24">
            <v>0.13851221814019388</v>
          </cell>
          <cell r="E24">
            <v>0.11041494131689401</v>
          </cell>
          <cell r="F24">
            <v>0.11740357138542129</v>
          </cell>
          <cell r="G24">
            <v>0.12265044221896422</v>
          </cell>
        </row>
        <row r="25">
          <cell r="C25">
            <v>0.13501815600514966</v>
          </cell>
          <cell r="D25">
            <v>0.15617026779106424</v>
          </cell>
          <cell r="E25">
            <v>0.12055786897945184</v>
          </cell>
          <cell r="F25">
            <v>0.12839191945309311</v>
          </cell>
          <cell r="G25">
            <v>0.13489789505669547</v>
          </cell>
        </row>
        <row r="26">
          <cell r="C26">
            <v>0.10420772138477223</v>
          </cell>
          <cell r="D26">
            <v>0.12638420856685906</v>
          </cell>
          <cell r="E26">
            <v>9.7543678362049982E-2</v>
          </cell>
          <cell r="F26">
            <v>0.10337748752677842</v>
          </cell>
          <cell r="G26">
            <v>0.10812691908003264</v>
          </cell>
        </row>
        <row r="27">
          <cell r="C27">
            <v>0.158</v>
          </cell>
          <cell r="D27">
            <v>0.18379999999999999</v>
          </cell>
          <cell r="E27">
            <v>0.1946</v>
          </cell>
          <cell r="F27">
            <v>0.1164</v>
          </cell>
          <cell r="G27">
            <v>0.11990000000000001</v>
          </cell>
        </row>
        <row r="28">
          <cell r="C28">
            <v>1.169</v>
          </cell>
          <cell r="D28">
            <v>1.1386000000000001</v>
          </cell>
          <cell r="E28">
            <v>1.2256</v>
          </cell>
          <cell r="F28">
            <v>1.2648999999999999</v>
          </cell>
          <cell r="G28">
            <v>1.2594000000000001</v>
          </cell>
        </row>
        <row r="29">
          <cell r="C29">
            <v>1.1479999999999999</v>
          </cell>
          <cell r="D29">
            <v>1.083</v>
          </cell>
          <cell r="E29">
            <v>0.9466</v>
          </cell>
          <cell r="F29">
            <v>1.2117</v>
          </cell>
          <cell r="G29">
            <v>1.216</v>
          </cell>
        </row>
        <row r="30">
          <cell r="C30">
            <v>0.88118971669420842</v>
          </cell>
          <cell r="D30">
            <v>0.81669657619870661</v>
          </cell>
          <cell r="E30">
            <v>0.82459247989833973</v>
          </cell>
          <cell r="F30">
            <v>0.8501202233231191</v>
          </cell>
          <cell r="G30">
            <v>0.84766530740385559</v>
          </cell>
        </row>
        <row r="32">
          <cell r="C32">
            <v>3.1683258093699311E-2</v>
          </cell>
          <cell r="D32">
            <v>3.1081668145150475E-2</v>
          </cell>
          <cell r="E32">
            <v>3.1079121819234012E-2</v>
          </cell>
          <cell r="F32">
            <v>3.0278081852046997E-2</v>
          </cell>
          <cell r="G32">
            <v>3.0638382289906601E-2</v>
          </cell>
        </row>
        <row r="33">
          <cell r="C33">
            <v>2.8415372231657857E-2</v>
          </cell>
          <cell r="D33">
            <v>2.6113178743644841E-2</v>
          </cell>
          <cell r="E33">
            <v>2.5246710950796961E-2</v>
          </cell>
          <cell r="F33">
            <v>2.5548831548898008E-2</v>
          </cell>
          <cell r="G33">
            <v>2.5293229327061847E-2</v>
          </cell>
        </row>
        <row r="34">
          <cell r="C34">
            <v>4.6813624791580077E-2</v>
          </cell>
        </row>
        <row r="36">
          <cell r="C36">
            <v>0.89685764474167751</v>
          </cell>
          <cell r="D36">
            <v>0.87960892912257727</v>
          </cell>
          <cell r="E36">
            <v>0.85165300996141025</v>
          </cell>
          <cell r="F36">
            <v>0.85860633989728408</v>
          </cell>
          <cell r="G36">
            <v>0.85161963102118121</v>
          </cell>
        </row>
      </sheetData>
      <sheetData sheetId="3"/>
      <sheetData sheetId="4"/>
      <sheetData sheetId="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Hoja de Ruta"/>
      <sheetName val="Datos"/>
      <sheetName val="Consolidated Financial Data"/>
      <sheetName val="Conciliación PR - EECC"/>
      <sheetName val="Financial Income"/>
      <sheetName val="Financial Expenses"/>
      <sheetName val="Net Service Fee Income"/>
      <sheetName val="Administrative Expenses"/>
      <sheetName val="Miscellaneous"/>
      <sheetName val="IyEF - Others"/>
      <sheetName val="IyES - Others"/>
      <sheetName val="Gtos Adm - Others"/>
      <sheetName val="Ut-Pe div - Others"/>
      <sheetName val="ECS - Net Revenue"/>
      <sheetName val="Financing"/>
      <sheetName val="Cartera Securitizada"/>
      <sheetName val="Asset Quality"/>
      <sheetName val="NPLs"/>
      <sheetName val="NPLs Segmentos"/>
      <sheetName val="Anlysis of Allowance"/>
      <sheetName val="Funding"/>
      <sheetName val="Cuadro 25 -Consolidated Capital"/>
      <sheetName val="Cuadro 20 - MCR"/>
      <sheetName val="Cuadro 26 - Total Capital Tier"/>
      <sheetName val="INFO B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5">
          <cell r="C15">
            <v>15428537.5</v>
          </cell>
        </row>
        <row r="16">
          <cell r="C16">
            <v>6414356.5</v>
          </cell>
        </row>
      </sheetData>
      <sheetData sheetId="22"/>
      <sheetData sheetId="23"/>
      <sheetData sheetId="24"/>
      <sheetData sheetId="2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Hoja de Ruta"/>
      <sheetName val="Datos"/>
      <sheetName val="Consolidated Financial Data"/>
      <sheetName val="Conciliación PR - EECC"/>
      <sheetName val="Financial Income"/>
      <sheetName val="Financial Expenses"/>
      <sheetName val="Net Service Fee Income"/>
      <sheetName val="Administrative Expenses"/>
      <sheetName val="Miscellaneous"/>
      <sheetName val="IyEF - Others"/>
      <sheetName val="IyES - Others"/>
      <sheetName val="Gtos Adm - Others"/>
      <sheetName val="Ut-Pe div - Others"/>
      <sheetName val="ECS - Net Revenue"/>
      <sheetName val="Financing"/>
      <sheetName val="Cartera Securitizada"/>
      <sheetName val="Asset Quality"/>
      <sheetName val="NPLs"/>
      <sheetName val="NPLs Segmentos"/>
      <sheetName val="Anlysis of Allowance"/>
      <sheetName val="Funding"/>
      <sheetName val="Cuadro 25 -Consolidated Capital"/>
      <sheetName val="Cuadro 20 - MCR"/>
      <sheetName val="Cuadro 26 - Total Capital Tier"/>
      <sheetName val="INFO B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5">
          <cell r="C15">
            <v>14816457</v>
          </cell>
        </row>
        <row r="16">
          <cell r="C16">
            <v>3837807</v>
          </cell>
        </row>
      </sheetData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ahila.SCHIANMARELLA@supervielle.com.ar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Gustavo.TEWEL@supervielle.com.ar" TargetMode="External"/><Relationship Id="rId1" Type="http://schemas.openxmlformats.org/officeDocument/2006/relationships/hyperlink" Target="mailto:Ana.BARTESAGHI@supervielle.com.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gruposupervielle.com./" TargetMode="External"/><Relationship Id="rId4" Type="http://schemas.openxmlformats.org/officeDocument/2006/relationships/hyperlink" Target="mailto:Valeria.KOHAN@supervielle.com.a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0:H49"/>
  <sheetViews>
    <sheetView tabSelected="1" zoomScale="70" zoomScaleNormal="70" workbookViewId="0">
      <selection activeCell="A2" sqref="A2"/>
    </sheetView>
  </sheetViews>
  <sheetFormatPr baseColWidth="10" defaultColWidth="11.42578125" defaultRowHeight="15" x14ac:dyDescent="0.25"/>
  <cols>
    <col min="1" max="3" width="11.42578125" style="774"/>
    <col min="4" max="4" width="46" style="774" bestFit="1" customWidth="1"/>
    <col min="5" max="16384" width="11.42578125" style="774"/>
  </cols>
  <sheetData>
    <row r="30" spans="4:8" x14ac:dyDescent="0.25">
      <c r="D30" s="926" t="s">
        <v>729</v>
      </c>
      <c r="E30" s="927"/>
      <c r="F30" s="928"/>
      <c r="G30" s="929"/>
      <c r="H30" s="930"/>
    </row>
    <row r="31" spans="4:8" x14ac:dyDescent="0.25">
      <c r="D31" s="927" t="s">
        <v>730</v>
      </c>
      <c r="E31" s="928"/>
      <c r="F31" s="928"/>
      <c r="G31" s="929"/>
      <c r="H31" s="930"/>
    </row>
    <row r="32" spans="4:8" x14ac:dyDescent="0.25">
      <c r="D32" s="928" t="s">
        <v>731</v>
      </c>
      <c r="E32" s="928"/>
      <c r="F32" s="928"/>
      <c r="G32" s="929"/>
      <c r="H32" s="930"/>
    </row>
    <row r="33" spans="4:8" x14ac:dyDescent="0.25">
      <c r="D33" s="928" t="s">
        <v>732</v>
      </c>
      <c r="E33" s="928"/>
      <c r="F33" s="928"/>
      <c r="G33" s="929"/>
      <c r="H33" s="930"/>
    </row>
    <row r="34" spans="4:8" x14ac:dyDescent="0.25">
      <c r="D34" s="928" t="s">
        <v>733</v>
      </c>
      <c r="E34" s="928"/>
      <c r="F34" s="928"/>
      <c r="G34" s="929"/>
      <c r="H34" s="930"/>
    </row>
    <row r="35" spans="4:8" ht="7.5" customHeight="1" x14ac:dyDescent="0.25">
      <c r="D35" s="928"/>
      <c r="E35" s="928"/>
      <c r="F35" s="928"/>
      <c r="G35" s="929"/>
      <c r="H35" s="930"/>
    </row>
    <row r="36" spans="4:8" x14ac:dyDescent="0.25">
      <c r="D36" s="927" t="s">
        <v>734</v>
      </c>
      <c r="E36" s="928"/>
      <c r="F36" s="928"/>
      <c r="G36" s="929"/>
      <c r="H36" s="930"/>
    </row>
    <row r="37" spans="4:8" x14ac:dyDescent="0.25">
      <c r="D37" s="928" t="s">
        <v>735</v>
      </c>
      <c r="E37" s="928"/>
      <c r="F37" s="928"/>
      <c r="G37" s="929"/>
      <c r="H37" s="930"/>
    </row>
    <row r="38" spans="4:8" x14ac:dyDescent="0.25">
      <c r="D38" s="928" t="s">
        <v>736</v>
      </c>
      <c r="E38" s="928"/>
      <c r="F38" s="928"/>
      <c r="G38" s="929"/>
      <c r="H38" s="930"/>
    </row>
    <row r="39" spans="4:8" ht="8.25" customHeight="1" x14ac:dyDescent="0.25">
      <c r="D39" s="928"/>
      <c r="E39" s="928"/>
      <c r="F39" s="928"/>
      <c r="G39" s="929"/>
      <c r="H39" s="930"/>
    </row>
    <row r="40" spans="4:8" x14ac:dyDescent="0.25">
      <c r="D40" s="927" t="s">
        <v>737</v>
      </c>
      <c r="E40" s="928"/>
      <c r="F40" s="928"/>
      <c r="G40" s="929"/>
      <c r="H40" s="930"/>
    </row>
    <row r="41" spans="4:8" x14ac:dyDescent="0.25">
      <c r="D41" s="928" t="s">
        <v>738</v>
      </c>
      <c r="E41" s="928"/>
      <c r="F41" s="928"/>
      <c r="G41" s="929"/>
      <c r="H41" s="930"/>
    </row>
    <row r="42" spans="4:8" x14ac:dyDescent="0.25">
      <c r="D42" s="928" t="s">
        <v>739</v>
      </c>
      <c r="E42" s="928"/>
      <c r="F42" s="928"/>
      <c r="G42" s="929"/>
      <c r="H42" s="930"/>
    </row>
    <row r="43" spans="4:8" ht="8.25" customHeight="1" x14ac:dyDescent="0.25">
      <c r="D43" s="928"/>
      <c r="E43" s="928"/>
      <c r="F43" s="928"/>
      <c r="G43" s="929"/>
      <c r="H43" s="930"/>
    </row>
    <row r="44" spans="4:8" x14ac:dyDescent="0.25">
      <c r="D44" s="927" t="s">
        <v>740</v>
      </c>
      <c r="E44" s="928"/>
      <c r="F44" s="928"/>
      <c r="G44" s="929"/>
      <c r="H44" s="930"/>
    </row>
    <row r="45" spans="4:8" x14ac:dyDescent="0.25">
      <c r="D45" s="928" t="s">
        <v>741</v>
      </c>
      <c r="E45" s="928"/>
      <c r="F45" s="928"/>
      <c r="G45" s="929"/>
      <c r="H45" s="930"/>
    </row>
    <row r="46" spans="4:8" x14ac:dyDescent="0.25">
      <c r="D46" s="928" t="s">
        <v>742</v>
      </c>
      <c r="E46" s="928"/>
      <c r="F46" s="928"/>
      <c r="G46" s="929"/>
      <c r="H46" s="930"/>
    </row>
    <row r="47" spans="4:8" x14ac:dyDescent="0.25">
      <c r="D47" s="929"/>
      <c r="E47" s="929"/>
      <c r="F47" s="929"/>
      <c r="G47" s="929"/>
      <c r="H47" s="930"/>
    </row>
    <row r="48" spans="4:8" x14ac:dyDescent="0.25">
      <c r="D48" s="928" t="s">
        <v>743</v>
      </c>
      <c r="E48" s="928"/>
    </row>
    <row r="49" spans="4:5" x14ac:dyDescent="0.25">
      <c r="D49" s="931" t="s">
        <v>744</v>
      </c>
      <c r="E49" s="928"/>
    </row>
  </sheetData>
  <hyperlinks>
    <hyperlink ref="D34" r:id="rId1" display="mailto:Ana.BARTESAGHI@supervielle.com.ar"/>
    <hyperlink ref="D38" r:id="rId2" display="mailto:Gustavo.TEWEL@supervielle.com.ar"/>
    <hyperlink ref="D42" r:id="rId3" display="mailto:Nahila.SCHIANMARELLA@supervielle.com.ar"/>
    <hyperlink ref="D46" r:id="rId4" display="mailto:Valeria.KOHAN@supervielle.com.ar"/>
    <hyperlink ref="D49" r:id="rId5"/>
  </hyperlinks>
  <pageMargins left="0.7" right="0.7" top="0.75" bottom="0.75" header="0.3" footer="0.3"/>
  <pageSetup paperSize="9"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3"/>
  <sheetViews>
    <sheetView showGridLines="0" zoomScaleNormal="100" workbookViewId="0">
      <selection activeCell="C60" sqref="C60"/>
    </sheetView>
  </sheetViews>
  <sheetFormatPr baseColWidth="10" defaultRowHeight="15" x14ac:dyDescent="0.25"/>
  <cols>
    <col min="1" max="1" width="3.42578125" customWidth="1"/>
    <col min="2" max="2" width="32.5703125" style="74" customWidth="1"/>
    <col min="3" max="3" width="12.85546875" style="74" bestFit="1" customWidth="1"/>
    <col min="4" max="4" width="11.85546875" style="74" bestFit="1" customWidth="1"/>
    <col min="5" max="5" width="10.28515625" style="74" bestFit="1" customWidth="1"/>
    <col min="6" max="6" width="9.28515625" style="74" bestFit="1" customWidth="1"/>
    <col min="7" max="7" width="9.28515625" style="158" bestFit="1" customWidth="1"/>
    <col min="8" max="9" width="8.28515625" style="67" bestFit="1" customWidth="1"/>
  </cols>
  <sheetData>
    <row r="1" spans="1:12" x14ac:dyDescent="0.25">
      <c r="G1" s="242"/>
      <c r="H1" s="242"/>
      <c r="I1" s="242"/>
    </row>
    <row r="2" spans="1:12" ht="4.5" customHeight="1" thickBot="1" x14ac:dyDescent="0.3">
      <c r="A2" s="133"/>
      <c r="B2" s="440"/>
      <c r="C2" s="440"/>
      <c r="D2" s="440"/>
      <c r="E2" s="440"/>
      <c r="F2" s="440"/>
      <c r="G2" s="440"/>
      <c r="H2" s="440"/>
      <c r="I2" s="440"/>
      <c r="J2" s="1"/>
    </row>
    <row r="3" spans="1:12" ht="11.25" customHeight="1" x14ac:dyDescent="0.25">
      <c r="A3" s="133"/>
      <c r="B3" s="496" t="s">
        <v>8</v>
      </c>
      <c r="C3" s="497"/>
      <c r="D3" s="497"/>
      <c r="E3" s="497"/>
      <c r="F3" s="497"/>
      <c r="G3" s="469"/>
      <c r="H3" s="932" t="s">
        <v>5</v>
      </c>
      <c r="I3" s="933"/>
      <c r="J3" s="469"/>
      <c r="K3" s="469"/>
      <c r="L3" s="470"/>
    </row>
    <row r="4" spans="1:12" ht="3" customHeight="1" x14ac:dyDescent="0.25">
      <c r="A4" s="133"/>
      <c r="B4" s="498"/>
      <c r="C4" s="251"/>
      <c r="D4" s="251"/>
      <c r="E4" s="251"/>
      <c r="F4" s="251"/>
      <c r="G4" s="241"/>
      <c r="H4" s="242"/>
      <c r="I4" s="412"/>
      <c r="J4" s="241"/>
      <c r="K4" s="241"/>
      <c r="L4" s="468"/>
    </row>
    <row r="5" spans="1:12" x14ac:dyDescent="0.25">
      <c r="A5" s="133"/>
      <c r="B5" s="662" t="s">
        <v>9</v>
      </c>
      <c r="C5" s="663" t="s">
        <v>712</v>
      </c>
      <c r="D5" s="663" t="s">
        <v>649</v>
      </c>
      <c r="E5" s="663" t="s">
        <v>507</v>
      </c>
      <c r="F5" s="663" t="s">
        <v>438</v>
      </c>
      <c r="G5" s="663" t="s">
        <v>400</v>
      </c>
      <c r="H5" s="663" t="s">
        <v>6</v>
      </c>
      <c r="I5" s="664" t="s">
        <v>7</v>
      </c>
      <c r="J5" s="663" t="s">
        <v>714</v>
      </c>
      <c r="K5" s="663" t="s">
        <v>668</v>
      </c>
      <c r="L5" s="665" t="s">
        <v>535</v>
      </c>
    </row>
    <row r="6" spans="1:12" x14ac:dyDescent="0.25">
      <c r="A6" s="133"/>
      <c r="B6" s="499" t="s">
        <v>466</v>
      </c>
      <c r="C6" s="321">
        <v>2023.1500000000005</v>
      </c>
      <c r="D6" s="321">
        <v>2722.8779999999997</v>
      </c>
      <c r="E6" s="321">
        <v>2898.2350000000001</v>
      </c>
      <c r="F6" s="321">
        <v>2818.1050000000005</v>
      </c>
      <c r="G6" s="321">
        <v>2552.6840000000002</v>
      </c>
      <c r="H6" s="232">
        <v>-0.25698103256921512</v>
      </c>
      <c r="I6" s="233">
        <v>-0.2074420492313187</v>
      </c>
      <c r="J6" s="431">
        <v>10462.368</v>
      </c>
      <c r="K6" s="431">
        <v>8554.2070000000003</v>
      </c>
      <c r="L6" s="500">
        <v>0.22306696576316187</v>
      </c>
    </row>
    <row r="7" spans="1:12" s="739" customFormat="1" x14ac:dyDescent="0.25">
      <c r="A7" s="133"/>
      <c r="B7" s="499" t="s">
        <v>635</v>
      </c>
      <c r="C7" s="321">
        <v>3234.962</v>
      </c>
      <c r="D7" s="321">
        <v>1663.3610000000001</v>
      </c>
      <c r="E7" s="321">
        <v>716.7829999999999</v>
      </c>
      <c r="F7" s="321">
        <v>805.45500000000004</v>
      </c>
      <c r="G7" s="321">
        <v>807.428</v>
      </c>
      <c r="H7" s="232">
        <v>0.94483458491572181</v>
      </c>
      <c r="I7" s="233">
        <v>3.0065021277438975</v>
      </c>
      <c r="J7" s="431">
        <v>6420.5609999999997</v>
      </c>
      <c r="K7" s="431">
        <v>2445.73</v>
      </c>
      <c r="L7" s="500">
        <v>1.6252125132373565</v>
      </c>
    </row>
    <row r="8" spans="1:12" s="739" customFormat="1" x14ac:dyDescent="0.25">
      <c r="A8" s="133"/>
      <c r="B8" s="499" t="s">
        <v>665</v>
      </c>
      <c r="C8" s="321">
        <v>5258.112000000001</v>
      </c>
      <c r="D8" s="321">
        <v>4386.2389999999996</v>
      </c>
      <c r="E8" s="321">
        <v>3615.018</v>
      </c>
      <c r="F8" s="321">
        <v>3623.5600000000004</v>
      </c>
      <c r="G8" s="321">
        <v>3360.1120000000001</v>
      </c>
      <c r="H8" s="232">
        <v>0.19877462217631137</v>
      </c>
      <c r="I8" s="233">
        <v>0.56486212364349786</v>
      </c>
      <c r="J8" s="431">
        <v>16882.929</v>
      </c>
      <c r="K8" s="431">
        <v>10999.937</v>
      </c>
      <c r="L8" s="500">
        <v>0.53482051760841909</v>
      </c>
    </row>
    <row r="9" spans="1:12" ht="21" x14ac:dyDescent="0.25">
      <c r="A9" s="133"/>
      <c r="B9" s="499" t="s">
        <v>474</v>
      </c>
      <c r="C9" s="321">
        <v>1065.0729999999999</v>
      </c>
      <c r="D9" s="321">
        <v>1026.8505839999998</v>
      </c>
      <c r="E9" s="321">
        <v>1004.9493180000003</v>
      </c>
      <c r="F9" s="321">
        <v>884.61109799999986</v>
      </c>
      <c r="G9" s="321">
        <v>783.697</v>
      </c>
      <c r="H9" s="232">
        <v>3.7222957843689564E-2</v>
      </c>
      <c r="I9" s="233">
        <v>0.3590367195484987</v>
      </c>
      <c r="J9" s="431">
        <v>3981.4839999999995</v>
      </c>
      <c r="K9" s="431">
        <v>3236.973</v>
      </c>
      <c r="L9" s="500">
        <v>0.23000222738960119</v>
      </c>
    </row>
    <row r="10" spans="1:12" x14ac:dyDescent="0.25">
      <c r="A10" s="133"/>
      <c r="B10" s="499" t="s">
        <v>11</v>
      </c>
      <c r="C10" s="321">
        <v>180.429</v>
      </c>
      <c r="D10" s="321">
        <v>183.096</v>
      </c>
      <c r="E10" s="321">
        <v>145.28200000000001</v>
      </c>
      <c r="F10" s="321">
        <v>148.74700000000001</v>
      </c>
      <c r="G10" s="321">
        <v>148.25</v>
      </c>
      <c r="H10" s="232">
        <v>-1.4566129243675507E-2</v>
      </c>
      <c r="I10" s="233">
        <v>0.21705902192242843</v>
      </c>
      <c r="J10" s="431">
        <v>657.55399999999997</v>
      </c>
      <c r="K10" s="431">
        <v>479.01100000000002</v>
      </c>
      <c r="L10" s="500">
        <v>0.37273256772808971</v>
      </c>
    </row>
    <row r="11" spans="1:12" x14ac:dyDescent="0.25">
      <c r="A11" s="133"/>
      <c r="B11" s="499" t="s">
        <v>12</v>
      </c>
      <c r="C11" s="321">
        <v>-1382.7650000000001</v>
      </c>
      <c r="D11" s="321">
        <v>-1122.5250000000001</v>
      </c>
      <c r="E11" s="321">
        <v>-989.22900000000004</v>
      </c>
      <c r="F11" s="321">
        <v>-726.12599999999998</v>
      </c>
      <c r="G11" s="321">
        <v>-606.274</v>
      </c>
      <c r="H11" s="232">
        <v>0.23183448030110676</v>
      </c>
      <c r="I11" s="233">
        <v>1.2807591946875507</v>
      </c>
      <c r="J11" s="431">
        <v>-4220.6450000000004</v>
      </c>
      <c r="K11" s="431">
        <v>-1928.7660000000001</v>
      </c>
      <c r="L11" s="500">
        <v>1.1882618212888447</v>
      </c>
    </row>
    <row r="12" spans="1:12" x14ac:dyDescent="0.25">
      <c r="A12" s="133"/>
      <c r="B12" s="499" t="s">
        <v>467</v>
      </c>
      <c r="C12" s="321">
        <v>-3591.212</v>
      </c>
      <c r="D12" s="321">
        <v>-3045.2449999999999</v>
      </c>
      <c r="E12" s="321">
        <v>-2760.8620000000001</v>
      </c>
      <c r="F12" s="321">
        <v>-2446.4700000000003</v>
      </c>
      <c r="G12" s="321">
        <v>-2604.5010000000002</v>
      </c>
      <c r="H12" s="232">
        <v>0.17928508215266747</v>
      </c>
      <c r="I12" s="233">
        <v>0.37884838592882075</v>
      </c>
      <c r="J12" s="431">
        <v>11843.789000000001</v>
      </c>
      <c r="K12" s="431">
        <v>8721.23</v>
      </c>
      <c r="L12" s="500">
        <v>0.35804112493306572</v>
      </c>
    </row>
    <row r="13" spans="1:12" x14ac:dyDescent="0.25">
      <c r="A13" s="133"/>
      <c r="B13" s="499" t="s">
        <v>433</v>
      </c>
      <c r="C13" s="321">
        <v>903.81700000000092</v>
      </c>
      <c r="D13" s="321">
        <v>1027.5639999999999</v>
      </c>
      <c r="E13" s="321">
        <v>456.02000000000044</v>
      </c>
      <c r="F13" s="321">
        <v>1020.4490000000001</v>
      </c>
      <c r="G13" s="321">
        <v>651.44200000000001</v>
      </c>
      <c r="H13" s="232">
        <v>-0.12042753541385154</v>
      </c>
      <c r="I13" s="233">
        <v>0.38740977707915802</v>
      </c>
      <c r="J13" s="431">
        <v>3407.85</v>
      </c>
      <c r="K13" s="431">
        <v>2511.7779999999998</v>
      </c>
      <c r="L13" s="500">
        <v>0.35674808840590222</v>
      </c>
    </row>
    <row r="14" spans="1:12" x14ac:dyDescent="0.25">
      <c r="A14" s="133"/>
      <c r="B14" s="499" t="s">
        <v>503</v>
      </c>
      <c r="C14" s="321">
        <v>706.83199999999999</v>
      </c>
      <c r="D14" s="321">
        <v>867.38800000000003</v>
      </c>
      <c r="E14" s="321">
        <v>270.71499999999997</v>
      </c>
      <c r="F14" s="321">
        <v>722.63400000000001</v>
      </c>
      <c r="G14" s="321">
        <v>467.60599999999999</v>
      </c>
      <c r="H14" s="232">
        <v>-0.18510286054222569</v>
      </c>
      <c r="I14" s="233">
        <v>0.51159737043579434</v>
      </c>
      <c r="J14" s="431">
        <v>2567.569</v>
      </c>
      <c r="K14" s="431">
        <v>1819.8409999999999</v>
      </c>
      <c r="L14" s="500">
        <v>0.41087545560298966</v>
      </c>
    </row>
    <row r="15" spans="1:12" x14ac:dyDescent="0.25">
      <c r="A15" s="133"/>
      <c r="B15" s="499" t="s">
        <v>502</v>
      </c>
      <c r="C15" s="321">
        <v>935.30899999999997</v>
      </c>
      <c r="D15" s="321">
        <v>874.524</v>
      </c>
      <c r="E15" s="321">
        <v>475.34399999999999</v>
      </c>
      <c r="F15" s="321">
        <v>744.80600000000004</v>
      </c>
      <c r="G15" s="321">
        <v>472.58800000000002</v>
      </c>
      <c r="H15" s="232">
        <v>6.9506382900869523E-2</v>
      </c>
      <c r="I15" s="233">
        <v>0.97912134882815449</v>
      </c>
      <c r="J15" s="431">
        <v>3029.982</v>
      </c>
      <c r="K15" s="431">
        <v>1878.4290000000001</v>
      </c>
      <c r="L15" s="500">
        <v>0.61304047158556418</v>
      </c>
    </row>
    <row r="16" spans="1:12" x14ac:dyDescent="0.25">
      <c r="A16" s="133"/>
      <c r="B16" s="501" t="s">
        <v>270</v>
      </c>
      <c r="C16" s="371">
        <v>1.55</v>
      </c>
      <c r="D16" s="371">
        <v>2.0099999999999998</v>
      </c>
      <c r="E16" s="371">
        <v>0.59273433103626583</v>
      </c>
      <c r="F16" s="371">
        <v>1.5822947230129187</v>
      </c>
      <c r="G16" s="371">
        <v>1.0238800087584847</v>
      </c>
      <c r="H16" s="232"/>
      <c r="I16" s="233"/>
      <c r="J16" s="431"/>
      <c r="K16" s="431"/>
      <c r="L16" s="500"/>
    </row>
    <row r="17" spans="1:12" x14ac:dyDescent="0.25">
      <c r="A17" s="133"/>
      <c r="B17" s="501" t="s">
        <v>271</v>
      </c>
      <c r="C17" s="370">
        <v>7.75</v>
      </c>
      <c r="D17" s="370">
        <v>10.029999999999999</v>
      </c>
      <c r="E17" s="370">
        <v>2.9636716551813294</v>
      </c>
      <c r="F17" s="370">
        <v>7.9114736150645939</v>
      </c>
      <c r="G17" s="370">
        <v>5.1194000437924236</v>
      </c>
      <c r="H17" s="232"/>
      <c r="I17" s="233"/>
      <c r="J17" s="431"/>
      <c r="K17" s="431"/>
      <c r="L17" s="500"/>
    </row>
    <row r="18" spans="1:12" ht="21" x14ac:dyDescent="0.25">
      <c r="A18" s="133"/>
      <c r="B18" s="501" t="s">
        <v>382</v>
      </c>
      <c r="C18" s="321">
        <v>456.7</v>
      </c>
      <c r="D18" s="321">
        <v>456.7</v>
      </c>
      <c r="E18" s="321">
        <v>456.7</v>
      </c>
      <c r="F18" s="321">
        <v>456.7</v>
      </c>
      <c r="G18" s="321">
        <v>456.7</v>
      </c>
      <c r="H18" s="232"/>
      <c r="I18" s="233"/>
      <c r="J18" s="232"/>
      <c r="K18" s="232"/>
      <c r="L18" s="502"/>
    </row>
    <row r="19" spans="1:12" x14ac:dyDescent="0.25">
      <c r="A19" s="133"/>
      <c r="B19" s="666" t="s">
        <v>15</v>
      </c>
      <c r="C19" s="667" t="s">
        <v>713</v>
      </c>
      <c r="D19" s="667" t="s">
        <v>650</v>
      </c>
      <c r="E19" s="667" t="s">
        <v>508</v>
      </c>
      <c r="F19" s="667" t="s">
        <v>439</v>
      </c>
      <c r="G19" s="668" t="s">
        <v>401</v>
      </c>
      <c r="H19" s="663" t="s">
        <v>6</v>
      </c>
      <c r="I19" s="664" t="s">
        <v>7</v>
      </c>
      <c r="J19" s="663" t="s">
        <v>713</v>
      </c>
      <c r="K19" s="663" t="s">
        <v>401</v>
      </c>
      <c r="L19" s="669"/>
    </row>
    <row r="20" spans="1:12" x14ac:dyDescent="0.25">
      <c r="A20" s="133"/>
      <c r="B20" s="499" t="s">
        <v>16</v>
      </c>
      <c r="C20" s="361">
        <v>141115.54100000003</v>
      </c>
      <c r="D20" s="361">
        <v>146122.704</v>
      </c>
      <c r="E20" s="361">
        <v>120788.978</v>
      </c>
      <c r="F20" s="361">
        <v>96569.645000000004</v>
      </c>
      <c r="G20" s="361">
        <v>92202.409</v>
      </c>
      <c r="H20" s="232">
        <v>-3.4266837821451568E-2</v>
      </c>
      <c r="I20" s="233">
        <v>0.53049733223347806</v>
      </c>
      <c r="J20" s="431"/>
      <c r="K20" s="431"/>
      <c r="L20" s="500"/>
    </row>
    <row r="21" spans="1:12" x14ac:dyDescent="0.25">
      <c r="A21" s="133"/>
      <c r="B21" s="499" t="s">
        <v>260</v>
      </c>
      <c r="C21" s="372">
        <v>143525.20989969888</v>
      </c>
      <c r="D21" s="372">
        <v>128633.20652355772</v>
      </c>
      <c r="E21" s="372">
        <v>104287.20234542942</v>
      </c>
      <c r="F21" s="372">
        <v>90832.733660217636</v>
      </c>
      <c r="G21" s="372">
        <v>85498.857991347468</v>
      </c>
      <c r="H21" s="232">
        <v>0.11577106548621918</v>
      </c>
      <c r="I21" s="233">
        <v>0.67867984756268562</v>
      </c>
      <c r="J21" s="431">
        <v>117967.93172065522</v>
      </c>
      <c r="K21" s="431">
        <v>70857.809479255913</v>
      </c>
      <c r="L21" s="500"/>
    </row>
    <row r="22" spans="1:12" x14ac:dyDescent="0.25">
      <c r="A22" s="133"/>
      <c r="B22" s="499" t="s">
        <v>258</v>
      </c>
      <c r="C22" s="361">
        <v>80171.533999999971</v>
      </c>
      <c r="D22" s="361">
        <v>83378.091</v>
      </c>
      <c r="E22" s="361">
        <v>75829.981</v>
      </c>
      <c r="F22" s="361">
        <v>66479.513000000006</v>
      </c>
      <c r="G22" s="361">
        <v>60692.941318559999</v>
      </c>
      <c r="H22" s="232">
        <v>-3.8458028500556907E-2</v>
      </c>
      <c r="I22" s="233">
        <v>0.32093670628355908</v>
      </c>
      <c r="J22" s="431"/>
      <c r="K22" s="431"/>
      <c r="L22" s="500"/>
    </row>
    <row r="23" spans="1:12" x14ac:dyDescent="0.25">
      <c r="A23" s="133"/>
      <c r="B23" s="499" t="s">
        <v>18</v>
      </c>
      <c r="C23" s="361">
        <v>94906.01400000001</v>
      </c>
      <c r="D23" s="361">
        <v>97185.460999999996</v>
      </c>
      <c r="E23" s="361">
        <v>75672.649999999994</v>
      </c>
      <c r="F23" s="361">
        <v>55540.247000000003</v>
      </c>
      <c r="G23" s="361">
        <v>56408.684999999998</v>
      </c>
      <c r="H23" s="232">
        <v>-2.3454609121008163E-2</v>
      </c>
      <c r="I23" s="233">
        <v>0.68247166194354669</v>
      </c>
      <c r="J23" s="431"/>
      <c r="K23" s="431"/>
      <c r="L23" s="500"/>
    </row>
    <row r="24" spans="1:12" x14ac:dyDescent="0.25">
      <c r="A24" s="133"/>
      <c r="B24" s="499" t="s">
        <v>504</v>
      </c>
      <c r="C24" s="361">
        <v>17155.555</v>
      </c>
      <c r="D24" s="361">
        <v>16219.950999999999</v>
      </c>
      <c r="E24" s="361">
        <v>15345.427</v>
      </c>
      <c r="F24" s="361">
        <v>15114.224</v>
      </c>
      <c r="G24" s="361">
        <v>14369.575000000001</v>
      </c>
      <c r="H24" s="232">
        <v>5.7682295094479752E-2</v>
      </c>
      <c r="I24" s="233">
        <v>0.19388047315247658</v>
      </c>
      <c r="J24" s="431"/>
      <c r="K24" s="431"/>
      <c r="L24" s="500"/>
    </row>
    <row r="25" spans="1:12" ht="21.75" x14ac:dyDescent="0.25">
      <c r="A25" s="133"/>
      <c r="B25" s="499" t="s">
        <v>652</v>
      </c>
      <c r="C25" s="372">
        <v>16547.001100939702</v>
      </c>
      <c r="D25" s="361">
        <v>15638.9247411007</v>
      </c>
      <c r="E25" s="361">
        <v>15044.761877568808</v>
      </c>
      <c r="F25" s="361">
        <v>14490.099408048683</v>
      </c>
      <c r="G25" s="361">
        <v>14188.717431703582</v>
      </c>
      <c r="H25" s="232">
        <v>5.8065140338739774E-2</v>
      </c>
      <c r="I25" s="233">
        <v>0.16620837511124997</v>
      </c>
      <c r="J25" s="431">
        <v>15530.024793426719</v>
      </c>
      <c r="K25" s="431">
        <v>9844.8539970520924</v>
      </c>
      <c r="L25" s="500"/>
    </row>
    <row r="26" spans="1:12" x14ac:dyDescent="0.25">
      <c r="A26" s="133"/>
      <c r="B26" s="666" t="s">
        <v>19</v>
      </c>
      <c r="C26" s="663" t="s">
        <v>712</v>
      </c>
      <c r="D26" s="663" t="s">
        <v>649</v>
      </c>
      <c r="E26" s="663" t="s">
        <v>507</v>
      </c>
      <c r="F26" s="663" t="s">
        <v>438</v>
      </c>
      <c r="G26" s="663" t="s">
        <v>400</v>
      </c>
      <c r="H26" s="663"/>
      <c r="I26" s="664"/>
      <c r="J26" s="663" t="s">
        <v>714</v>
      </c>
      <c r="K26" s="663" t="s">
        <v>668</v>
      </c>
      <c r="L26" s="665"/>
    </row>
    <row r="27" spans="1:12" x14ac:dyDescent="0.25">
      <c r="A27" s="133"/>
      <c r="B27" s="503" t="s">
        <v>20</v>
      </c>
      <c r="C27" s="357"/>
      <c r="D27" s="253"/>
      <c r="E27" s="253"/>
      <c r="F27" s="253"/>
      <c r="G27" s="253"/>
      <c r="H27" s="232"/>
      <c r="I27" s="233"/>
      <c r="J27" s="431"/>
      <c r="K27" s="431"/>
      <c r="L27" s="500"/>
    </row>
    <row r="28" spans="1:12" x14ac:dyDescent="0.25">
      <c r="A28" s="133"/>
      <c r="B28" s="499" t="s">
        <v>21</v>
      </c>
      <c r="C28" s="253">
        <v>0.22609752529644395</v>
      </c>
      <c r="D28" s="253">
        <v>0.22401770313484035</v>
      </c>
      <c r="E28" s="253">
        <v>0.12638126249341855</v>
      </c>
      <c r="F28" s="253">
        <v>0.20560383445990438</v>
      </c>
      <c r="G28" s="253">
        <v>0.13322951909494984</v>
      </c>
      <c r="H28" s="232"/>
      <c r="I28" s="233"/>
      <c r="J28" s="232">
        <v>0.19510477544649371</v>
      </c>
      <c r="K28" s="232">
        <v>0.19080323594057061</v>
      </c>
      <c r="L28" s="502"/>
    </row>
    <row r="29" spans="1:12" x14ac:dyDescent="0.25">
      <c r="A29" s="133"/>
      <c r="B29" s="499" t="s">
        <v>22</v>
      </c>
      <c r="C29" s="253">
        <v>2.6066751636277176E-2</v>
      </c>
      <c r="D29" s="253">
        <v>2.7235517909276353E-2</v>
      </c>
      <c r="E29" s="253">
        <v>1.8232112447528238E-2</v>
      </c>
      <c r="F29" s="253">
        <v>3.2798968829282522E-2</v>
      </c>
      <c r="G29" s="253">
        <v>2.2109722216304986E-2</v>
      </c>
      <c r="H29" s="232"/>
      <c r="I29" s="437"/>
      <c r="J29" s="432">
        <v>2.568479378934025E-2</v>
      </c>
      <c r="K29" s="432">
        <v>2.6509851402475582E-2</v>
      </c>
      <c r="L29" s="502"/>
    </row>
    <row r="30" spans="1:12" x14ac:dyDescent="0.25">
      <c r="A30" s="133"/>
      <c r="B30" s="499" t="s">
        <v>23</v>
      </c>
      <c r="C30" s="253">
        <v>0.184581420590787</v>
      </c>
      <c r="D30" s="253">
        <v>0.20928591901269558</v>
      </c>
      <c r="E30" s="253">
        <v>0.19202613281289285</v>
      </c>
      <c r="F30" s="253">
        <v>0.19607891246694459</v>
      </c>
      <c r="G30" s="253">
        <v>0.19985946881346867</v>
      </c>
      <c r="H30" s="232"/>
      <c r="I30" s="233"/>
      <c r="J30" s="432">
        <v>0.19402490901663033</v>
      </c>
      <c r="K30" s="432">
        <v>0.20123896812814898</v>
      </c>
      <c r="L30" s="500"/>
    </row>
    <row r="31" spans="1:12" x14ac:dyDescent="0.25">
      <c r="A31" s="133"/>
      <c r="B31" s="499" t="s">
        <v>312</v>
      </c>
      <c r="C31" s="253">
        <v>0.20272639247822399</v>
      </c>
      <c r="D31" s="253">
        <v>0.18190360000790107</v>
      </c>
      <c r="E31" s="253">
        <v>0.1744194045599487</v>
      </c>
      <c r="F31" s="253">
        <v>0.19949650071573349</v>
      </c>
      <c r="G31" s="253">
        <v>0.19956194136641731</v>
      </c>
      <c r="H31" s="232"/>
      <c r="I31" s="233"/>
      <c r="J31" s="432">
        <v>0.1870449737093714</v>
      </c>
      <c r="K31" s="432">
        <v>0.20496635354605094</v>
      </c>
      <c r="L31" s="500"/>
    </row>
    <row r="32" spans="1:12" x14ac:dyDescent="0.25">
      <c r="A32" s="133"/>
      <c r="B32" s="499" t="s">
        <v>186</v>
      </c>
      <c r="C32" s="382">
        <v>0.19150921318516137</v>
      </c>
      <c r="D32" s="382">
        <v>0.21432146222105991</v>
      </c>
      <c r="E32" s="382">
        <v>0.24250666810830654</v>
      </c>
      <c r="F32" s="382">
        <v>0.22296044701497161</v>
      </c>
      <c r="G32" s="382">
        <v>0.22841642159378547</v>
      </c>
      <c r="H32" s="232"/>
      <c r="I32" s="233"/>
      <c r="J32" s="432">
        <v>0.21554897839960446</v>
      </c>
      <c r="K32" s="432">
        <v>0.25568918866890022</v>
      </c>
      <c r="L32" s="500"/>
    </row>
    <row r="33" spans="1:12" x14ac:dyDescent="0.25">
      <c r="A33" s="133"/>
      <c r="B33" s="499" t="s">
        <v>379</v>
      </c>
      <c r="C33" s="382">
        <v>0.10348646074358513</v>
      </c>
      <c r="D33" s="382">
        <v>9.7426755802008616E-2</v>
      </c>
      <c r="E33" s="382">
        <v>0.10882163625801185</v>
      </c>
      <c r="F33" s="382">
        <v>0.11074888528215519</v>
      </c>
      <c r="G33" s="382">
        <v>0.12629235353170154</v>
      </c>
      <c r="H33" s="232"/>
      <c r="I33" s="233"/>
      <c r="J33" s="432">
        <v>0.10340428811522651</v>
      </c>
      <c r="K33" s="432">
        <v>0.12735876350569292</v>
      </c>
      <c r="L33" s="500"/>
    </row>
    <row r="34" spans="1:12" x14ac:dyDescent="0.25">
      <c r="A34" s="133"/>
      <c r="B34" s="499" t="s">
        <v>24</v>
      </c>
      <c r="C34" s="382">
        <v>0.6188909950663446</v>
      </c>
      <c r="D34" s="382">
        <v>0.59303046827783412</v>
      </c>
      <c r="E34" s="382">
        <v>0.66251621452798359</v>
      </c>
      <c r="F34" s="382">
        <v>0.59014835452745185</v>
      </c>
      <c r="G34" s="382">
        <v>0.68223094472147694</v>
      </c>
      <c r="H34" s="232"/>
      <c r="I34" s="233"/>
      <c r="J34" s="432">
        <v>0.61524490609593996</v>
      </c>
      <c r="K34" s="432">
        <v>0.67023155999701434</v>
      </c>
      <c r="L34" s="500"/>
    </row>
    <row r="35" spans="1:12" x14ac:dyDescent="0.25">
      <c r="A35" s="133"/>
      <c r="B35" s="503" t="s">
        <v>25</v>
      </c>
      <c r="C35" s="253"/>
      <c r="D35" s="253"/>
      <c r="E35" s="253"/>
      <c r="F35" s="253"/>
      <c r="G35" s="253"/>
      <c r="H35" s="232"/>
      <c r="I35" s="233"/>
      <c r="J35" s="232"/>
      <c r="K35" s="232"/>
      <c r="L35" s="500"/>
    </row>
    <row r="36" spans="1:12" x14ac:dyDescent="0.25">
      <c r="A36" s="133"/>
      <c r="B36" s="499" t="s">
        <v>261</v>
      </c>
      <c r="C36" s="253">
        <v>0.84474661426619391</v>
      </c>
      <c r="D36" s="253">
        <v>0.85799999999999998</v>
      </c>
      <c r="E36" s="253">
        <v>1.002</v>
      </c>
      <c r="F36" s="253">
        <v>1.196961039857078</v>
      </c>
      <c r="G36" s="253">
        <v>1.0759502959262388</v>
      </c>
      <c r="H36" s="232"/>
      <c r="I36" s="437"/>
      <c r="J36" s="232"/>
      <c r="K36" s="232"/>
      <c r="L36" s="500"/>
    </row>
    <row r="37" spans="1:12" x14ac:dyDescent="0.25">
      <c r="A37" s="133"/>
      <c r="B37" s="499" t="s">
        <v>319</v>
      </c>
      <c r="C37" s="253">
        <v>1.734</v>
      </c>
      <c r="D37" s="253">
        <v>1.3208</v>
      </c>
      <c r="E37" s="253">
        <v>1.3895</v>
      </c>
      <c r="F37" s="253">
        <v>1.1693</v>
      </c>
      <c r="G37" s="253">
        <v>1.1386000000000001</v>
      </c>
      <c r="H37" s="232"/>
      <c r="I37" s="233"/>
      <c r="J37" s="232"/>
      <c r="K37" s="232"/>
      <c r="L37" s="500"/>
    </row>
    <row r="38" spans="1:12" x14ac:dyDescent="0.25">
      <c r="A38" s="133"/>
      <c r="B38" s="499" t="s">
        <v>321</v>
      </c>
      <c r="C38" s="253">
        <v>0.12157098274526687</v>
      </c>
      <c r="D38" s="253">
        <v>0.11100225054691</v>
      </c>
      <c r="E38" s="253">
        <v>0.12704327211047353</v>
      </c>
      <c r="F38" s="253">
        <v>0.1565111360147266</v>
      </c>
      <c r="G38" s="253">
        <v>0.15584815142953587</v>
      </c>
      <c r="H38" s="232"/>
      <c r="I38" s="233"/>
      <c r="J38" s="431"/>
      <c r="K38" s="431"/>
      <c r="L38" s="500"/>
    </row>
    <row r="39" spans="1:12" ht="21.75" x14ac:dyDescent="0.25">
      <c r="A39" s="133"/>
      <c r="B39" s="499" t="s">
        <v>375</v>
      </c>
      <c r="C39" s="426">
        <v>0.14000000000000001</v>
      </c>
      <c r="D39" s="253">
        <v>0.13800000000000001</v>
      </c>
      <c r="E39" s="253">
        <v>0.14499999999999999</v>
      </c>
      <c r="F39" s="253">
        <v>0.16950000000000001</v>
      </c>
      <c r="G39" s="253">
        <v>0.19600000000000001</v>
      </c>
      <c r="H39" s="232"/>
      <c r="I39" s="233"/>
      <c r="J39" s="431"/>
      <c r="K39" s="431"/>
      <c r="L39" s="500"/>
    </row>
    <row r="40" spans="1:12" ht="21.75" x14ac:dyDescent="0.25">
      <c r="A40" s="133"/>
      <c r="B40" s="499" t="s">
        <v>367</v>
      </c>
      <c r="C40" s="382">
        <v>0.129</v>
      </c>
      <c r="D40" s="382">
        <v>0.125</v>
      </c>
      <c r="E40" s="382">
        <v>0.13100000000000001</v>
      </c>
      <c r="F40" s="382">
        <v>0.158</v>
      </c>
      <c r="G40" s="382">
        <v>0.17199999999999999</v>
      </c>
      <c r="H40" s="232"/>
      <c r="I40" s="233"/>
      <c r="J40" s="431"/>
      <c r="K40" s="431"/>
      <c r="L40" s="500"/>
    </row>
    <row r="41" spans="1:12" x14ac:dyDescent="0.25">
      <c r="A41" s="133"/>
      <c r="B41" s="499" t="s">
        <v>320</v>
      </c>
      <c r="C41" s="382">
        <v>0.73004394059664879</v>
      </c>
      <c r="D41" s="382">
        <v>0.70514020189497728</v>
      </c>
      <c r="E41" s="382">
        <v>0.78839504139193894</v>
      </c>
      <c r="F41" s="382">
        <v>0.88118971669420842</v>
      </c>
      <c r="G41" s="382">
        <v>0.81669657619870661</v>
      </c>
      <c r="H41" s="232"/>
      <c r="I41" s="233"/>
      <c r="J41" s="431"/>
      <c r="K41" s="431"/>
      <c r="L41" s="500"/>
    </row>
    <row r="42" spans="1:12" x14ac:dyDescent="0.25">
      <c r="A42" s="133"/>
      <c r="B42" s="503" t="s">
        <v>29</v>
      </c>
      <c r="C42" s="253"/>
      <c r="D42" s="253"/>
      <c r="E42" s="253"/>
      <c r="F42" s="253"/>
      <c r="G42" s="253"/>
      <c r="H42" s="232"/>
      <c r="I42" s="233"/>
      <c r="J42" s="431"/>
      <c r="K42" s="431"/>
      <c r="L42" s="500"/>
    </row>
    <row r="43" spans="1:12" x14ac:dyDescent="0.25">
      <c r="A43" s="133"/>
      <c r="B43" s="499" t="s">
        <v>30</v>
      </c>
      <c r="C43" s="253">
        <v>4.069349940365366E-2</v>
      </c>
      <c r="D43" s="253">
        <v>3.6778020684390247E-2</v>
      </c>
      <c r="E43" s="253">
        <v>3.6460665550329396E-2</v>
      </c>
      <c r="F43" s="253">
        <v>3.1683258093699311E-2</v>
      </c>
      <c r="G43" s="253">
        <v>3.1081668145150475E-2</v>
      </c>
      <c r="H43" s="232"/>
      <c r="I43" s="233"/>
      <c r="J43" s="431"/>
      <c r="K43" s="431"/>
      <c r="L43" s="500"/>
    </row>
    <row r="44" spans="1:12" x14ac:dyDescent="0.25">
      <c r="A44" s="133"/>
      <c r="B44" s="499" t="s">
        <v>31</v>
      </c>
      <c r="C44" s="253">
        <v>4.0693506414824526E-2</v>
      </c>
      <c r="D44" s="253">
        <v>3.4562346187844553E-2</v>
      </c>
      <c r="E44" s="253">
        <v>3.2766609562678427E-2</v>
      </c>
      <c r="F44" s="253">
        <v>2.8415372231657857E-2</v>
      </c>
      <c r="G44" s="253">
        <v>2.6113178743644841E-2</v>
      </c>
      <c r="H44" s="232"/>
      <c r="I44" s="437"/>
      <c r="J44" s="431"/>
      <c r="K44" s="431"/>
      <c r="L44" s="500"/>
    </row>
    <row r="45" spans="1:12" x14ac:dyDescent="0.25">
      <c r="A45" s="133"/>
      <c r="B45" s="499" t="s">
        <v>32</v>
      </c>
      <c r="C45" s="253">
        <v>1</v>
      </c>
      <c r="D45" s="253">
        <v>0.93975547200977849</v>
      </c>
      <c r="E45" s="253">
        <v>0.89868380261595104</v>
      </c>
      <c r="F45" s="253">
        <v>0.89685764474167751</v>
      </c>
      <c r="G45" s="253">
        <v>0.87960892912257727</v>
      </c>
      <c r="H45" s="232"/>
      <c r="I45" s="233"/>
      <c r="J45" s="431"/>
      <c r="K45" s="431"/>
      <c r="L45" s="500"/>
    </row>
    <row r="46" spans="1:12" x14ac:dyDescent="0.25">
      <c r="A46" s="133"/>
      <c r="B46" s="499" t="s">
        <v>678</v>
      </c>
      <c r="C46" s="253">
        <v>7.0437688837242829E-2</v>
      </c>
      <c r="D46" s="253">
        <v>5.9428102667373472E-2</v>
      </c>
      <c r="E46" s="253">
        <v>5.5821091491958887E-2</v>
      </c>
      <c r="F46" s="253">
        <v>4.6813624791580077E-2</v>
      </c>
      <c r="G46" s="253">
        <v>4.407315955001187E-2</v>
      </c>
      <c r="H46" s="232"/>
      <c r="I46" s="233"/>
      <c r="J46" s="232">
        <v>5.8057430197432695E-2</v>
      </c>
      <c r="K46" s="232">
        <v>4.3410575017353813E-2</v>
      </c>
      <c r="L46" s="500"/>
    </row>
    <row r="47" spans="1:12" x14ac:dyDescent="0.25">
      <c r="A47" s="133"/>
      <c r="B47" s="503" t="s">
        <v>33</v>
      </c>
      <c r="C47" s="253"/>
      <c r="D47" s="253"/>
      <c r="E47" s="253"/>
      <c r="F47" s="253"/>
      <c r="G47" s="253"/>
      <c r="H47" s="232"/>
      <c r="I47" s="233"/>
      <c r="J47" s="431"/>
      <c r="K47" s="431"/>
      <c r="L47" s="500"/>
    </row>
    <row r="48" spans="1:12" x14ac:dyDescent="0.25">
      <c r="A48" s="133"/>
      <c r="B48" s="499" t="s">
        <v>676</v>
      </c>
      <c r="C48" s="253">
        <v>0.115</v>
      </c>
      <c r="D48" s="253">
        <v>0.14099999999999999</v>
      </c>
      <c r="E48" s="253">
        <v>8.7999999999999995E-2</v>
      </c>
      <c r="F48" s="253">
        <v>6.7000000000000004E-2</v>
      </c>
      <c r="G48" s="253">
        <v>6.0999999999999999E-2</v>
      </c>
      <c r="H48" s="232"/>
      <c r="I48" s="233"/>
      <c r="J48" s="232">
        <v>0.47599999999999998</v>
      </c>
      <c r="K48" s="232">
        <v>0.248</v>
      </c>
      <c r="L48" s="500"/>
    </row>
    <row r="49" spans="1:12" s="904" customFormat="1" x14ac:dyDescent="0.25">
      <c r="A49" s="133"/>
      <c r="B49" s="499" t="s">
        <v>722</v>
      </c>
      <c r="C49" s="253">
        <v>0.47299999999999998</v>
      </c>
      <c r="D49" s="253">
        <v>0.35399999999999998</v>
      </c>
      <c r="E49" s="253">
        <v>0.27100000000000002</v>
      </c>
      <c r="F49" s="253">
        <v>0.253</v>
      </c>
      <c r="G49" s="253"/>
      <c r="H49" s="232"/>
      <c r="I49" s="233"/>
      <c r="J49" s="232">
        <v>0.33800000000000002</v>
      </c>
      <c r="K49" s="431"/>
      <c r="L49" s="500"/>
    </row>
    <row r="50" spans="1:12" x14ac:dyDescent="0.25">
      <c r="A50" s="133"/>
      <c r="B50" s="499" t="s">
        <v>380</v>
      </c>
      <c r="C50" s="253">
        <v>0.16200000000000001</v>
      </c>
      <c r="D50" s="253">
        <v>0.1</v>
      </c>
      <c r="E50" s="253">
        <v>7.5187969924811915E-2</v>
      </c>
      <c r="F50" s="253">
        <v>6.9000000000000006E-2</v>
      </c>
      <c r="G50" s="253">
        <v>4.9000000000000002E-2</v>
      </c>
      <c r="H50" s="232"/>
      <c r="I50" s="233"/>
      <c r="J50" s="232">
        <v>0.46899999999999997</v>
      </c>
      <c r="K50" s="232">
        <v>0.22500000000000001</v>
      </c>
      <c r="L50" s="500"/>
    </row>
    <row r="51" spans="1:12" x14ac:dyDescent="0.25">
      <c r="A51" s="133"/>
      <c r="B51" s="499" t="s">
        <v>34</v>
      </c>
      <c r="C51" s="324">
        <v>37.808300000000003</v>
      </c>
      <c r="D51" s="324">
        <v>40.896700000000003</v>
      </c>
      <c r="E51" s="324">
        <v>28.861699999999999</v>
      </c>
      <c r="F51" s="324">
        <v>20.14</v>
      </c>
      <c r="G51" s="324">
        <v>18.77</v>
      </c>
      <c r="H51" s="232"/>
      <c r="I51" s="233"/>
      <c r="J51" s="431">
        <v>37.808300000000003</v>
      </c>
      <c r="K51" s="431">
        <v>18.77</v>
      </c>
      <c r="L51" s="500"/>
    </row>
    <row r="52" spans="1:12" x14ac:dyDescent="0.25">
      <c r="A52" s="133"/>
      <c r="B52" s="499" t="s">
        <v>217</v>
      </c>
      <c r="C52" s="253">
        <v>0.495</v>
      </c>
      <c r="D52" s="253">
        <v>0.433</v>
      </c>
      <c r="E52" s="253">
        <v>0.32700000000000001</v>
      </c>
      <c r="F52" s="253">
        <v>0.22562499999999999</v>
      </c>
      <c r="G52" s="253">
        <v>0.23250000000000001</v>
      </c>
      <c r="H52" s="232"/>
      <c r="I52" s="233"/>
      <c r="J52" s="232">
        <v>0.495</v>
      </c>
      <c r="K52" s="232">
        <v>0.23250000000000001</v>
      </c>
      <c r="L52" s="500"/>
    </row>
    <row r="53" spans="1:12" x14ac:dyDescent="0.25">
      <c r="A53" s="133"/>
      <c r="B53" s="499" t="s">
        <v>381</v>
      </c>
      <c r="C53" s="253">
        <v>0.502</v>
      </c>
      <c r="D53" s="253">
        <v>0.371</v>
      </c>
      <c r="E53" s="253">
        <v>0.27300000000000002</v>
      </c>
      <c r="F53" s="253">
        <v>0.22859375000000001</v>
      </c>
      <c r="G53" s="253">
        <v>0.22477083333333334</v>
      </c>
      <c r="H53" s="232"/>
      <c r="I53" s="233"/>
      <c r="J53" s="232">
        <v>0.34300000000000003</v>
      </c>
      <c r="K53" s="232">
        <v>0.20599999999999999</v>
      </c>
      <c r="L53" s="500"/>
    </row>
    <row r="54" spans="1:12" x14ac:dyDescent="0.25">
      <c r="A54" s="133"/>
      <c r="B54" s="499" t="s">
        <v>397</v>
      </c>
      <c r="C54" s="253">
        <v>0.51700000000000002</v>
      </c>
      <c r="D54" s="253">
        <v>0.441</v>
      </c>
      <c r="E54" s="253">
        <v>0.33900000000000002</v>
      </c>
      <c r="F54" s="253">
        <v>0.22562499999999999</v>
      </c>
      <c r="G54" s="253">
        <v>0.236875</v>
      </c>
      <c r="H54" s="232"/>
      <c r="I54" s="233"/>
      <c r="J54" s="232">
        <v>0.51700000000000002</v>
      </c>
      <c r="K54" s="232">
        <v>0.236875</v>
      </c>
      <c r="L54" s="500"/>
    </row>
    <row r="55" spans="1:12" x14ac:dyDescent="0.25">
      <c r="A55" s="133"/>
      <c r="B55" s="499" t="s">
        <v>398</v>
      </c>
      <c r="C55" s="253">
        <v>0.53400000000000003</v>
      </c>
      <c r="D55" s="253">
        <v>0.38700000000000001</v>
      </c>
      <c r="E55" s="253">
        <v>0.28599999999999998</v>
      </c>
      <c r="F55" s="253">
        <v>0.23428125000000002</v>
      </c>
      <c r="G55" s="253">
        <v>0.23397916666666668</v>
      </c>
      <c r="H55" s="232"/>
      <c r="I55" s="233"/>
      <c r="J55" s="232">
        <v>0.36</v>
      </c>
      <c r="K55" s="232">
        <v>0.214</v>
      </c>
      <c r="L55" s="500"/>
    </row>
    <row r="56" spans="1:12" x14ac:dyDescent="0.25">
      <c r="A56" s="133"/>
      <c r="B56" s="503" t="s">
        <v>35</v>
      </c>
      <c r="C56" s="253"/>
      <c r="D56" s="253"/>
      <c r="E56" s="253"/>
      <c r="F56" s="253"/>
      <c r="G56" s="253"/>
      <c r="H56" s="232"/>
      <c r="I56" s="233"/>
      <c r="J56" s="232"/>
      <c r="K56" s="232"/>
      <c r="L56" s="500"/>
    </row>
    <row r="57" spans="1:12" ht="15.75" customHeight="1" x14ac:dyDescent="0.25">
      <c r="A57" s="133"/>
      <c r="B57" s="499" t="s">
        <v>470</v>
      </c>
      <c r="C57" s="321">
        <v>1.8</v>
      </c>
      <c r="D57" s="321">
        <v>1.9</v>
      </c>
      <c r="E57" s="321">
        <v>1.9</v>
      </c>
      <c r="F57" s="321">
        <v>1.9014759999999999</v>
      </c>
      <c r="G57" s="321">
        <v>1.9014759999999999</v>
      </c>
      <c r="H57" s="415"/>
      <c r="I57" s="416"/>
      <c r="J57" s="232"/>
      <c r="K57" s="431"/>
      <c r="L57" s="500"/>
    </row>
    <row r="58" spans="1:12" x14ac:dyDescent="0.25">
      <c r="A58" s="133"/>
      <c r="B58" s="499" t="s">
        <v>677</v>
      </c>
      <c r="C58" s="811">
        <v>344</v>
      </c>
      <c r="D58" s="322">
        <v>368</v>
      </c>
      <c r="E58" s="322">
        <v>368</v>
      </c>
      <c r="F58" s="322">
        <v>340</v>
      </c>
      <c r="G58" s="322">
        <v>326</v>
      </c>
      <c r="H58" s="415"/>
      <c r="I58" s="416"/>
      <c r="J58" s="232"/>
      <c r="K58" s="431"/>
      <c r="L58" s="500"/>
    </row>
    <row r="59" spans="1:12" ht="15.75" thickBot="1" x14ac:dyDescent="0.3">
      <c r="A59" s="133"/>
      <c r="B59" s="504" t="s">
        <v>701</v>
      </c>
      <c r="C59" s="505">
        <v>5307</v>
      </c>
      <c r="D59" s="505">
        <v>5281</v>
      </c>
      <c r="E59" s="505">
        <v>5451</v>
      </c>
      <c r="F59" s="505">
        <v>5406</v>
      </c>
      <c r="G59" s="505">
        <v>5320</v>
      </c>
      <c r="H59" s="506">
        <v>4.9233099791705648E-3</v>
      </c>
      <c r="I59" s="507">
        <v>-2.4436090225563589E-3</v>
      </c>
      <c r="J59" s="508"/>
      <c r="K59" s="509"/>
      <c r="L59" s="510"/>
    </row>
    <row r="60" spans="1:12" x14ac:dyDescent="0.25">
      <c r="I60" s="242"/>
      <c r="J60" s="433"/>
      <c r="K60" s="433"/>
      <c r="L60" s="434"/>
    </row>
    <row r="61" spans="1:12" x14ac:dyDescent="0.25">
      <c r="F61" s="257"/>
      <c r="I61" s="242"/>
      <c r="J61" s="433"/>
      <c r="K61" s="433"/>
      <c r="L61" s="435"/>
    </row>
    <row r="62" spans="1:12" x14ac:dyDescent="0.25">
      <c r="F62" s="258"/>
      <c r="G62" s="236"/>
      <c r="I62" s="242"/>
      <c r="J62" s="436"/>
      <c r="K62" s="436"/>
      <c r="L62" s="436"/>
    </row>
    <row r="63" spans="1:12" x14ac:dyDescent="0.25">
      <c r="I63" s="242"/>
    </row>
    <row r="64" spans="1:12" x14ac:dyDescent="0.25">
      <c r="I64" s="242"/>
    </row>
    <row r="65" spans="9:9" x14ac:dyDescent="0.25">
      <c r="I65" s="242"/>
    </row>
    <row r="66" spans="9:9" x14ac:dyDescent="0.25">
      <c r="I66" s="242"/>
    </row>
    <row r="67" spans="9:9" x14ac:dyDescent="0.25">
      <c r="I67" s="242"/>
    </row>
    <row r="68" spans="9:9" x14ac:dyDescent="0.25">
      <c r="I68" s="242"/>
    </row>
    <row r="69" spans="9:9" x14ac:dyDescent="0.25">
      <c r="I69" s="242"/>
    </row>
    <row r="70" spans="9:9" x14ac:dyDescent="0.25">
      <c r="I70" s="242"/>
    </row>
    <row r="71" spans="9:9" x14ac:dyDescent="0.25">
      <c r="I71" s="242"/>
    </row>
    <row r="72" spans="9:9" x14ac:dyDescent="0.25">
      <c r="I72" s="242"/>
    </row>
    <row r="73" spans="9:9" x14ac:dyDescent="0.25">
      <c r="I73" s="242"/>
    </row>
    <row r="74" spans="9:9" x14ac:dyDescent="0.25">
      <c r="I74" s="242"/>
    </row>
    <row r="75" spans="9:9" x14ac:dyDescent="0.25">
      <c r="I75" s="242"/>
    </row>
    <row r="76" spans="9:9" x14ac:dyDescent="0.25">
      <c r="I76" s="242"/>
    </row>
    <row r="77" spans="9:9" x14ac:dyDescent="0.25">
      <c r="I77" s="242"/>
    </row>
    <row r="78" spans="9:9" x14ac:dyDescent="0.25">
      <c r="I78" s="242"/>
    </row>
    <row r="79" spans="9:9" x14ac:dyDescent="0.25">
      <c r="I79" s="242"/>
    </row>
    <row r="80" spans="9:9" x14ac:dyDescent="0.25">
      <c r="I80" s="242"/>
    </row>
    <row r="81" spans="9:9" x14ac:dyDescent="0.25">
      <c r="I81" s="242"/>
    </row>
    <row r="82" spans="9:9" x14ac:dyDescent="0.25">
      <c r="I82" s="242"/>
    </row>
    <row r="83" spans="9:9" x14ac:dyDescent="0.25">
      <c r="I83" s="242"/>
    </row>
    <row r="84" spans="9:9" x14ac:dyDescent="0.25">
      <c r="I84" s="242"/>
    </row>
    <row r="85" spans="9:9" x14ac:dyDescent="0.25">
      <c r="I85" s="242"/>
    </row>
    <row r="86" spans="9:9" x14ac:dyDescent="0.25">
      <c r="I86" s="242"/>
    </row>
    <row r="87" spans="9:9" x14ac:dyDescent="0.25">
      <c r="I87" s="242"/>
    </row>
    <row r="88" spans="9:9" x14ac:dyDescent="0.25">
      <c r="I88" s="242"/>
    </row>
    <row r="89" spans="9:9" x14ac:dyDescent="0.25">
      <c r="I89" s="242"/>
    </row>
    <row r="90" spans="9:9" x14ac:dyDescent="0.25">
      <c r="I90" s="242"/>
    </row>
    <row r="91" spans="9:9" x14ac:dyDescent="0.25">
      <c r="I91" s="242"/>
    </row>
    <row r="92" spans="9:9" x14ac:dyDescent="0.25">
      <c r="I92" s="242"/>
    </row>
    <row r="93" spans="9:9" x14ac:dyDescent="0.25">
      <c r="I93" s="242"/>
    </row>
    <row r="94" spans="9:9" x14ac:dyDescent="0.25">
      <c r="I94" s="242"/>
    </row>
    <row r="95" spans="9:9" x14ac:dyDescent="0.25">
      <c r="I95" s="242"/>
    </row>
    <row r="96" spans="9:9" x14ac:dyDescent="0.25">
      <c r="I96" s="242"/>
    </row>
    <row r="97" spans="9:9" x14ac:dyDescent="0.25">
      <c r="I97" s="242"/>
    </row>
    <row r="98" spans="9:9" x14ac:dyDescent="0.25">
      <c r="I98" s="242"/>
    </row>
    <row r="99" spans="9:9" x14ac:dyDescent="0.25">
      <c r="I99" s="242"/>
    </row>
    <row r="100" spans="9:9" x14ac:dyDescent="0.25">
      <c r="I100" s="242"/>
    </row>
    <row r="101" spans="9:9" x14ac:dyDescent="0.25">
      <c r="I101" s="242"/>
    </row>
    <row r="102" spans="9:9" x14ac:dyDescent="0.25">
      <c r="I102" s="242"/>
    </row>
    <row r="103" spans="9:9" x14ac:dyDescent="0.25">
      <c r="I103" s="242"/>
    </row>
    <row r="104" spans="9:9" x14ac:dyDescent="0.25">
      <c r="I104" s="242"/>
    </row>
    <row r="105" spans="9:9" x14ac:dyDescent="0.25">
      <c r="I105" s="242"/>
    </row>
    <row r="106" spans="9:9" x14ac:dyDescent="0.25">
      <c r="I106" s="242"/>
    </row>
    <row r="107" spans="9:9" x14ac:dyDescent="0.25">
      <c r="I107" s="242"/>
    </row>
    <row r="108" spans="9:9" x14ac:dyDescent="0.25">
      <c r="I108" s="242"/>
    </row>
    <row r="109" spans="9:9" x14ac:dyDescent="0.25">
      <c r="I109" s="242"/>
    </row>
    <row r="110" spans="9:9" x14ac:dyDescent="0.25">
      <c r="I110" s="242"/>
    </row>
    <row r="111" spans="9:9" x14ac:dyDescent="0.25">
      <c r="I111" s="242"/>
    </row>
    <row r="112" spans="9:9" x14ac:dyDescent="0.25">
      <c r="I112" s="242"/>
    </row>
    <row r="113" spans="9:9" x14ac:dyDescent="0.25">
      <c r="I113" s="242"/>
    </row>
    <row r="114" spans="9:9" x14ac:dyDescent="0.25">
      <c r="I114" s="242"/>
    </row>
    <row r="115" spans="9:9" x14ac:dyDescent="0.25">
      <c r="I115" s="242"/>
    </row>
    <row r="116" spans="9:9" x14ac:dyDescent="0.25">
      <c r="I116" s="242"/>
    </row>
    <row r="117" spans="9:9" x14ac:dyDescent="0.25">
      <c r="I117" s="242"/>
    </row>
    <row r="118" spans="9:9" x14ac:dyDescent="0.25">
      <c r="I118" s="242"/>
    </row>
    <row r="119" spans="9:9" x14ac:dyDescent="0.25">
      <c r="I119" s="242"/>
    </row>
    <row r="120" spans="9:9" x14ac:dyDescent="0.25">
      <c r="I120" s="242"/>
    </row>
    <row r="121" spans="9:9" x14ac:dyDescent="0.25">
      <c r="I121" s="242"/>
    </row>
    <row r="122" spans="9:9" x14ac:dyDescent="0.25">
      <c r="I122" s="242"/>
    </row>
    <row r="123" spans="9:9" x14ac:dyDescent="0.25">
      <c r="I123" s="242"/>
    </row>
    <row r="124" spans="9:9" x14ac:dyDescent="0.25">
      <c r="I124" s="242"/>
    </row>
    <row r="125" spans="9:9" x14ac:dyDescent="0.25">
      <c r="I125" s="242"/>
    </row>
    <row r="126" spans="9:9" x14ac:dyDescent="0.25">
      <c r="I126" s="242"/>
    </row>
    <row r="127" spans="9:9" x14ac:dyDescent="0.25">
      <c r="I127" s="242"/>
    </row>
    <row r="128" spans="9:9" x14ac:dyDescent="0.25">
      <c r="I128" s="242"/>
    </row>
    <row r="129" spans="9:9" x14ac:dyDescent="0.25">
      <c r="I129" s="242"/>
    </row>
    <row r="130" spans="9:9" x14ac:dyDescent="0.25">
      <c r="I130" s="242"/>
    </row>
    <row r="131" spans="9:9" x14ac:dyDescent="0.25">
      <c r="I131" s="242"/>
    </row>
    <row r="132" spans="9:9" x14ac:dyDescent="0.25">
      <c r="I132" s="242"/>
    </row>
    <row r="133" spans="9:9" x14ac:dyDescent="0.25">
      <c r="I133" s="242"/>
    </row>
    <row r="134" spans="9:9" x14ac:dyDescent="0.25">
      <c r="I134" s="242"/>
    </row>
    <row r="135" spans="9:9" x14ac:dyDescent="0.25">
      <c r="I135" s="242"/>
    </row>
    <row r="136" spans="9:9" x14ac:dyDescent="0.25">
      <c r="I136" s="242"/>
    </row>
    <row r="137" spans="9:9" x14ac:dyDescent="0.25">
      <c r="I137" s="242"/>
    </row>
    <row r="138" spans="9:9" x14ac:dyDescent="0.25">
      <c r="I138" s="242"/>
    </row>
    <row r="139" spans="9:9" x14ac:dyDescent="0.25">
      <c r="I139" s="242"/>
    </row>
    <row r="140" spans="9:9" x14ac:dyDescent="0.25">
      <c r="I140" s="242"/>
    </row>
    <row r="141" spans="9:9" x14ac:dyDescent="0.25">
      <c r="I141" s="242"/>
    </row>
    <row r="142" spans="9:9" x14ac:dyDescent="0.25">
      <c r="I142" s="242"/>
    </row>
    <row r="143" spans="9:9" x14ac:dyDescent="0.25">
      <c r="I143" s="242"/>
    </row>
    <row r="144" spans="9:9" x14ac:dyDescent="0.25">
      <c r="I144" s="242"/>
    </row>
    <row r="145" spans="9:9" x14ac:dyDescent="0.25">
      <c r="I145" s="242"/>
    </row>
    <row r="146" spans="9:9" x14ac:dyDescent="0.25">
      <c r="I146" s="242"/>
    </row>
    <row r="147" spans="9:9" x14ac:dyDescent="0.25">
      <c r="I147" s="242"/>
    </row>
    <row r="148" spans="9:9" x14ac:dyDescent="0.25">
      <c r="I148" s="242"/>
    </row>
    <row r="149" spans="9:9" x14ac:dyDescent="0.25">
      <c r="I149" s="242"/>
    </row>
    <row r="150" spans="9:9" x14ac:dyDescent="0.25">
      <c r="I150" s="242"/>
    </row>
    <row r="151" spans="9:9" x14ac:dyDescent="0.25">
      <c r="I151" s="242"/>
    </row>
    <row r="152" spans="9:9" x14ac:dyDescent="0.25">
      <c r="I152" s="242"/>
    </row>
    <row r="153" spans="9:9" x14ac:dyDescent="0.25">
      <c r="I153" s="242"/>
    </row>
    <row r="154" spans="9:9" x14ac:dyDescent="0.25">
      <c r="I154" s="242"/>
    </row>
    <row r="155" spans="9:9" x14ac:dyDescent="0.25">
      <c r="I155" s="242"/>
    </row>
    <row r="156" spans="9:9" x14ac:dyDescent="0.25">
      <c r="I156" s="242"/>
    </row>
    <row r="157" spans="9:9" x14ac:dyDescent="0.25">
      <c r="I157" s="242"/>
    </row>
    <row r="158" spans="9:9" x14ac:dyDescent="0.25">
      <c r="I158" s="242"/>
    </row>
    <row r="159" spans="9:9" x14ac:dyDescent="0.25">
      <c r="I159" s="242"/>
    </row>
    <row r="160" spans="9:9" x14ac:dyDescent="0.25">
      <c r="I160" s="242"/>
    </row>
    <row r="161" spans="9:9" x14ac:dyDescent="0.25">
      <c r="I161" s="242"/>
    </row>
    <row r="162" spans="9:9" x14ac:dyDescent="0.25">
      <c r="I162" s="242"/>
    </row>
    <row r="163" spans="9:9" x14ac:dyDescent="0.25">
      <c r="I163" s="242"/>
    </row>
    <row r="164" spans="9:9" x14ac:dyDescent="0.25">
      <c r="I164" s="242"/>
    </row>
    <row r="165" spans="9:9" x14ac:dyDescent="0.25">
      <c r="I165" s="242"/>
    </row>
    <row r="166" spans="9:9" x14ac:dyDescent="0.25">
      <c r="I166" s="242"/>
    </row>
    <row r="167" spans="9:9" x14ac:dyDescent="0.25">
      <c r="I167" s="242"/>
    </row>
    <row r="168" spans="9:9" x14ac:dyDescent="0.25">
      <c r="I168" s="242"/>
    </row>
    <row r="169" spans="9:9" x14ac:dyDescent="0.25">
      <c r="I169" s="242"/>
    </row>
    <row r="170" spans="9:9" x14ac:dyDescent="0.25">
      <c r="I170" s="242"/>
    </row>
    <row r="171" spans="9:9" x14ac:dyDescent="0.25">
      <c r="I171" s="242"/>
    </row>
    <row r="172" spans="9:9" x14ac:dyDescent="0.25">
      <c r="I172" s="242"/>
    </row>
    <row r="173" spans="9:9" x14ac:dyDescent="0.25">
      <c r="I173" s="242"/>
    </row>
    <row r="174" spans="9:9" x14ac:dyDescent="0.25">
      <c r="I174" s="242"/>
    </row>
    <row r="175" spans="9:9" x14ac:dyDescent="0.25">
      <c r="I175" s="242"/>
    </row>
    <row r="176" spans="9:9" x14ac:dyDescent="0.25">
      <c r="I176" s="242"/>
    </row>
    <row r="177" spans="9:9" x14ac:dyDescent="0.25">
      <c r="I177" s="242"/>
    </row>
    <row r="178" spans="9:9" x14ac:dyDescent="0.25">
      <c r="I178" s="242"/>
    </row>
    <row r="179" spans="9:9" x14ac:dyDescent="0.25">
      <c r="I179" s="242"/>
    </row>
    <row r="180" spans="9:9" x14ac:dyDescent="0.25">
      <c r="I180" s="242"/>
    </row>
    <row r="181" spans="9:9" x14ac:dyDescent="0.25">
      <c r="I181" s="242"/>
    </row>
    <row r="182" spans="9:9" x14ac:dyDescent="0.25">
      <c r="I182" s="242"/>
    </row>
    <row r="183" spans="9:9" x14ac:dyDescent="0.25">
      <c r="I183" s="242"/>
    </row>
    <row r="184" spans="9:9" x14ac:dyDescent="0.25">
      <c r="I184" s="242"/>
    </row>
    <row r="185" spans="9:9" x14ac:dyDescent="0.25">
      <c r="I185" s="242"/>
    </row>
    <row r="186" spans="9:9" x14ac:dyDescent="0.25">
      <c r="I186" s="242"/>
    </row>
    <row r="187" spans="9:9" x14ac:dyDescent="0.25">
      <c r="I187" s="242"/>
    </row>
    <row r="188" spans="9:9" x14ac:dyDescent="0.25">
      <c r="I188" s="242"/>
    </row>
    <row r="189" spans="9:9" x14ac:dyDescent="0.25">
      <c r="I189" s="242"/>
    </row>
    <row r="190" spans="9:9" x14ac:dyDescent="0.25">
      <c r="I190" s="242"/>
    </row>
    <row r="191" spans="9:9" x14ac:dyDescent="0.25">
      <c r="I191" s="242"/>
    </row>
    <row r="192" spans="9:9" x14ac:dyDescent="0.25">
      <c r="I192" s="242"/>
    </row>
    <row r="193" spans="9:9" x14ac:dyDescent="0.25">
      <c r="I193" s="242"/>
    </row>
    <row r="194" spans="9:9" x14ac:dyDescent="0.25">
      <c r="I194" s="242"/>
    </row>
    <row r="195" spans="9:9" x14ac:dyDescent="0.25">
      <c r="I195" s="242"/>
    </row>
    <row r="196" spans="9:9" x14ac:dyDescent="0.25">
      <c r="I196" s="242"/>
    </row>
    <row r="197" spans="9:9" x14ac:dyDescent="0.25">
      <c r="I197" s="242"/>
    </row>
    <row r="198" spans="9:9" x14ac:dyDescent="0.25">
      <c r="I198" s="242"/>
    </row>
    <row r="199" spans="9:9" x14ac:dyDescent="0.25">
      <c r="I199" s="242"/>
    </row>
    <row r="200" spans="9:9" x14ac:dyDescent="0.25">
      <c r="I200" s="242"/>
    </row>
    <row r="201" spans="9:9" x14ac:dyDescent="0.25">
      <c r="I201" s="242"/>
    </row>
    <row r="202" spans="9:9" x14ac:dyDescent="0.25">
      <c r="I202" s="242"/>
    </row>
    <row r="203" spans="9:9" x14ac:dyDescent="0.25">
      <c r="I203" s="242"/>
    </row>
    <row r="204" spans="9:9" x14ac:dyDescent="0.25">
      <c r="I204" s="242"/>
    </row>
    <row r="205" spans="9:9" x14ac:dyDescent="0.25">
      <c r="I205" s="242"/>
    </row>
    <row r="206" spans="9:9" x14ac:dyDescent="0.25">
      <c r="I206" s="242"/>
    </row>
    <row r="207" spans="9:9" x14ac:dyDescent="0.25">
      <c r="I207" s="242"/>
    </row>
    <row r="208" spans="9:9" x14ac:dyDescent="0.25">
      <c r="I208" s="242"/>
    </row>
    <row r="209" spans="9:9" x14ac:dyDescent="0.25">
      <c r="I209" s="242"/>
    </row>
    <row r="210" spans="9:9" x14ac:dyDescent="0.25">
      <c r="I210" s="242"/>
    </row>
    <row r="211" spans="9:9" x14ac:dyDescent="0.25">
      <c r="I211" s="242"/>
    </row>
    <row r="212" spans="9:9" x14ac:dyDescent="0.25">
      <c r="I212" s="242"/>
    </row>
    <row r="213" spans="9:9" x14ac:dyDescent="0.25">
      <c r="I213" s="242"/>
    </row>
    <row r="214" spans="9:9" x14ac:dyDescent="0.25">
      <c r="I214" s="242"/>
    </row>
    <row r="215" spans="9:9" x14ac:dyDescent="0.25">
      <c r="I215" s="242"/>
    </row>
    <row r="216" spans="9:9" x14ac:dyDescent="0.25">
      <c r="I216" s="242"/>
    </row>
    <row r="217" spans="9:9" x14ac:dyDescent="0.25">
      <c r="I217" s="242"/>
    </row>
    <row r="218" spans="9:9" x14ac:dyDescent="0.25">
      <c r="I218" s="242"/>
    </row>
    <row r="219" spans="9:9" x14ac:dyDescent="0.25">
      <c r="I219" s="242"/>
    </row>
    <row r="220" spans="9:9" x14ac:dyDescent="0.25">
      <c r="I220" s="242"/>
    </row>
    <row r="221" spans="9:9" x14ac:dyDescent="0.25">
      <c r="I221" s="242"/>
    </row>
    <row r="222" spans="9:9" x14ac:dyDescent="0.25">
      <c r="I222" s="242"/>
    </row>
    <row r="223" spans="9:9" x14ac:dyDescent="0.25">
      <c r="I223" s="242"/>
    </row>
    <row r="224" spans="9:9" x14ac:dyDescent="0.25">
      <c r="I224" s="242"/>
    </row>
    <row r="225" spans="9:9" x14ac:dyDescent="0.25">
      <c r="I225" s="242"/>
    </row>
    <row r="226" spans="9:9" x14ac:dyDescent="0.25">
      <c r="I226" s="242"/>
    </row>
    <row r="227" spans="9:9" x14ac:dyDescent="0.25">
      <c r="I227" s="242"/>
    </row>
    <row r="228" spans="9:9" x14ac:dyDescent="0.25">
      <c r="I228" s="242"/>
    </row>
    <row r="229" spans="9:9" x14ac:dyDescent="0.25">
      <c r="I229" s="242"/>
    </row>
    <row r="230" spans="9:9" x14ac:dyDescent="0.25">
      <c r="I230" s="242"/>
    </row>
    <row r="231" spans="9:9" x14ac:dyDescent="0.25">
      <c r="I231" s="242"/>
    </row>
    <row r="232" spans="9:9" x14ac:dyDescent="0.25">
      <c r="I232" s="242"/>
    </row>
    <row r="233" spans="9:9" x14ac:dyDescent="0.25">
      <c r="I233" s="242"/>
    </row>
    <row r="234" spans="9:9" x14ac:dyDescent="0.25">
      <c r="I234" s="242"/>
    </row>
    <row r="235" spans="9:9" x14ac:dyDescent="0.25">
      <c r="I235" s="242"/>
    </row>
    <row r="236" spans="9:9" x14ac:dyDescent="0.25">
      <c r="I236" s="242"/>
    </row>
    <row r="237" spans="9:9" x14ac:dyDescent="0.25">
      <c r="I237" s="242"/>
    </row>
    <row r="238" spans="9:9" x14ac:dyDescent="0.25">
      <c r="I238" s="242"/>
    </row>
    <row r="239" spans="9:9" x14ac:dyDescent="0.25">
      <c r="I239" s="242"/>
    </row>
    <row r="240" spans="9:9" x14ac:dyDescent="0.25">
      <c r="I240" s="242"/>
    </row>
    <row r="241" spans="9:9" x14ac:dyDescent="0.25">
      <c r="I241" s="242"/>
    </row>
    <row r="242" spans="9:9" x14ac:dyDescent="0.25">
      <c r="I242" s="242"/>
    </row>
    <row r="243" spans="9:9" x14ac:dyDescent="0.25">
      <c r="I243" s="242"/>
    </row>
    <row r="244" spans="9:9" x14ac:dyDescent="0.25">
      <c r="I244" s="242"/>
    </row>
    <row r="245" spans="9:9" x14ac:dyDescent="0.25">
      <c r="I245" s="242"/>
    </row>
    <row r="246" spans="9:9" x14ac:dyDescent="0.25">
      <c r="I246" s="242"/>
    </row>
    <row r="247" spans="9:9" x14ac:dyDescent="0.25">
      <c r="I247" s="242"/>
    </row>
    <row r="248" spans="9:9" x14ac:dyDescent="0.25">
      <c r="I248" s="242"/>
    </row>
    <row r="249" spans="9:9" x14ac:dyDescent="0.25">
      <c r="I249" s="242"/>
    </row>
    <row r="250" spans="9:9" x14ac:dyDescent="0.25">
      <c r="I250" s="242"/>
    </row>
    <row r="251" spans="9:9" x14ac:dyDescent="0.25">
      <c r="I251" s="242"/>
    </row>
    <row r="252" spans="9:9" x14ac:dyDescent="0.25">
      <c r="I252" s="242"/>
    </row>
    <row r="253" spans="9:9" x14ac:dyDescent="0.25">
      <c r="I253" s="242"/>
    </row>
    <row r="254" spans="9:9" x14ac:dyDescent="0.25">
      <c r="I254" s="242"/>
    </row>
    <row r="255" spans="9:9" x14ac:dyDescent="0.25">
      <c r="I255" s="242"/>
    </row>
    <row r="256" spans="9:9" x14ac:dyDescent="0.25">
      <c r="I256" s="242"/>
    </row>
    <row r="257" spans="9:9" x14ac:dyDescent="0.25">
      <c r="I257" s="242"/>
    </row>
    <row r="258" spans="9:9" x14ac:dyDescent="0.25">
      <c r="I258" s="242"/>
    </row>
    <row r="259" spans="9:9" x14ac:dyDescent="0.25">
      <c r="I259" s="242"/>
    </row>
    <row r="260" spans="9:9" x14ac:dyDescent="0.25">
      <c r="I260" s="242"/>
    </row>
    <row r="261" spans="9:9" x14ac:dyDescent="0.25">
      <c r="I261" s="242"/>
    </row>
    <row r="262" spans="9:9" x14ac:dyDescent="0.25">
      <c r="I262" s="242"/>
    </row>
    <row r="263" spans="9:9" x14ac:dyDescent="0.25">
      <c r="I263" s="242"/>
    </row>
    <row r="264" spans="9:9" x14ac:dyDescent="0.25">
      <c r="I264" s="242"/>
    </row>
    <row r="265" spans="9:9" x14ac:dyDescent="0.25">
      <c r="I265" s="242"/>
    </row>
    <row r="266" spans="9:9" x14ac:dyDescent="0.25">
      <c r="I266" s="242"/>
    </row>
    <row r="267" spans="9:9" x14ac:dyDescent="0.25">
      <c r="I267" s="242"/>
    </row>
    <row r="268" spans="9:9" x14ac:dyDescent="0.25">
      <c r="I268" s="242"/>
    </row>
    <row r="269" spans="9:9" x14ac:dyDescent="0.25">
      <c r="I269" s="242"/>
    </row>
    <row r="270" spans="9:9" x14ac:dyDescent="0.25">
      <c r="I270" s="242"/>
    </row>
    <row r="271" spans="9:9" x14ac:dyDescent="0.25">
      <c r="I271" s="242"/>
    </row>
    <row r="272" spans="9:9" x14ac:dyDescent="0.25">
      <c r="I272" s="242"/>
    </row>
    <row r="273" spans="9:9" x14ac:dyDescent="0.25">
      <c r="I273" s="242"/>
    </row>
    <row r="274" spans="9:9" x14ac:dyDescent="0.25">
      <c r="I274" s="242"/>
    </row>
    <row r="275" spans="9:9" x14ac:dyDescent="0.25">
      <c r="I275" s="242"/>
    </row>
    <row r="276" spans="9:9" x14ac:dyDescent="0.25">
      <c r="I276" s="242"/>
    </row>
    <row r="277" spans="9:9" x14ac:dyDescent="0.25">
      <c r="I277" s="242"/>
    </row>
    <row r="278" spans="9:9" x14ac:dyDescent="0.25">
      <c r="I278" s="242"/>
    </row>
    <row r="279" spans="9:9" x14ac:dyDescent="0.25">
      <c r="I279" s="242"/>
    </row>
    <row r="280" spans="9:9" x14ac:dyDescent="0.25">
      <c r="I280" s="242"/>
    </row>
    <row r="281" spans="9:9" x14ac:dyDescent="0.25">
      <c r="I281" s="242"/>
    </row>
    <row r="282" spans="9:9" x14ac:dyDescent="0.25">
      <c r="I282" s="242"/>
    </row>
    <row r="283" spans="9:9" x14ac:dyDescent="0.25">
      <c r="I283" s="242"/>
    </row>
    <row r="284" spans="9:9" x14ac:dyDescent="0.25">
      <c r="I284" s="242"/>
    </row>
    <row r="285" spans="9:9" x14ac:dyDescent="0.25">
      <c r="I285" s="242"/>
    </row>
    <row r="286" spans="9:9" x14ac:dyDescent="0.25">
      <c r="I286" s="242"/>
    </row>
    <row r="287" spans="9:9" x14ac:dyDescent="0.25">
      <c r="I287" s="242"/>
    </row>
    <row r="288" spans="9:9" x14ac:dyDescent="0.25">
      <c r="I288" s="242"/>
    </row>
    <row r="289" spans="9:9" x14ac:dyDescent="0.25">
      <c r="I289" s="242"/>
    </row>
    <row r="290" spans="9:9" x14ac:dyDescent="0.25">
      <c r="I290" s="242"/>
    </row>
    <row r="291" spans="9:9" x14ac:dyDescent="0.25">
      <c r="I291" s="242"/>
    </row>
    <row r="292" spans="9:9" x14ac:dyDescent="0.25">
      <c r="I292" s="242"/>
    </row>
    <row r="293" spans="9:9" x14ac:dyDescent="0.25">
      <c r="I293" s="242"/>
    </row>
  </sheetData>
  <mergeCells count="1">
    <mergeCell ref="H3:I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2:O42"/>
  <sheetViews>
    <sheetView showGridLines="0" workbookViewId="0">
      <selection activeCell="L19" sqref="L19"/>
    </sheetView>
  </sheetViews>
  <sheetFormatPr baseColWidth="10" defaultRowHeight="10.5" x14ac:dyDescent="0.15"/>
  <cols>
    <col min="1" max="1" width="11.42578125" style="314"/>
    <col min="2" max="2" width="43.5703125" style="314" customWidth="1"/>
    <col min="3" max="7" width="9.28515625" style="314" bestFit="1" customWidth="1"/>
    <col min="8" max="8" width="8.28515625" style="314" bestFit="1" customWidth="1"/>
    <col min="9" max="9" width="9.7109375" style="314" customWidth="1"/>
    <col min="10" max="10" width="12.42578125" style="314" bestFit="1" customWidth="1"/>
    <col min="11" max="16384" width="11.42578125" style="314"/>
  </cols>
  <sheetData>
    <row r="2" spans="1:15" ht="11.25" thickBot="1" x14ac:dyDescent="0.2"/>
    <row r="3" spans="1:15" ht="18" customHeight="1" x14ac:dyDescent="0.15">
      <c r="B3" s="267" t="s">
        <v>8</v>
      </c>
      <c r="C3" s="271"/>
      <c r="D3" s="271"/>
      <c r="E3" s="271"/>
      <c r="F3" s="271"/>
      <c r="G3" s="259"/>
      <c r="H3" s="934" t="s">
        <v>5</v>
      </c>
      <c r="I3" s="935"/>
    </row>
    <row r="4" spans="1:15" ht="22.5" hidden="1" customHeight="1" x14ac:dyDescent="0.15">
      <c r="B4" s="75"/>
      <c r="C4" s="251"/>
      <c r="D4" s="251"/>
      <c r="E4" s="251"/>
      <c r="F4" s="251"/>
      <c r="G4" s="241"/>
      <c r="H4" s="242"/>
      <c r="I4" s="412"/>
    </row>
    <row r="5" spans="1:15" ht="22.5" customHeight="1" x14ac:dyDescent="0.15">
      <c r="B5" s="411" t="s">
        <v>9</v>
      </c>
      <c r="C5" s="240" t="s">
        <v>438</v>
      </c>
      <c r="D5" s="240" t="s">
        <v>400</v>
      </c>
      <c r="E5" s="240" t="s">
        <v>376</v>
      </c>
      <c r="F5" s="240" t="s">
        <v>361</v>
      </c>
      <c r="G5" s="240" t="s">
        <v>330</v>
      </c>
      <c r="H5" s="240" t="s">
        <v>6</v>
      </c>
      <c r="I5" s="268" t="s">
        <v>7</v>
      </c>
      <c r="J5" s="315"/>
      <c r="K5" s="315"/>
    </row>
    <row r="6" spans="1:15" customFormat="1" ht="15" x14ac:dyDescent="0.25">
      <c r="A6" s="133"/>
      <c r="B6" s="76" t="s">
        <v>420</v>
      </c>
      <c r="C6" s="408"/>
      <c r="D6" s="408"/>
      <c r="E6" s="408"/>
      <c r="F6" s="408"/>
      <c r="G6" s="408"/>
      <c r="H6" s="415" t="e">
        <f t="shared" ref="H6:H11" si="0">+C6/D6-1</f>
        <v>#DIV/0!</v>
      </c>
      <c r="I6" s="416" t="e">
        <f t="shared" ref="I6:I11" si="1">+C6/G6-1</f>
        <v>#DIV/0!</v>
      </c>
      <c r="J6" s="398"/>
      <c r="K6" s="398"/>
      <c r="M6" s="398"/>
      <c r="N6" s="398"/>
      <c r="O6" s="47"/>
    </row>
    <row r="7" spans="1:15" customFormat="1" ht="15" x14ac:dyDescent="0.25">
      <c r="A7" s="133"/>
      <c r="B7" s="76" t="s">
        <v>10</v>
      </c>
      <c r="C7" s="408"/>
      <c r="D7" s="408"/>
      <c r="E7" s="408"/>
      <c r="F7" s="408"/>
      <c r="G7" s="408"/>
      <c r="H7" s="415" t="e">
        <f t="shared" si="0"/>
        <v>#DIV/0!</v>
      </c>
      <c r="I7" s="416" t="e">
        <f t="shared" si="1"/>
        <v>#DIV/0!</v>
      </c>
      <c r="J7" s="398"/>
      <c r="K7" s="398"/>
      <c r="N7" s="398"/>
      <c r="O7" s="207"/>
    </row>
    <row r="8" spans="1:15" customFormat="1" ht="15" x14ac:dyDescent="0.25">
      <c r="A8" s="133"/>
      <c r="B8" s="76" t="s">
        <v>12</v>
      </c>
      <c r="C8" s="408"/>
      <c r="D8" s="408"/>
      <c r="E8" s="408"/>
      <c r="F8" s="408"/>
      <c r="G8" s="408"/>
      <c r="H8" s="415" t="e">
        <f t="shared" si="0"/>
        <v>#DIV/0!</v>
      </c>
      <c r="I8" s="416" t="e">
        <f t="shared" si="1"/>
        <v>#DIV/0!</v>
      </c>
      <c r="J8" s="398"/>
      <c r="K8" s="398"/>
    </row>
    <row r="9" spans="1:15" customFormat="1" ht="15" x14ac:dyDescent="0.25">
      <c r="A9" s="133"/>
      <c r="B9" s="76" t="s">
        <v>13</v>
      </c>
      <c r="C9" s="408"/>
      <c r="D9" s="408"/>
      <c r="E9" s="408"/>
      <c r="F9" s="408"/>
      <c r="G9" s="408"/>
      <c r="H9" s="415" t="e">
        <f t="shared" si="0"/>
        <v>#DIV/0!</v>
      </c>
      <c r="I9" s="416" t="e">
        <f t="shared" si="1"/>
        <v>#DIV/0!</v>
      </c>
      <c r="J9" s="398"/>
      <c r="K9" s="398"/>
    </row>
    <row r="10" spans="1:15" customFormat="1" ht="15" x14ac:dyDescent="0.25">
      <c r="A10" s="133"/>
      <c r="B10" s="76" t="s">
        <v>318</v>
      </c>
      <c r="C10" s="408"/>
      <c r="D10" s="408"/>
      <c r="E10" s="408"/>
      <c r="F10" s="408"/>
      <c r="G10" s="408"/>
      <c r="H10" s="415" t="e">
        <f t="shared" si="0"/>
        <v>#DIV/0!</v>
      </c>
      <c r="I10" s="416" t="e">
        <f t="shared" si="1"/>
        <v>#DIV/0!</v>
      </c>
      <c r="J10" s="398"/>
      <c r="K10" s="398"/>
    </row>
    <row r="11" spans="1:15" customFormat="1" ht="15" x14ac:dyDescent="0.25">
      <c r="A11" s="133"/>
      <c r="B11" s="76" t="s">
        <v>14</v>
      </c>
      <c r="C11" s="408"/>
      <c r="D11" s="408"/>
      <c r="E11" s="408"/>
      <c r="F11" s="408"/>
      <c r="G11" s="408"/>
      <c r="H11" s="415" t="e">
        <f t="shared" si="0"/>
        <v>#DIV/0!</v>
      </c>
      <c r="I11" s="416" t="e">
        <f t="shared" si="1"/>
        <v>#DIV/0!</v>
      </c>
      <c r="J11" s="398"/>
      <c r="K11" s="398"/>
    </row>
    <row r="12" spans="1:15" ht="22.5" customHeight="1" x14ac:dyDescent="0.15">
      <c r="B12" s="406" t="s">
        <v>15</v>
      </c>
      <c r="C12" s="272" t="s">
        <v>439</v>
      </c>
      <c r="D12" s="272" t="s">
        <v>401</v>
      </c>
      <c r="E12" s="272" t="s">
        <v>377</v>
      </c>
      <c r="F12" s="272" t="s">
        <v>362</v>
      </c>
      <c r="G12" s="252" t="s">
        <v>329</v>
      </c>
      <c r="H12" s="402" t="s">
        <v>6</v>
      </c>
      <c r="I12" s="413" t="s">
        <v>7</v>
      </c>
    </row>
    <row r="13" spans="1:15" customFormat="1" ht="15" x14ac:dyDescent="0.25">
      <c r="A13" s="133"/>
      <c r="B13" s="76" t="s">
        <v>16</v>
      </c>
      <c r="C13" s="408"/>
      <c r="D13" s="408"/>
      <c r="E13" s="408"/>
      <c r="F13" s="408"/>
      <c r="G13" s="408"/>
      <c r="H13" s="415" t="e">
        <f t="shared" ref="H13:H20" si="2">+C13/D13-1</f>
        <v>#DIV/0!</v>
      </c>
      <c r="I13" s="416" t="e">
        <f t="shared" ref="I13:I20" si="3">+C13/G13-1</f>
        <v>#DIV/0!</v>
      </c>
    </row>
    <row r="14" spans="1:15" customFormat="1" ht="15" x14ac:dyDescent="0.25">
      <c r="A14" s="133"/>
      <c r="B14" s="76" t="s">
        <v>346</v>
      </c>
      <c r="C14" s="408"/>
      <c r="D14" s="408"/>
      <c r="E14" s="408"/>
      <c r="F14" s="408"/>
      <c r="G14" s="408"/>
      <c r="H14" s="415" t="e">
        <f t="shared" si="2"/>
        <v>#DIV/0!</v>
      </c>
      <c r="I14" s="416" t="e">
        <f t="shared" si="3"/>
        <v>#DIV/0!</v>
      </c>
      <c r="K14" s="155"/>
      <c r="L14" s="155"/>
    </row>
    <row r="15" spans="1:15" customFormat="1" ht="15" x14ac:dyDescent="0.25">
      <c r="A15" s="133"/>
      <c r="B15" s="76" t="s">
        <v>347</v>
      </c>
      <c r="C15" s="408"/>
      <c r="D15" s="408"/>
      <c r="E15" s="408"/>
      <c r="F15" s="408"/>
      <c r="G15" s="408"/>
      <c r="H15" s="415" t="e">
        <f t="shared" si="2"/>
        <v>#DIV/0!</v>
      </c>
      <c r="I15" s="416" t="e">
        <f t="shared" si="3"/>
        <v>#DIV/0!</v>
      </c>
    </row>
    <row r="16" spans="1:15" customFormat="1" ht="15" x14ac:dyDescent="0.25">
      <c r="A16" s="133"/>
      <c r="B16" s="76" t="s">
        <v>348</v>
      </c>
      <c r="C16" s="408"/>
      <c r="D16" s="408"/>
      <c r="E16" s="408"/>
      <c r="F16" s="408"/>
      <c r="G16" s="408"/>
      <c r="H16" s="415" t="e">
        <f t="shared" si="2"/>
        <v>#DIV/0!</v>
      </c>
      <c r="I16" s="416" t="e">
        <f t="shared" si="3"/>
        <v>#DIV/0!</v>
      </c>
    </row>
    <row r="17" spans="1:12" customFormat="1" ht="15" x14ac:dyDescent="0.25">
      <c r="A17" s="133"/>
      <c r="B17" s="76" t="s">
        <v>89</v>
      </c>
      <c r="C17" s="408"/>
      <c r="D17" s="408"/>
      <c r="E17" s="408"/>
      <c r="F17" s="408"/>
      <c r="G17" s="408"/>
      <c r="H17" s="415" t="e">
        <f t="shared" si="2"/>
        <v>#DIV/0!</v>
      </c>
      <c r="I17" s="416" t="e">
        <f t="shared" si="3"/>
        <v>#DIV/0!</v>
      </c>
      <c r="K17" s="155"/>
      <c r="L17" s="155"/>
    </row>
    <row r="18" spans="1:12" customFormat="1" ht="15" x14ac:dyDescent="0.25">
      <c r="A18" s="133"/>
      <c r="B18" s="76" t="s">
        <v>18</v>
      </c>
      <c r="C18" s="408"/>
      <c r="D18" s="408"/>
      <c r="E18" s="408"/>
      <c r="F18" s="408"/>
      <c r="G18" s="408"/>
      <c r="H18" s="415" t="e">
        <f t="shared" si="2"/>
        <v>#DIV/0!</v>
      </c>
      <c r="I18" s="416" t="e">
        <f t="shared" si="3"/>
        <v>#DIV/0!</v>
      </c>
    </row>
    <row r="19" spans="1:12" customFormat="1" ht="15" x14ac:dyDescent="0.25">
      <c r="A19" s="133"/>
      <c r="B19" s="76" t="s">
        <v>262</v>
      </c>
      <c r="C19" s="408"/>
      <c r="D19" s="408"/>
      <c r="E19" s="408"/>
      <c r="F19" s="408"/>
      <c r="G19" s="408"/>
      <c r="H19" s="415" t="e">
        <f t="shared" si="2"/>
        <v>#DIV/0!</v>
      </c>
      <c r="I19" s="416" t="e">
        <f t="shared" si="3"/>
        <v>#DIV/0!</v>
      </c>
    </row>
    <row r="20" spans="1:12" customFormat="1" ht="15" x14ac:dyDescent="0.25">
      <c r="A20" s="133"/>
      <c r="B20" s="76" t="s">
        <v>101</v>
      </c>
      <c r="C20" s="408"/>
      <c r="D20" s="408"/>
      <c r="E20" s="408"/>
      <c r="F20" s="408"/>
      <c r="G20" s="408"/>
      <c r="H20" s="415" t="e">
        <f t="shared" si="2"/>
        <v>#DIV/0!</v>
      </c>
      <c r="I20" s="416" t="e">
        <f t="shared" si="3"/>
        <v>#DIV/0!</v>
      </c>
      <c r="K20" s="155"/>
      <c r="L20" s="155"/>
    </row>
    <row r="21" spans="1:12" ht="22.5" customHeight="1" x14ac:dyDescent="0.15">
      <c r="B21" s="406" t="s">
        <v>19</v>
      </c>
      <c r="C21" s="403" t="str">
        <f>+C5</f>
        <v>1Q18</v>
      </c>
      <c r="D21" s="403" t="str">
        <f>+D5</f>
        <v>4Q17</v>
      </c>
      <c r="E21" s="403" t="str">
        <f>+E5</f>
        <v>3Q17</v>
      </c>
      <c r="F21" s="403" t="str">
        <f>+F5</f>
        <v>2Q17</v>
      </c>
      <c r="G21" s="403" t="str">
        <f>+G5</f>
        <v>1Q17</v>
      </c>
      <c r="H21" s="403"/>
      <c r="I21" s="268"/>
    </row>
    <row r="22" spans="1:12" ht="22.5" customHeight="1" x14ac:dyDescent="0.15">
      <c r="B22" s="407" t="s">
        <v>20</v>
      </c>
      <c r="C22" s="404"/>
      <c r="D22" s="316"/>
      <c r="E22" s="316"/>
      <c r="F22" s="316"/>
      <c r="G22" s="316"/>
      <c r="H22" s="316"/>
      <c r="I22" s="414"/>
    </row>
    <row r="23" spans="1:12" customFormat="1" ht="15" x14ac:dyDescent="0.25">
      <c r="A23" s="133"/>
      <c r="B23" s="76" t="s">
        <v>21</v>
      </c>
      <c r="C23" s="253"/>
      <c r="D23" s="253"/>
      <c r="E23" s="253"/>
      <c r="F23" s="253"/>
      <c r="G23" s="253"/>
      <c r="H23" s="232"/>
      <c r="I23" s="233"/>
    </row>
    <row r="24" spans="1:12" customFormat="1" ht="15" x14ac:dyDescent="0.25">
      <c r="A24" s="133"/>
      <c r="B24" s="76" t="s">
        <v>22</v>
      </c>
      <c r="C24" s="253"/>
      <c r="D24" s="253"/>
      <c r="E24" s="253"/>
      <c r="F24" s="253"/>
      <c r="G24" s="253"/>
      <c r="H24" s="232"/>
      <c r="I24" s="233"/>
      <c r="K24" s="155"/>
      <c r="L24" s="155"/>
    </row>
    <row r="25" spans="1:12" customFormat="1" ht="15" x14ac:dyDescent="0.25">
      <c r="A25" s="133"/>
      <c r="B25" s="76" t="s">
        <v>23</v>
      </c>
      <c r="C25" s="253"/>
      <c r="D25" s="253"/>
      <c r="E25" s="253"/>
      <c r="F25" s="253"/>
      <c r="G25" s="253"/>
      <c r="H25" s="232"/>
      <c r="I25" s="233"/>
      <c r="J25" s="369"/>
    </row>
    <row r="26" spans="1:12" customFormat="1" ht="15" x14ac:dyDescent="0.25">
      <c r="A26" s="133"/>
      <c r="B26" s="76" t="s">
        <v>312</v>
      </c>
      <c r="C26" s="253"/>
      <c r="D26" s="253"/>
      <c r="E26" s="253"/>
      <c r="F26" s="253"/>
      <c r="G26" s="253"/>
      <c r="H26" s="232"/>
      <c r="I26" s="233"/>
    </row>
    <row r="27" spans="1:12" customFormat="1" ht="15" x14ac:dyDescent="0.25">
      <c r="A27" s="133"/>
      <c r="B27" s="76" t="s">
        <v>186</v>
      </c>
      <c r="C27" s="253"/>
      <c r="D27" s="253"/>
      <c r="E27" s="253"/>
      <c r="F27" s="253"/>
      <c r="G27" s="253"/>
      <c r="H27" s="232"/>
      <c r="I27" s="233"/>
      <c r="K27" s="155"/>
      <c r="L27" s="155"/>
    </row>
    <row r="28" spans="1:12" customFormat="1" ht="21" x14ac:dyDescent="0.25">
      <c r="A28" s="133"/>
      <c r="B28" s="76" t="s">
        <v>349</v>
      </c>
      <c r="C28" s="253"/>
      <c r="D28" s="253"/>
      <c r="E28" s="253"/>
      <c r="F28" s="253"/>
      <c r="G28" s="253"/>
      <c r="H28" s="232"/>
      <c r="I28" s="233"/>
    </row>
    <row r="29" spans="1:12" customFormat="1" ht="15" x14ac:dyDescent="0.25">
      <c r="A29" s="133"/>
      <c r="B29" s="76" t="s">
        <v>24</v>
      </c>
      <c r="C29" s="253"/>
      <c r="D29" s="253"/>
      <c r="E29" s="253"/>
      <c r="F29" s="253"/>
      <c r="G29" s="253"/>
      <c r="H29" s="232"/>
      <c r="I29" s="233"/>
      <c r="J29" s="369"/>
      <c r="K29" s="369"/>
    </row>
    <row r="30" spans="1:12" ht="22.5" customHeight="1" x14ac:dyDescent="0.25">
      <c r="B30" s="407" t="s">
        <v>25</v>
      </c>
      <c r="C30" s="405"/>
      <c r="D30" s="401"/>
      <c r="E30" s="401"/>
      <c r="F30" s="401"/>
      <c r="G30" s="401"/>
      <c r="H30" s="401"/>
      <c r="I30" s="414"/>
      <c r="J30" s="369"/>
      <c r="K30" s="369"/>
    </row>
    <row r="31" spans="1:12" customFormat="1" ht="15" x14ac:dyDescent="0.25">
      <c r="A31" s="133"/>
      <c r="B31" s="76" t="s">
        <v>26</v>
      </c>
      <c r="C31" s="253"/>
      <c r="D31" s="253"/>
      <c r="E31" s="253"/>
      <c r="F31" s="253"/>
      <c r="G31" s="253"/>
      <c r="H31" s="232"/>
      <c r="I31" s="233"/>
      <c r="J31" s="369"/>
      <c r="K31" s="369"/>
    </row>
    <row r="32" spans="1:12" customFormat="1" ht="15" x14ac:dyDescent="0.25">
      <c r="A32" s="133"/>
      <c r="B32" s="76" t="s">
        <v>350</v>
      </c>
      <c r="C32" s="253"/>
      <c r="D32" s="253"/>
      <c r="E32" s="253"/>
      <c r="F32" s="253"/>
      <c r="G32" s="253"/>
      <c r="H32" s="232"/>
      <c r="I32" s="233"/>
      <c r="K32" s="155"/>
      <c r="L32" s="155"/>
    </row>
    <row r="33" spans="1:12" customFormat="1" ht="15" x14ac:dyDescent="0.25">
      <c r="A33" s="133"/>
      <c r="B33" s="76" t="s">
        <v>321</v>
      </c>
      <c r="C33" s="253"/>
      <c r="D33" s="253"/>
      <c r="E33" s="253"/>
      <c r="F33" s="253"/>
      <c r="G33" s="253"/>
      <c r="H33" s="232"/>
      <c r="I33" s="233"/>
    </row>
    <row r="34" spans="1:12" customFormat="1" ht="15" x14ac:dyDescent="0.25">
      <c r="A34" s="133"/>
      <c r="B34" s="76" t="s">
        <v>28</v>
      </c>
      <c r="C34" s="253"/>
      <c r="D34" s="253"/>
      <c r="E34" s="253"/>
      <c r="F34" s="253"/>
      <c r="G34" s="253"/>
      <c r="H34" s="232"/>
      <c r="I34" s="233"/>
    </row>
    <row r="35" spans="1:12" customFormat="1" ht="15" x14ac:dyDescent="0.25">
      <c r="A35" s="133"/>
      <c r="B35" s="76" t="s">
        <v>320</v>
      </c>
      <c r="C35" s="253"/>
      <c r="D35" s="253"/>
      <c r="E35" s="253"/>
      <c r="F35" s="253"/>
      <c r="G35" s="253"/>
      <c r="H35" s="232"/>
      <c r="I35" s="233"/>
      <c r="K35" s="155"/>
      <c r="L35" s="155"/>
    </row>
    <row r="36" spans="1:12" customFormat="1" ht="15" x14ac:dyDescent="0.25">
      <c r="A36" s="133"/>
      <c r="B36" s="76" t="s">
        <v>29</v>
      </c>
      <c r="C36" s="253"/>
      <c r="D36" s="253"/>
      <c r="E36" s="253"/>
      <c r="F36" s="253"/>
      <c r="G36" s="253"/>
      <c r="H36" s="232"/>
      <c r="I36" s="233"/>
    </row>
    <row r="37" spans="1:12" customFormat="1" ht="15" x14ac:dyDescent="0.25">
      <c r="A37" s="133"/>
      <c r="B37" s="76" t="s">
        <v>30</v>
      </c>
      <c r="C37" s="253"/>
      <c r="D37" s="253"/>
      <c r="E37" s="253"/>
      <c r="F37" s="253"/>
      <c r="G37" s="253"/>
      <c r="H37" s="232"/>
      <c r="I37" s="233"/>
    </row>
    <row r="38" spans="1:12" customFormat="1" ht="15" x14ac:dyDescent="0.25">
      <c r="A38" s="133"/>
      <c r="B38" s="76" t="s">
        <v>31</v>
      </c>
      <c r="C38" s="253"/>
      <c r="D38" s="253"/>
      <c r="E38" s="253"/>
      <c r="F38" s="253"/>
      <c r="G38" s="253"/>
      <c r="H38" s="232"/>
      <c r="I38" s="233"/>
    </row>
    <row r="39" spans="1:12" customFormat="1" ht="15" x14ac:dyDescent="0.25">
      <c r="A39" s="133"/>
      <c r="B39" s="76" t="s">
        <v>32</v>
      </c>
      <c r="C39" s="253"/>
      <c r="D39" s="253"/>
      <c r="E39" s="253"/>
      <c r="F39" s="253"/>
      <c r="G39" s="253"/>
      <c r="H39" s="232"/>
      <c r="I39" s="233"/>
      <c r="K39" s="155"/>
      <c r="L39" s="155"/>
    </row>
    <row r="40" spans="1:12" customFormat="1" ht="15.75" thickBot="1" x14ac:dyDescent="0.3">
      <c r="A40" s="133"/>
      <c r="B40" s="373" t="s">
        <v>259</v>
      </c>
      <c r="C40" s="374"/>
      <c r="D40" s="374"/>
      <c r="E40" s="374"/>
      <c r="F40" s="374"/>
      <c r="G40" s="374"/>
      <c r="H40" s="409"/>
      <c r="I40" s="410"/>
    </row>
    <row r="41" spans="1:12" ht="22.5" customHeight="1" x14ac:dyDescent="0.15">
      <c r="C41" s="377"/>
    </row>
    <row r="42" spans="1:12" x14ac:dyDescent="0.15">
      <c r="B42" s="317" t="s">
        <v>351</v>
      </c>
      <c r="C42" s="317"/>
      <c r="D42" s="317"/>
    </row>
  </sheetData>
  <mergeCells count="1">
    <mergeCell ref="H3:I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H301"/>
  <sheetViews>
    <sheetView showGridLines="0" zoomScale="106" zoomScaleNormal="106" workbookViewId="0">
      <selection activeCell="A2" sqref="A2:XFD2"/>
    </sheetView>
  </sheetViews>
  <sheetFormatPr baseColWidth="10" defaultRowHeight="15" x14ac:dyDescent="0.25"/>
  <cols>
    <col min="1" max="1" width="3.42578125" customWidth="1"/>
    <col min="2" max="2" width="42.85546875" style="74" customWidth="1"/>
    <col min="3" max="3" width="10.28515625" style="74" bestFit="1" customWidth="1"/>
    <col min="4" max="4" width="11.85546875" style="74" bestFit="1" customWidth="1"/>
    <col min="5" max="5" width="10.28515625" style="74" bestFit="1" customWidth="1"/>
    <col min="6" max="6" width="9.28515625" style="74" bestFit="1" customWidth="1"/>
    <col min="7" max="7" width="9.28515625" style="429" bestFit="1" customWidth="1"/>
    <col min="8" max="9" width="8.28515625" style="429" bestFit="1" customWidth="1"/>
    <col min="10" max="56" width="11.42578125" style="1"/>
  </cols>
  <sheetData>
    <row r="1" spans="1:10" x14ac:dyDescent="0.25">
      <c r="G1" s="242"/>
      <c r="H1" s="242"/>
      <c r="I1" s="242"/>
    </row>
    <row r="2" spans="1:10" ht="4.5" customHeight="1" thickBot="1" x14ac:dyDescent="0.3">
      <c r="A2" s="133"/>
      <c r="B2" s="440"/>
      <c r="C2" s="440"/>
      <c r="D2" s="440"/>
      <c r="E2" s="440"/>
      <c r="F2" s="440"/>
      <c r="G2" s="440"/>
      <c r="H2" s="440"/>
      <c r="I2" s="440"/>
    </row>
    <row r="3" spans="1:10" ht="11.25" customHeight="1" x14ac:dyDescent="0.25">
      <c r="A3" s="133"/>
      <c r="B3" s="750"/>
      <c r="C3" s="751"/>
      <c r="D3" s="751"/>
      <c r="E3" s="751"/>
      <c r="F3" s="751"/>
      <c r="G3" s="752"/>
      <c r="H3" s="936" t="s">
        <v>5</v>
      </c>
      <c r="I3" s="937"/>
    </row>
    <row r="4" spans="1:10" ht="3" customHeight="1" x14ac:dyDescent="0.25">
      <c r="A4" s="133"/>
      <c r="B4" s="753"/>
      <c r="C4" s="754"/>
      <c r="D4" s="754"/>
      <c r="E4" s="754"/>
      <c r="F4" s="754"/>
      <c r="G4" s="663"/>
      <c r="H4" s="755"/>
      <c r="I4" s="756"/>
    </row>
    <row r="5" spans="1:10" x14ac:dyDescent="0.25">
      <c r="A5" s="133"/>
      <c r="B5" s="675" t="s">
        <v>528</v>
      </c>
      <c r="C5" s="667" t="s">
        <v>713</v>
      </c>
      <c r="D5" s="667" t="s">
        <v>650</v>
      </c>
      <c r="E5" s="667" t="s">
        <v>508</v>
      </c>
      <c r="F5" s="667" t="s">
        <v>439</v>
      </c>
      <c r="G5" s="668" t="s">
        <v>401</v>
      </c>
      <c r="H5" s="663" t="s">
        <v>6</v>
      </c>
      <c r="I5" s="665" t="s">
        <v>7</v>
      </c>
    </row>
    <row r="6" spans="1:10" x14ac:dyDescent="0.25">
      <c r="A6" s="133"/>
      <c r="B6" s="757" t="s">
        <v>513</v>
      </c>
      <c r="C6" s="760"/>
      <c r="D6" s="761"/>
      <c r="E6" s="761"/>
      <c r="F6" s="761"/>
      <c r="G6" s="761"/>
      <c r="H6" s="435"/>
      <c r="I6" s="759"/>
    </row>
    <row r="7" spans="1:10" x14ac:dyDescent="0.25">
      <c r="A7" s="133"/>
      <c r="B7" s="557" t="s">
        <v>518</v>
      </c>
      <c r="C7" s="803">
        <v>59040.615999999965</v>
      </c>
      <c r="D7" s="801">
        <v>58413.745999999999</v>
      </c>
      <c r="E7" s="801">
        <v>56122.03</v>
      </c>
      <c r="F7" s="801">
        <v>52337.128999999994</v>
      </c>
      <c r="G7" s="801">
        <v>48385.33931856</v>
      </c>
      <c r="H7" s="435">
        <v>1.0731549385652572E-2</v>
      </c>
      <c r="I7" s="759">
        <v>0.22021704986478707</v>
      </c>
    </row>
    <row r="8" spans="1:10" x14ac:dyDescent="0.25">
      <c r="A8" s="133"/>
      <c r="B8" s="557" t="s">
        <v>519</v>
      </c>
      <c r="C8" s="758">
        <v>0.73642866806066087</v>
      </c>
      <c r="D8" s="761">
        <v>0.70058867142928472</v>
      </c>
      <c r="E8" s="761">
        <v>0.7401034427266967</v>
      </c>
      <c r="F8" s="761">
        <v>0.78726703367998496</v>
      </c>
      <c r="G8" s="761">
        <v>0.79721526535679177</v>
      </c>
      <c r="H8" s="435"/>
      <c r="I8" s="759"/>
    </row>
    <row r="9" spans="1:10" ht="15.75" thickBot="1" x14ac:dyDescent="0.3">
      <c r="A9" s="133"/>
      <c r="B9" s="764" t="s">
        <v>520</v>
      </c>
      <c r="C9" s="802">
        <v>558.8962740985445</v>
      </c>
      <c r="D9" s="802">
        <v>610.42443522337987</v>
      </c>
      <c r="E9" s="802">
        <v>682.84096224408131</v>
      </c>
      <c r="F9" s="802">
        <v>702.20377358490566</v>
      </c>
      <c r="G9" s="802">
        <v>655.55933142291019</v>
      </c>
      <c r="H9" s="766">
        <v>-8.4413660645775157E-2</v>
      </c>
      <c r="I9" s="767">
        <v>-0.1474512720527611</v>
      </c>
      <c r="J9" s="525"/>
    </row>
    <row r="10" spans="1:10" x14ac:dyDescent="0.25">
      <c r="A10" s="133"/>
      <c r="B10" s="757" t="s">
        <v>514</v>
      </c>
      <c r="C10" s="758"/>
      <c r="D10" s="758"/>
      <c r="E10" s="758"/>
      <c r="F10" s="758"/>
      <c r="G10" s="758"/>
      <c r="H10" s="435"/>
      <c r="I10" s="759"/>
    </row>
    <row r="11" spans="1:10" x14ac:dyDescent="0.25">
      <c r="A11" s="133"/>
      <c r="B11" s="557" t="s">
        <v>515</v>
      </c>
      <c r="C11" s="758">
        <v>0.129</v>
      </c>
      <c r="D11" s="758">
        <v>0.121</v>
      </c>
      <c r="E11" s="758">
        <v>9.7000000000000003E-2</v>
      </c>
      <c r="F11" s="758">
        <v>8.7999999999999995E-2</v>
      </c>
      <c r="G11" s="758">
        <v>9.5000000000000001E-2</v>
      </c>
      <c r="H11" s="435"/>
      <c r="I11" s="759"/>
    </row>
    <row r="12" spans="1:10" x14ac:dyDescent="0.25">
      <c r="A12" s="133"/>
      <c r="B12" s="557" t="s">
        <v>516</v>
      </c>
      <c r="C12" s="758">
        <v>0.17899999999999999</v>
      </c>
      <c r="D12" s="758">
        <v>0.17599999999999999</v>
      </c>
      <c r="E12" s="758">
        <v>0.14000000000000001</v>
      </c>
      <c r="F12" s="758">
        <v>0.124</v>
      </c>
      <c r="G12" s="758">
        <v>0.13200000000000001</v>
      </c>
      <c r="H12" s="435"/>
      <c r="I12" s="759"/>
    </row>
    <row r="13" spans="1:10" ht="15.75" thickBot="1" x14ac:dyDescent="0.3">
      <c r="A13" s="133"/>
      <c r="B13" s="764" t="s">
        <v>517</v>
      </c>
      <c r="C13" s="768">
        <v>0.26300000000000001</v>
      </c>
      <c r="D13" s="768">
        <v>0.26</v>
      </c>
      <c r="E13" s="768">
        <v>0.218</v>
      </c>
      <c r="F13" s="768">
        <v>0.192</v>
      </c>
      <c r="G13" s="768">
        <v>0.20399999999999999</v>
      </c>
      <c r="H13" s="766"/>
      <c r="I13" s="767"/>
    </row>
    <row r="14" spans="1:10" x14ac:dyDescent="0.25">
      <c r="A14" s="133"/>
      <c r="B14" s="757" t="s">
        <v>526</v>
      </c>
      <c r="C14" s="761"/>
      <c r="D14" s="761"/>
      <c r="E14" s="761"/>
      <c r="F14" s="761"/>
      <c r="G14" s="761"/>
      <c r="H14" s="435"/>
      <c r="I14" s="759"/>
    </row>
    <row r="15" spans="1:10" x14ac:dyDescent="0.25">
      <c r="A15" s="133"/>
      <c r="B15" s="557" t="s">
        <v>510</v>
      </c>
      <c r="C15" s="761">
        <v>0.48</v>
      </c>
      <c r="D15" s="761">
        <v>0.45</v>
      </c>
      <c r="E15" s="761">
        <v>0.49</v>
      </c>
      <c r="F15" s="761">
        <v>0.52600000000000002</v>
      </c>
      <c r="G15" s="761">
        <v>0.55500000000000005</v>
      </c>
      <c r="H15" s="435"/>
      <c r="I15" s="759"/>
    </row>
    <row r="16" spans="1:10" x14ac:dyDescent="0.25">
      <c r="A16" s="133"/>
      <c r="B16" s="557" t="s">
        <v>525</v>
      </c>
      <c r="C16" s="758">
        <v>0.55000000000000004</v>
      </c>
      <c r="D16" s="758">
        <v>0.53</v>
      </c>
      <c r="E16" s="758">
        <v>0.49</v>
      </c>
      <c r="F16" s="758">
        <v>0.46899999999999997</v>
      </c>
      <c r="G16" s="758">
        <v>0.51800000000000002</v>
      </c>
      <c r="H16" s="435"/>
      <c r="I16" s="759"/>
    </row>
    <row r="17" spans="1:16362" ht="15.75" thickBot="1" x14ac:dyDescent="0.3">
      <c r="A17" s="133"/>
      <c r="B17" s="764" t="s">
        <v>511</v>
      </c>
      <c r="C17" s="768">
        <v>0.3</v>
      </c>
      <c r="D17" s="768">
        <v>0.21</v>
      </c>
      <c r="E17" s="768">
        <v>0.14000000000000001</v>
      </c>
      <c r="F17" s="768">
        <v>0.13100000000000001</v>
      </c>
      <c r="G17" s="768">
        <v>0.159</v>
      </c>
      <c r="H17" s="766"/>
      <c r="I17" s="767"/>
    </row>
    <row r="18" spans="1:16362" x14ac:dyDescent="0.25">
      <c r="A18" s="133"/>
      <c r="B18" s="757" t="s">
        <v>527</v>
      </c>
      <c r="C18" s="758"/>
      <c r="D18" s="758"/>
      <c r="E18" s="758"/>
      <c r="F18" s="758"/>
      <c r="G18" s="758"/>
      <c r="H18" s="435"/>
      <c r="I18" s="759"/>
    </row>
    <row r="19" spans="1:16362" s="739" customFormat="1" x14ac:dyDescent="0.25">
      <c r="A19" s="503"/>
      <c r="B19" s="762" t="s">
        <v>585</v>
      </c>
      <c r="C19" s="758">
        <v>0.53391899102969376</v>
      </c>
      <c r="D19" s="758">
        <v>0.42869381103340803</v>
      </c>
      <c r="E19" s="758">
        <v>0.37685926139272835</v>
      </c>
      <c r="F19" s="758">
        <v>0.35179823076690742</v>
      </c>
      <c r="G19" s="435">
        <v>0.35707508997899601</v>
      </c>
      <c r="H19" s="435"/>
      <c r="I19" s="763"/>
      <c r="J19" s="758"/>
      <c r="K19" s="760"/>
      <c r="L19" s="758"/>
      <c r="M19" s="758"/>
      <c r="N19" s="758"/>
      <c r="O19" s="758"/>
      <c r="P19" s="758"/>
      <c r="Q19" s="435"/>
      <c r="R19" s="435"/>
      <c r="S19" s="760"/>
      <c r="T19" s="758"/>
      <c r="U19" s="758"/>
      <c r="V19" s="758"/>
      <c r="W19" s="758"/>
      <c r="X19" s="758"/>
      <c r="Y19" s="435"/>
      <c r="Z19" s="435"/>
      <c r="AA19" s="760"/>
      <c r="AB19" s="758"/>
      <c r="AC19" s="758"/>
      <c r="AD19" s="758"/>
      <c r="AE19" s="758"/>
      <c r="AF19" s="758"/>
      <c r="AG19" s="435"/>
      <c r="AH19" s="435"/>
      <c r="AI19" s="760"/>
      <c r="AJ19" s="758"/>
      <c r="AK19" s="758"/>
      <c r="AL19" s="758"/>
      <c r="AM19" s="758"/>
      <c r="AN19" s="758"/>
      <c r="AO19" s="435"/>
      <c r="AP19" s="435"/>
      <c r="AQ19" s="760"/>
      <c r="AR19" s="758"/>
      <c r="AS19" s="758"/>
      <c r="AT19" s="758"/>
      <c r="AU19" s="758"/>
      <c r="AV19" s="758"/>
      <c r="AW19" s="435"/>
      <c r="AX19" s="435"/>
      <c r="AY19" s="760"/>
      <c r="AZ19" s="758"/>
      <c r="BA19" s="758"/>
      <c r="BB19" s="758"/>
      <c r="BC19" s="758"/>
      <c r="BD19" s="758"/>
      <c r="BE19" s="232"/>
      <c r="BF19" s="500"/>
      <c r="BG19" s="503"/>
      <c r="BH19" s="382"/>
      <c r="BI19" s="382"/>
      <c r="BJ19" s="382"/>
      <c r="BK19" s="382"/>
      <c r="BL19" s="382"/>
      <c r="BM19" s="232"/>
      <c r="BN19" s="500"/>
      <c r="BO19" s="503"/>
      <c r="BP19" s="382"/>
      <c r="BQ19" s="382"/>
      <c r="BR19" s="382"/>
      <c r="BS19" s="382"/>
      <c r="BT19" s="382"/>
      <c r="BU19" s="232"/>
      <c r="BV19" s="500"/>
      <c r="BW19" s="503"/>
      <c r="BX19" s="382"/>
      <c r="BY19" s="382"/>
      <c r="BZ19" s="382"/>
      <c r="CA19" s="382"/>
      <c r="CB19" s="382"/>
      <c r="CC19" s="232"/>
      <c r="CD19" s="500"/>
      <c r="CE19" s="503"/>
      <c r="CF19" s="382"/>
      <c r="CG19" s="382"/>
      <c r="CH19" s="382"/>
      <c r="CI19" s="382"/>
      <c r="CJ19" s="382"/>
      <c r="CK19" s="232"/>
      <c r="CL19" s="500"/>
      <c r="CM19" s="503"/>
      <c r="CN19" s="382"/>
      <c r="CO19" s="382"/>
      <c r="CP19" s="382"/>
      <c r="CQ19" s="382"/>
      <c r="CR19" s="382"/>
      <c r="CS19" s="232"/>
      <c r="CT19" s="500"/>
      <c r="CU19" s="503"/>
      <c r="CV19" s="382"/>
      <c r="CW19" s="382"/>
      <c r="CX19" s="382"/>
      <c r="CY19" s="382"/>
      <c r="CZ19" s="382"/>
      <c r="DA19" s="232"/>
      <c r="DB19" s="500"/>
      <c r="DC19" s="503"/>
      <c r="DD19" s="382"/>
      <c r="DE19" s="382"/>
      <c r="DF19" s="382"/>
      <c r="DG19" s="382"/>
      <c r="DH19" s="382"/>
      <c r="DI19" s="232"/>
      <c r="DJ19" s="500"/>
      <c r="DK19" s="503"/>
      <c r="DL19" s="382"/>
      <c r="DM19" s="382"/>
      <c r="DN19" s="382"/>
      <c r="DO19" s="382"/>
      <c r="DP19" s="382"/>
      <c r="DQ19" s="232"/>
      <c r="DR19" s="500"/>
      <c r="DS19" s="503"/>
      <c r="DT19" s="382"/>
      <c r="DU19" s="382"/>
      <c r="DV19" s="382"/>
      <c r="DW19" s="382"/>
      <c r="DX19" s="382"/>
      <c r="DY19" s="232"/>
      <c r="DZ19" s="500"/>
      <c r="EA19" s="503"/>
      <c r="EB19" s="382"/>
      <c r="EC19" s="382"/>
      <c r="ED19" s="382"/>
      <c r="EE19" s="382"/>
      <c r="EF19" s="382"/>
      <c r="EG19" s="232"/>
      <c r="EH19" s="500"/>
      <c r="EI19" s="503"/>
      <c r="EJ19" s="382"/>
      <c r="EK19" s="382"/>
      <c r="EL19" s="382"/>
      <c r="EM19" s="382"/>
      <c r="EN19" s="382"/>
      <c r="EO19" s="232"/>
      <c r="EP19" s="500"/>
      <c r="EQ19" s="503"/>
      <c r="ER19" s="382"/>
      <c r="ES19" s="382"/>
      <c r="ET19" s="382"/>
      <c r="EU19" s="382"/>
      <c r="EV19" s="382"/>
      <c r="EW19" s="232"/>
      <c r="EX19" s="500"/>
      <c r="EY19" s="503"/>
      <c r="EZ19" s="382"/>
      <c r="FA19" s="382"/>
      <c r="FB19" s="382"/>
      <c r="FC19" s="382"/>
      <c r="FD19" s="382"/>
      <c r="FE19" s="232"/>
      <c r="FF19" s="500"/>
      <c r="FG19" s="503"/>
      <c r="FH19" s="382"/>
      <c r="FI19" s="382"/>
      <c r="FJ19" s="382"/>
      <c r="FK19" s="382"/>
      <c r="FL19" s="382"/>
      <c r="FM19" s="232"/>
      <c r="FN19" s="500"/>
      <c r="FO19" s="503"/>
      <c r="FP19" s="382"/>
      <c r="FQ19" s="382"/>
      <c r="FR19" s="382"/>
      <c r="FS19" s="382"/>
      <c r="FT19" s="382"/>
      <c r="FU19" s="232"/>
      <c r="FV19" s="500"/>
      <c r="FW19" s="503"/>
      <c r="FX19" s="382"/>
      <c r="FY19" s="382"/>
      <c r="FZ19" s="382"/>
      <c r="GA19" s="382"/>
      <c r="GB19" s="382"/>
      <c r="GC19" s="232"/>
      <c r="GD19" s="500"/>
      <c r="GE19" s="503"/>
      <c r="GF19" s="382"/>
      <c r="GG19" s="382"/>
      <c r="GH19" s="382"/>
      <c r="GI19" s="382"/>
      <c r="GJ19" s="382"/>
      <c r="GK19" s="232"/>
      <c r="GL19" s="500"/>
      <c r="GM19" s="503"/>
      <c r="GN19" s="382"/>
      <c r="GO19" s="382"/>
      <c r="GP19" s="382"/>
      <c r="GQ19" s="382"/>
      <c r="GR19" s="382"/>
      <c r="GS19" s="232"/>
      <c r="GT19" s="500"/>
      <c r="GU19" s="503"/>
      <c r="GV19" s="382"/>
      <c r="GW19" s="382"/>
      <c r="GX19" s="382"/>
      <c r="GY19" s="382"/>
      <c r="GZ19" s="382"/>
      <c r="HA19" s="232"/>
      <c r="HB19" s="500"/>
      <c r="HC19" s="503"/>
      <c r="HD19" s="382"/>
      <c r="HE19" s="382"/>
      <c r="HF19" s="382"/>
      <c r="HG19" s="382"/>
      <c r="HH19" s="382"/>
      <c r="HI19" s="232"/>
      <c r="HJ19" s="500"/>
      <c r="HK19" s="503"/>
      <c r="HL19" s="382"/>
      <c r="HM19" s="382"/>
      <c r="HN19" s="382"/>
      <c r="HO19" s="382"/>
      <c r="HP19" s="382"/>
      <c r="HQ19" s="232"/>
      <c r="HR19" s="500"/>
      <c r="HS19" s="503"/>
      <c r="HT19" s="382"/>
      <c r="HU19" s="382"/>
      <c r="HV19" s="382"/>
      <c r="HW19" s="382"/>
      <c r="HX19" s="382"/>
      <c r="HY19" s="232"/>
      <c r="HZ19" s="500"/>
      <c r="IA19" s="503"/>
      <c r="IB19" s="382"/>
      <c r="IC19" s="382"/>
      <c r="ID19" s="382"/>
      <c r="IE19" s="382"/>
      <c r="IF19" s="382"/>
      <c r="IG19" s="232"/>
      <c r="IH19" s="500"/>
      <c r="II19" s="503"/>
      <c r="IJ19" s="382"/>
      <c r="IK19" s="382"/>
      <c r="IL19" s="382"/>
      <c r="IM19" s="382"/>
      <c r="IN19" s="382"/>
      <c r="IO19" s="232"/>
      <c r="IP19" s="500"/>
      <c r="IQ19" s="503"/>
      <c r="IR19" s="382"/>
      <c r="IS19" s="382"/>
      <c r="IT19" s="382"/>
      <c r="IU19" s="382"/>
      <c r="IV19" s="382"/>
      <c r="IW19" s="232"/>
      <c r="IX19" s="500"/>
      <c r="IY19" s="503"/>
      <c r="IZ19" s="382"/>
      <c r="JA19" s="382"/>
      <c r="JB19" s="382"/>
      <c r="JC19" s="382"/>
      <c r="JD19" s="382"/>
      <c r="JE19" s="232"/>
      <c r="JF19" s="500"/>
      <c r="JG19" s="503"/>
      <c r="JH19" s="382"/>
      <c r="JI19" s="382"/>
      <c r="JJ19" s="382"/>
      <c r="JK19" s="382"/>
      <c r="JL19" s="382"/>
      <c r="JM19" s="232"/>
      <c r="JN19" s="500"/>
      <c r="JO19" s="503"/>
      <c r="JP19" s="382"/>
      <c r="JQ19" s="382"/>
      <c r="JR19" s="382"/>
      <c r="JS19" s="382"/>
      <c r="JT19" s="382"/>
      <c r="JU19" s="232"/>
      <c r="JV19" s="500"/>
      <c r="JW19" s="503"/>
      <c r="JX19" s="382"/>
      <c r="JY19" s="382"/>
      <c r="JZ19" s="382"/>
      <c r="KA19" s="382"/>
      <c r="KB19" s="382"/>
      <c r="KC19" s="232"/>
      <c r="KD19" s="500"/>
      <c r="KE19" s="503"/>
      <c r="KF19" s="382"/>
      <c r="KG19" s="382"/>
      <c r="KH19" s="382"/>
      <c r="KI19" s="382"/>
      <c r="KJ19" s="382"/>
      <c r="KK19" s="232"/>
      <c r="KL19" s="500"/>
      <c r="KM19" s="503"/>
      <c r="KN19" s="382"/>
      <c r="KO19" s="382"/>
      <c r="KP19" s="382"/>
      <c r="KQ19" s="382"/>
      <c r="KR19" s="382"/>
      <c r="KS19" s="232"/>
      <c r="KT19" s="500"/>
      <c r="KU19" s="503"/>
      <c r="KV19" s="382"/>
      <c r="KW19" s="382"/>
      <c r="KX19" s="382"/>
      <c r="KY19" s="382"/>
      <c r="KZ19" s="382"/>
      <c r="LA19" s="232"/>
      <c r="LB19" s="500"/>
      <c r="LC19" s="503"/>
      <c r="LD19" s="382"/>
      <c r="LE19" s="382"/>
      <c r="LF19" s="382"/>
      <c r="LG19" s="382"/>
      <c r="LH19" s="382"/>
      <c r="LI19" s="232"/>
      <c r="LJ19" s="500"/>
      <c r="LK19" s="503"/>
      <c r="LL19" s="382"/>
      <c r="LM19" s="382"/>
      <c r="LN19" s="382"/>
      <c r="LO19" s="382"/>
      <c r="LP19" s="382"/>
      <c r="LQ19" s="232"/>
      <c r="LR19" s="500"/>
      <c r="LS19" s="503"/>
      <c r="LT19" s="382"/>
      <c r="LU19" s="382"/>
      <c r="LV19" s="382"/>
      <c r="LW19" s="382"/>
      <c r="LX19" s="382"/>
      <c r="LY19" s="232"/>
      <c r="LZ19" s="500"/>
      <c r="MA19" s="503"/>
      <c r="MB19" s="382"/>
      <c r="MC19" s="382"/>
      <c r="MD19" s="382"/>
      <c r="ME19" s="382"/>
      <c r="MF19" s="382"/>
      <c r="MG19" s="232"/>
      <c r="MH19" s="500"/>
      <c r="MI19" s="503"/>
      <c r="MJ19" s="382"/>
      <c r="MK19" s="382"/>
      <c r="ML19" s="382"/>
      <c r="MM19" s="382"/>
      <c r="MN19" s="382"/>
      <c r="MO19" s="232"/>
      <c r="MP19" s="500"/>
      <c r="MQ19" s="503"/>
      <c r="MR19" s="382"/>
      <c r="MS19" s="382"/>
      <c r="MT19" s="382"/>
      <c r="MU19" s="382"/>
      <c r="MV19" s="382"/>
      <c r="MW19" s="232"/>
      <c r="MX19" s="500"/>
      <c r="MY19" s="503"/>
      <c r="MZ19" s="382"/>
      <c r="NA19" s="382"/>
      <c r="NB19" s="382"/>
      <c r="NC19" s="382"/>
      <c r="ND19" s="382"/>
      <c r="NE19" s="232"/>
      <c r="NF19" s="500"/>
      <c r="NG19" s="503"/>
      <c r="NH19" s="382"/>
      <c r="NI19" s="382"/>
      <c r="NJ19" s="382"/>
      <c r="NK19" s="382"/>
      <c r="NL19" s="382"/>
      <c r="NM19" s="232"/>
      <c r="NN19" s="500"/>
      <c r="NO19" s="503"/>
      <c r="NP19" s="382"/>
      <c r="NQ19" s="382"/>
      <c r="NR19" s="382"/>
      <c r="NS19" s="382"/>
      <c r="NT19" s="382"/>
      <c r="NU19" s="232"/>
      <c r="NV19" s="500"/>
      <c r="NW19" s="503"/>
      <c r="NX19" s="382"/>
      <c r="NY19" s="382"/>
      <c r="NZ19" s="382"/>
      <c r="OA19" s="382"/>
      <c r="OB19" s="382"/>
      <c r="OC19" s="232"/>
      <c r="OD19" s="500"/>
      <c r="OE19" s="503"/>
      <c r="OF19" s="382"/>
      <c r="OG19" s="382"/>
      <c r="OH19" s="382"/>
      <c r="OI19" s="382"/>
      <c r="OJ19" s="382"/>
      <c r="OK19" s="232"/>
      <c r="OL19" s="500"/>
      <c r="OM19" s="503"/>
      <c r="ON19" s="382"/>
      <c r="OO19" s="382"/>
      <c r="OP19" s="382"/>
      <c r="OQ19" s="382"/>
      <c r="OR19" s="382"/>
      <c r="OS19" s="232"/>
      <c r="OT19" s="500"/>
      <c r="OU19" s="503"/>
      <c r="OV19" s="382"/>
      <c r="OW19" s="382"/>
      <c r="OX19" s="382"/>
      <c r="OY19" s="382"/>
      <c r="OZ19" s="382"/>
      <c r="PA19" s="232"/>
      <c r="PB19" s="500"/>
      <c r="PC19" s="503"/>
      <c r="PD19" s="382"/>
      <c r="PE19" s="382"/>
      <c r="PF19" s="382"/>
      <c r="PG19" s="382"/>
      <c r="PH19" s="382"/>
      <c r="PI19" s="232"/>
      <c r="PJ19" s="500"/>
      <c r="PK19" s="503"/>
      <c r="PL19" s="382"/>
      <c r="PM19" s="382"/>
      <c r="PN19" s="382"/>
      <c r="PO19" s="382"/>
      <c r="PP19" s="382"/>
      <c r="PQ19" s="232"/>
      <c r="PR19" s="500"/>
      <c r="PS19" s="503"/>
      <c r="PT19" s="382"/>
      <c r="PU19" s="382"/>
      <c r="PV19" s="382"/>
      <c r="PW19" s="382"/>
      <c r="PX19" s="382"/>
      <c r="PY19" s="232"/>
      <c r="PZ19" s="500"/>
      <c r="QA19" s="503"/>
      <c r="QB19" s="382"/>
      <c r="QC19" s="382"/>
      <c r="QD19" s="382"/>
      <c r="QE19" s="382"/>
      <c r="QF19" s="382"/>
      <c r="QG19" s="232"/>
      <c r="QH19" s="500"/>
      <c r="QI19" s="503"/>
      <c r="QJ19" s="382"/>
      <c r="QK19" s="382"/>
      <c r="QL19" s="382"/>
      <c r="QM19" s="382"/>
      <c r="QN19" s="382"/>
      <c r="QO19" s="232"/>
      <c r="QP19" s="500"/>
      <c r="QQ19" s="503"/>
      <c r="QR19" s="382"/>
      <c r="QS19" s="382"/>
      <c r="QT19" s="382"/>
      <c r="QU19" s="382"/>
      <c r="QV19" s="382"/>
      <c r="QW19" s="232"/>
      <c r="QX19" s="500"/>
      <c r="QY19" s="503"/>
      <c r="QZ19" s="382"/>
      <c r="RA19" s="382"/>
      <c r="RB19" s="382"/>
      <c r="RC19" s="382"/>
      <c r="RD19" s="382"/>
      <c r="RE19" s="232"/>
      <c r="RF19" s="500"/>
      <c r="RG19" s="503"/>
      <c r="RH19" s="382"/>
      <c r="RI19" s="382"/>
      <c r="RJ19" s="382"/>
      <c r="RK19" s="382"/>
      <c r="RL19" s="382"/>
      <c r="RM19" s="232"/>
      <c r="RN19" s="500"/>
      <c r="RO19" s="503"/>
      <c r="RP19" s="382"/>
      <c r="RQ19" s="382"/>
      <c r="RR19" s="382"/>
      <c r="RS19" s="382"/>
      <c r="RT19" s="382"/>
      <c r="RU19" s="232"/>
      <c r="RV19" s="500"/>
      <c r="RW19" s="503"/>
      <c r="RX19" s="382"/>
      <c r="RY19" s="382"/>
      <c r="RZ19" s="382"/>
      <c r="SA19" s="382"/>
      <c r="SB19" s="382"/>
      <c r="SC19" s="232"/>
      <c r="SD19" s="500"/>
      <c r="SE19" s="503"/>
      <c r="SF19" s="382"/>
      <c r="SG19" s="382"/>
      <c r="SH19" s="382"/>
      <c r="SI19" s="382"/>
      <c r="SJ19" s="382"/>
      <c r="SK19" s="232"/>
      <c r="SL19" s="500"/>
      <c r="SM19" s="503"/>
      <c r="SN19" s="382"/>
      <c r="SO19" s="382"/>
      <c r="SP19" s="382"/>
      <c r="SQ19" s="382"/>
      <c r="SR19" s="382"/>
      <c r="SS19" s="232"/>
      <c r="ST19" s="500"/>
      <c r="SU19" s="503"/>
      <c r="SV19" s="382"/>
      <c r="SW19" s="382"/>
      <c r="SX19" s="382"/>
      <c r="SY19" s="382"/>
      <c r="SZ19" s="382"/>
      <c r="TA19" s="232"/>
      <c r="TB19" s="500"/>
      <c r="TC19" s="503"/>
      <c r="TD19" s="382"/>
      <c r="TE19" s="382"/>
      <c r="TF19" s="382"/>
      <c r="TG19" s="382"/>
      <c r="TH19" s="382"/>
      <c r="TI19" s="232"/>
      <c r="TJ19" s="500"/>
      <c r="TK19" s="503"/>
      <c r="TL19" s="382"/>
      <c r="TM19" s="382"/>
      <c r="TN19" s="382"/>
      <c r="TO19" s="382"/>
      <c r="TP19" s="382"/>
      <c r="TQ19" s="232"/>
      <c r="TR19" s="500"/>
      <c r="TS19" s="503"/>
      <c r="TT19" s="382"/>
      <c r="TU19" s="382"/>
      <c r="TV19" s="382"/>
      <c r="TW19" s="382"/>
      <c r="TX19" s="382"/>
      <c r="TY19" s="232"/>
      <c r="TZ19" s="500"/>
      <c r="UA19" s="503"/>
      <c r="UB19" s="382"/>
      <c r="UC19" s="382"/>
      <c r="UD19" s="382"/>
      <c r="UE19" s="382"/>
      <c r="UF19" s="382"/>
      <c r="UG19" s="232"/>
      <c r="UH19" s="500"/>
      <c r="UI19" s="503"/>
      <c r="UJ19" s="382"/>
      <c r="UK19" s="382"/>
      <c r="UL19" s="382"/>
      <c r="UM19" s="382"/>
      <c r="UN19" s="382"/>
      <c r="UO19" s="232"/>
      <c r="UP19" s="500"/>
      <c r="UQ19" s="503"/>
      <c r="UR19" s="382"/>
      <c r="US19" s="382"/>
      <c r="UT19" s="382"/>
      <c r="UU19" s="382"/>
      <c r="UV19" s="382"/>
      <c r="UW19" s="232"/>
      <c r="UX19" s="500"/>
      <c r="UY19" s="503"/>
      <c r="UZ19" s="382"/>
      <c r="VA19" s="382"/>
      <c r="VB19" s="382"/>
      <c r="VC19" s="382"/>
      <c r="VD19" s="382"/>
      <c r="VE19" s="232"/>
      <c r="VF19" s="500"/>
      <c r="VG19" s="503"/>
      <c r="VH19" s="382"/>
      <c r="VI19" s="382"/>
      <c r="VJ19" s="382"/>
      <c r="VK19" s="382"/>
      <c r="VL19" s="382"/>
      <c r="VM19" s="232"/>
      <c r="VN19" s="500"/>
      <c r="VO19" s="503"/>
      <c r="VP19" s="382"/>
      <c r="VQ19" s="382"/>
      <c r="VR19" s="382"/>
      <c r="VS19" s="382"/>
      <c r="VT19" s="382"/>
      <c r="VU19" s="232"/>
      <c r="VV19" s="500"/>
      <c r="VW19" s="503"/>
      <c r="VX19" s="382"/>
      <c r="VY19" s="382"/>
      <c r="VZ19" s="382"/>
      <c r="WA19" s="382"/>
      <c r="WB19" s="382"/>
      <c r="WC19" s="232"/>
      <c r="WD19" s="500"/>
      <c r="WE19" s="503"/>
      <c r="WF19" s="382"/>
      <c r="WG19" s="382"/>
      <c r="WH19" s="382"/>
      <c r="WI19" s="382"/>
      <c r="WJ19" s="382"/>
      <c r="WK19" s="232"/>
      <c r="WL19" s="500"/>
      <c r="WM19" s="503"/>
      <c r="WN19" s="382"/>
      <c r="WO19" s="382"/>
      <c r="WP19" s="382"/>
      <c r="WQ19" s="382"/>
      <c r="WR19" s="382"/>
      <c r="WS19" s="232"/>
      <c r="WT19" s="500"/>
      <c r="WU19" s="503"/>
      <c r="WV19" s="382"/>
      <c r="WW19" s="382"/>
      <c r="WX19" s="382"/>
      <c r="WY19" s="382"/>
      <c r="WZ19" s="382"/>
      <c r="XA19" s="232"/>
      <c r="XB19" s="500"/>
      <c r="XC19" s="503"/>
      <c r="XD19" s="382"/>
      <c r="XE19" s="382"/>
      <c r="XF19" s="382"/>
      <c r="XG19" s="382"/>
      <c r="XH19" s="382"/>
      <c r="XI19" s="232"/>
      <c r="XJ19" s="500"/>
      <c r="XK19" s="503"/>
      <c r="XL19" s="382"/>
      <c r="XM19" s="382"/>
      <c r="XN19" s="382"/>
      <c r="XO19" s="382"/>
      <c r="XP19" s="382"/>
      <c r="XQ19" s="232"/>
      <c r="XR19" s="500"/>
      <c r="XS19" s="503"/>
      <c r="XT19" s="382"/>
      <c r="XU19" s="382"/>
      <c r="XV19" s="382"/>
      <c r="XW19" s="382"/>
      <c r="XX19" s="382"/>
      <c r="XY19" s="232"/>
      <c r="XZ19" s="500"/>
      <c r="YA19" s="503"/>
      <c r="YB19" s="382"/>
      <c r="YC19" s="382"/>
      <c r="YD19" s="382"/>
      <c r="YE19" s="382"/>
      <c r="YF19" s="382"/>
      <c r="YG19" s="232"/>
      <c r="YH19" s="500"/>
      <c r="YI19" s="503"/>
      <c r="YJ19" s="382"/>
      <c r="YK19" s="382"/>
      <c r="YL19" s="382"/>
      <c r="YM19" s="382"/>
      <c r="YN19" s="382"/>
      <c r="YO19" s="232"/>
      <c r="YP19" s="500"/>
      <c r="YQ19" s="503"/>
      <c r="YR19" s="382"/>
      <c r="YS19" s="382"/>
      <c r="YT19" s="382"/>
      <c r="YU19" s="382"/>
      <c r="YV19" s="382"/>
      <c r="YW19" s="232"/>
      <c r="YX19" s="500"/>
      <c r="YY19" s="503"/>
      <c r="YZ19" s="382"/>
      <c r="ZA19" s="382"/>
      <c r="ZB19" s="382"/>
      <c r="ZC19" s="382"/>
      <c r="ZD19" s="382"/>
      <c r="ZE19" s="232"/>
      <c r="ZF19" s="500"/>
      <c r="ZG19" s="503"/>
      <c r="ZH19" s="382"/>
      <c r="ZI19" s="382"/>
      <c r="ZJ19" s="382"/>
      <c r="ZK19" s="382"/>
      <c r="ZL19" s="382"/>
      <c r="ZM19" s="232"/>
      <c r="ZN19" s="500"/>
      <c r="ZO19" s="503"/>
      <c r="ZP19" s="382"/>
      <c r="ZQ19" s="382"/>
      <c r="ZR19" s="382"/>
      <c r="ZS19" s="382"/>
      <c r="ZT19" s="382"/>
      <c r="ZU19" s="232"/>
      <c r="ZV19" s="500"/>
      <c r="ZW19" s="503"/>
      <c r="ZX19" s="382"/>
      <c r="ZY19" s="382"/>
      <c r="ZZ19" s="382"/>
      <c r="AAA19" s="382"/>
      <c r="AAB19" s="382"/>
      <c r="AAC19" s="232"/>
      <c r="AAD19" s="500"/>
      <c r="AAE19" s="503"/>
      <c r="AAF19" s="382"/>
      <c r="AAG19" s="382"/>
      <c r="AAH19" s="382"/>
      <c r="AAI19" s="382"/>
      <c r="AAJ19" s="382"/>
      <c r="AAK19" s="232"/>
      <c r="AAL19" s="500"/>
      <c r="AAM19" s="503"/>
      <c r="AAN19" s="382"/>
      <c r="AAO19" s="382"/>
      <c r="AAP19" s="382"/>
      <c r="AAQ19" s="382"/>
      <c r="AAR19" s="382"/>
      <c r="AAS19" s="232"/>
      <c r="AAT19" s="500"/>
      <c r="AAU19" s="503"/>
      <c r="AAV19" s="382"/>
      <c r="AAW19" s="382"/>
      <c r="AAX19" s="382"/>
      <c r="AAY19" s="382"/>
      <c r="AAZ19" s="382"/>
      <c r="ABA19" s="232"/>
      <c r="ABB19" s="500"/>
      <c r="ABC19" s="503"/>
      <c r="ABD19" s="382"/>
      <c r="ABE19" s="382"/>
      <c r="ABF19" s="382"/>
      <c r="ABG19" s="382"/>
      <c r="ABH19" s="382"/>
      <c r="ABI19" s="232"/>
      <c r="ABJ19" s="500"/>
      <c r="ABK19" s="503"/>
      <c r="ABL19" s="382"/>
      <c r="ABM19" s="382"/>
      <c r="ABN19" s="382"/>
      <c r="ABO19" s="382"/>
      <c r="ABP19" s="382"/>
      <c r="ABQ19" s="232"/>
      <c r="ABR19" s="500"/>
      <c r="ABS19" s="503"/>
      <c r="ABT19" s="382"/>
      <c r="ABU19" s="382"/>
      <c r="ABV19" s="382"/>
      <c r="ABW19" s="382"/>
      <c r="ABX19" s="382"/>
      <c r="ABY19" s="232"/>
      <c r="ABZ19" s="500"/>
      <c r="ACA19" s="503"/>
      <c r="ACB19" s="382"/>
      <c r="ACC19" s="382"/>
      <c r="ACD19" s="382"/>
      <c r="ACE19" s="382"/>
      <c r="ACF19" s="382"/>
      <c r="ACG19" s="232"/>
      <c r="ACH19" s="500"/>
      <c r="ACI19" s="503"/>
      <c r="ACJ19" s="382"/>
      <c r="ACK19" s="382"/>
      <c r="ACL19" s="382"/>
      <c r="ACM19" s="382"/>
      <c r="ACN19" s="382"/>
      <c r="ACO19" s="232"/>
      <c r="ACP19" s="500"/>
      <c r="ACQ19" s="503"/>
      <c r="ACR19" s="382"/>
      <c r="ACS19" s="382"/>
      <c r="ACT19" s="382"/>
      <c r="ACU19" s="382"/>
      <c r="ACV19" s="382"/>
      <c r="ACW19" s="232"/>
      <c r="ACX19" s="500"/>
      <c r="ACY19" s="503"/>
      <c r="ACZ19" s="382"/>
      <c r="ADA19" s="382"/>
      <c r="ADB19" s="382"/>
      <c r="ADC19" s="382"/>
      <c r="ADD19" s="382"/>
      <c r="ADE19" s="232"/>
      <c r="ADF19" s="500"/>
      <c r="ADG19" s="503"/>
      <c r="ADH19" s="382"/>
      <c r="ADI19" s="382"/>
      <c r="ADJ19" s="382"/>
      <c r="ADK19" s="382"/>
      <c r="ADL19" s="382"/>
      <c r="ADM19" s="232"/>
      <c r="ADN19" s="500"/>
      <c r="ADO19" s="503"/>
      <c r="ADP19" s="382"/>
      <c r="ADQ19" s="382"/>
      <c r="ADR19" s="382"/>
      <c r="ADS19" s="382"/>
      <c r="ADT19" s="382"/>
      <c r="ADU19" s="232"/>
      <c r="ADV19" s="500"/>
      <c r="ADW19" s="503"/>
      <c r="ADX19" s="382"/>
      <c r="ADY19" s="382"/>
      <c r="ADZ19" s="382"/>
      <c r="AEA19" s="382"/>
      <c r="AEB19" s="382"/>
      <c r="AEC19" s="232"/>
      <c r="AED19" s="500"/>
      <c r="AEE19" s="503"/>
      <c r="AEF19" s="382"/>
      <c r="AEG19" s="382"/>
      <c r="AEH19" s="382"/>
      <c r="AEI19" s="382"/>
      <c r="AEJ19" s="382"/>
      <c r="AEK19" s="232"/>
      <c r="AEL19" s="500"/>
      <c r="AEM19" s="503"/>
      <c r="AEN19" s="382"/>
      <c r="AEO19" s="382"/>
      <c r="AEP19" s="382"/>
      <c r="AEQ19" s="382"/>
      <c r="AER19" s="382"/>
      <c r="AES19" s="232"/>
      <c r="AET19" s="500"/>
      <c r="AEU19" s="503"/>
      <c r="AEV19" s="382"/>
      <c r="AEW19" s="382"/>
      <c r="AEX19" s="382"/>
      <c r="AEY19" s="382"/>
      <c r="AEZ19" s="382"/>
      <c r="AFA19" s="232"/>
      <c r="AFB19" s="500"/>
      <c r="AFC19" s="503"/>
      <c r="AFD19" s="382"/>
      <c r="AFE19" s="382"/>
      <c r="AFF19" s="382"/>
      <c r="AFG19" s="382"/>
      <c r="AFH19" s="382"/>
      <c r="AFI19" s="232"/>
      <c r="AFJ19" s="500"/>
      <c r="AFK19" s="503"/>
      <c r="AFL19" s="382"/>
      <c r="AFM19" s="382"/>
      <c r="AFN19" s="382"/>
      <c r="AFO19" s="382"/>
      <c r="AFP19" s="382"/>
      <c r="AFQ19" s="232"/>
      <c r="AFR19" s="500"/>
      <c r="AFS19" s="503"/>
      <c r="AFT19" s="382"/>
      <c r="AFU19" s="382"/>
      <c r="AFV19" s="382"/>
      <c r="AFW19" s="382"/>
      <c r="AFX19" s="382"/>
      <c r="AFY19" s="232"/>
      <c r="AFZ19" s="500"/>
      <c r="AGA19" s="503"/>
      <c r="AGB19" s="382"/>
      <c r="AGC19" s="382"/>
      <c r="AGD19" s="382"/>
      <c r="AGE19" s="382"/>
      <c r="AGF19" s="382"/>
      <c r="AGG19" s="232"/>
      <c r="AGH19" s="500"/>
      <c r="AGI19" s="503"/>
      <c r="AGJ19" s="382"/>
      <c r="AGK19" s="382"/>
      <c r="AGL19" s="382"/>
      <c r="AGM19" s="382"/>
      <c r="AGN19" s="382"/>
      <c r="AGO19" s="232"/>
      <c r="AGP19" s="500"/>
      <c r="AGQ19" s="503"/>
      <c r="AGR19" s="382"/>
      <c r="AGS19" s="382"/>
      <c r="AGT19" s="382"/>
      <c r="AGU19" s="382"/>
      <c r="AGV19" s="382"/>
      <c r="AGW19" s="232"/>
      <c r="AGX19" s="500"/>
      <c r="AGY19" s="503"/>
      <c r="AGZ19" s="382"/>
      <c r="AHA19" s="382"/>
      <c r="AHB19" s="382"/>
      <c r="AHC19" s="382"/>
      <c r="AHD19" s="382"/>
      <c r="AHE19" s="232"/>
      <c r="AHF19" s="500"/>
      <c r="AHG19" s="503"/>
      <c r="AHH19" s="382"/>
      <c r="AHI19" s="382"/>
      <c r="AHJ19" s="382"/>
      <c r="AHK19" s="382"/>
      <c r="AHL19" s="382"/>
      <c r="AHM19" s="232"/>
      <c r="AHN19" s="500"/>
      <c r="AHO19" s="503"/>
      <c r="AHP19" s="382"/>
      <c r="AHQ19" s="382"/>
      <c r="AHR19" s="382"/>
      <c r="AHS19" s="382"/>
      <c r="AHT19" s="382"/>
      <c r="AHU19" s="232"/>
      <c r="AHV19" s="500"/>
      <c r="AHW19" s="503"/>
      <c r="AHX19" s="382"/>
      <c r="AHY19" s="382"/>
      <c r="AHZ19" s="382"/>
      <c r="AIA19" s="382"/>
      <c r="AIB19" s="382"/>
      <c r="AIC19" s="232"/>
      <c r="AID19" s="500"/>
      <c r="AIE19" s="503"/>
      <c r="AIF19" s="382"/>
      <c r="AIG19" s="382"/>
      <c r="AIH19" s="382"/>
      <c r="AII19" s="382"/>
      <c r="AIJ19" s="382"/>
      <c r="AIK19" s="232"/>
      <c r="AIL19" s="500"/>
      <c r="AIM19" s="503"/>
      <c r="AIN19" s="382"/>
      <c r="AIO19" s="382"/>
      <c r="AIP19" s="382"/>
      <c r="AIQ19" s="382"/>
      <c r="AIR19" s="382"/>
      <c r="AIS19" s="232"/>
      <c r="AIT19" s="500"/>
      <c r="AIU19" s="503"/>
      <c r="AIV19" s="382"/>
      <c r="AIW19" s="382"/>
      <c r="AIX19" s="382"/>
      <c r="AIY19" s="382"/>
      <c r="AIZ19" s="382"/>
      <c r="AJA19" s="232"/>
      <c r="AJB19" s="500"/>
      <c r="AJC19" s="503"/>
      <c r="AJD19" s="382"/>
      <c r="AJE19" s="382"/>
      <c r="AJF19" s="382"/>
      <c r="AJG19" s="382"/>
      <c r="AJH19" s="382"/>
      <c r="AJI19" s="232"/>
      <c r="AJJ19" s="500"/>
      <c r="AJK19" s="503"/>
      <c r="AJL19" s="382"/>
      <c r="AJM19" s="382"/>
      <c r="AJN19" s="382"/>
      <c r="AJO19" s="382"/>
      <c r="AJP19" s="382"/>
      <c r="AJQ19" s="232"/>
      <c r="AJR19" s="500"/>
      <c r="AJS19" s="503"/>
      <c r="AJT19" s="382"/>
      <c r="AJU19" s="382"/>
      <c r="AJV19" s="382"/>
      <c r="AJW19" s="382"/>
      <c r="AJX19" s="382"/>
      <c r="AJY19" s="232"/>
      <c r="AJZ19" s="500"/>
      <c r="AKA19" s="503"/>
      <c r="AKB19" s="382"/>
      <c r="AKC19" s="382"/>
      <c r="AKD19" s="382"/>
      <c r="AKE19" s="382"/>
      <c r="AKF19" s="382"/>
      <c r="AKG19" s="232"/>
      <c r="AKH19" s="500"/>
      <c r="AKI19" s="503"/>
      <c r="AKJ19" s="382"/>
      <c r="AKK19" s="382"/>
      <c r="AKL19" s="382"/>
      <c r="AKM19" s="382"/>
      <c r="AKN19" s="382"/>
      <c r="AKO19" s="232"/>
      <c r="AKP19" s="500"/>
      <c r="AKQ19" s="503"/>
      <c r="AKR19" s="382"/>
      <c r="AKS19" s="382"/>
      <c r="AKT19" s="382"/>
      <c r="AKU19" s="382"/>
      <c r="AKV19" s="382"/>
      <c r="AKW19" s="232"/>
      <c r="AKX19" s="500"/>
      <c r="AKY19" s="503"/>
      <c r="AKZ19" s="382"/>
      <c r="ALA19" s="382"/>
      <c r="ALB19" s="382"/>
      <c r="ALC19" s="382"/>
      <c r="ALD19" s="382"/>
      <c r="ALE19" s="232"/>
      <c r="ALF19" s="500"/>
      <c r="ALG19" s="503"/>
      <c r="ALH19" s="382"/>
      <c r="ALI19" s="382"/>
      <c r="ALJ19" s="382"/>
      <c r="ALK19" s="382"/>
      <c r="ALL19" s="382"/>
      <c r="ALM19" s="232"/>
      <c r="ALN19" s="500"/>
      <c r="ALO19" s="503"/>
      <c r="ALP19" s="382"/>
      <c r="ALQ19" s="382"/>
      <c r="ALR19" s="382"/>
      <c r="ALS19" s="382"/>
      <c r="ALT19" s="382"/>
      <c r="ALU19" s="232"/>
      <c r="ALV19" s="500"/>
      <c r="ALW19" s="503"/>
      <c r="ALX19" s="382"/>
      <c r="ALY19" s="382"/>
      <c r="ALZ19" s="382"/>
      <c r="AMA19" s="382"/>
      <c r="AMB19" s="382"/>
      <c r="AMC19" s="232"/>
      <c r="AMD19" s="500"/>
      <c r="AME19" s="503"/>
      <c r="AMF19" s="382"/>
      <c r="AMG19" s="382"/>
      <c r="AMH19" s="382"/>
      <c r="AMI19" s="382"/>
      <c r="AMJ19" s="382"/>
      <c r="AMK19" s="232"/>
      <c r="AML19" s="500"/>
      <c r="AMM19" s="503"/>
      <c r="AMN19" s="382"/>
      <c r="AMO19" s="382"/>
      <c r="AMP19" s="382"/>
      <c r="AMQ19" s="382"/>
      <c r="AMR19" s="382"/>
      <c r="AMS19" s="232"/>
      <c r="AMT19" s="500"/>
      <c r="AMU19" s="503"/>
      <c r="AMV19" s="382"/>
      <c r="AMW19" s="382"/>
      <c r="AMX19" s="382"/>
      <c r="AMY19" s="382"/>
      <c r="AMZ19" s="382"/>
      <c r="ANA19" s="232"/>
      <c r="ANB19" s="500"/>
      <c r="ANC19" s="503"/>
      <c r="AND19" s="382"/>
      <c r="ANE19" s="382"/>
      <c r="ANF19" s="382"/>
      <c r="ANG19" s="382"/>
      <c r="ANH19" s="382"/>
      <c r="ANI19" s="232"/>
      <c r="ANJ19" s="500"/>
      <c r="ANK19" s="503"/>
      <c r="ANL19" s="382"/>
      <c r="ANM19" s="382"/>
      <c r="ANN19" s="382"/>
      <c r="ANO19" s="382"/>
      <c r="ANP19" s="382"/>
      <c r="ANQ19" s="232"/>
      <c r="ANR19" s="500"/>
      <c r="ANS19" s="503"/>
      <c r="ANT19" s="382"/>
      <c r="ANU19" s="382"/>
      <c r="ANV19" s="382"/>
      <c r="ANW19" s="382"/>
      <c r="ANX19" s="382"/>
      <c r="ANY19" s="232"/>
      <c r="ANZ19" s="500"/>
      <c r="AOA19" s="503"/>
      <c r="AOB19" s="382"/>
      <c r="AOC19" s="382"/>
      <c r="AOD19" s="382"/>
      <c r="AOE19" s="382"/>
      <c r="AOF19" s="382"/>
      <c r="AOG19" s="232"/>
      <c r="AOH19" s="500"/>
      <c r="AOI19" s="503"/>
      <c r="AOJ19" s="382"/>
      <c r="AOK19" s="382"/>
      <c r="AOL19" s="382"/>
      <c r="AOM19" s="382"/>
      <c r="AON19" s="382"/>
      <c r="AOO19" s="232"/>
      <c r="AOP19" s="500"/>
      <c r="AOQ19" s="503"/>
      <c r="AOR19" s="382"/>
      <c r="AOS19" s="382"/>
      <c r="AOT19" s="382"/>
      <c r="AOU19" s="382"/>
      <c r="AOV19" s="382"/>
      <c r="AOW19" s="232"/>
      <c r="AOX19" s="500"/>
      <c r="AOY19" s="503"/>
      <c r="AOZ19" s="382"/>
      <c r="APA19" s="382"/>
      <c r="APB19" s="382"/>
      <c r="APC19" s="382"/>
      <c r="APD19" s="382"/>
      <c r="APE19" s="232"/>
      <c r="APF19" s="500"/>
      <c r="APG19" s="503"/>
      <c r="APH19" s="382"/>
      <c r="API19" s="382"/>
      <c r="APJ19" s="382"/>
      <c r="APK19" s="382"/>
      <c r="APL19" s="382"/>
      <c r="APM19" s="232"/>
      <c r="APN19" s="500"/>
      <c r="APO19" s="503"/>
      <c r="APP19" s="382"/>
      <c r="APQ19" s="382"/>
      <c r="APR19" s="382"/>
      <c r="APS19" s="382"/>
      <c r="APT19" s="382"/>
      <c r="APU19" s="232"/>
      <c r="APV19" s="500"/>
      <c r="APW19" s="503"/>
      <c r="APX19" s="382"/>
      <c r="APY19" s="382"/>
      <c r="APZ19" s="382"/>
      <c r="AQA19" s="382"/>
      <c r="AQB19" s="382"/>
      <c r="AQC19" s="232"/>
      <c r="AQD19" s="500"/>
      <c r="AQE19" s="503"/>
      <c r="AQF19" s="382"/>
      <c r="AQG19" s="382"/>
      <c r="AQH19" s="382"/>
      <c r="AQI19" s="382"/>
      <c r="AQJ19" s="382"/>
      <c r="AQK19" s="232"/>
      <c r="AQL19" s="500"/>
      <c r="AQM19" s="503"/>
      <c r="AQN19" s="382"/>
      <c r="AQO19" s="382"/>
      <c r="AQP19" s="382"/>
      <c r="AQQ19" s="382"/>
      <c r="AQR19" s="382"/>
      <c r="AQS19" s="232"/>
      <c r="AQT19" s="500"/>
      <c r="AQU19" s="503"/>
      <c r="AQV19" s="382"/>
      <c r="AQW19" s="382"/>
      <c r="AQX19" s="382"/>
      <c r="AQY19" s="382"/>
      <c r="AQZ19" s="382"/>
      <c r="ARA19" s="232"/>
      <c r="ARB19" s="500"/>
      <c r="ARC19" s="503"/>
      <c r="ARD19" s="382"/>
      <c r="ARE19" s="382"/>
      <c r="ARF19" s="382"/>
      <c r="ARG19" s="382"/>
      <c r="ARH19" s="382"/>
      <c r="ARI19" s="232"/>
      <c r="ARJ19" s="500"/>
      <c r="ARK19" s="503"/>
      <c r="ARL19" s="382"/>
      <c r="ARM19" s="382"/>
      <c r="ARN19" s="382"/>
      <c r="ARO19" s="382"/>
      <c r="ARP19" s="382"/>
      <c r="ARQ19" s="232"/>
      <c r="ARR19" s="500"/>
      <c r="ARS19" s="503"/>
      <c r="ART19" s="382"/>
      <c r="ARU19" s="382"/>
      <c r="ARV19" s="382"/>
      <c r="ARW19" s="382"/>
      <c r="ARX19" s="382"/>
      <c r="ARY19" s="232"/>
      <c r="ARZ19" s="500"/>
      <c r="ASA19" s="503"/>
      <c r="ASB19" s="382"/>
      <c r="ASC19" s="382"/>
      <c r="ASD19" s="382"/>
      <c r="ASE19" s="382"/>
      <c r="ASF19" s="382"/>
      <c r="ASG19" s="232"/>
      <c r="ASH19" s="500"/>
      <c r="ASI19" s="503"/>
      <c r="ASJ19" s="382"/>
      <c r="ASK19" s="382"/>
      <c r="ASL19" s="382"/>
      <c r="ASM19" s="382"/>
      <c r="ASN19" s="382"/>
      <c r="ASO19" s="232"/>
      <c r="ASP19" s="500"/>
      <c r="ASQ19" s="503"/>
      <c r="ASR19" s="382"/>
      <c r="ASS19" s="382"/>
      <c r="AST19" s="382"/>
      <c r="ASU19" s="382"/>
      <c r="ASV19" s="382"/>
      <c r="ASW19" s="232"/>
      <c r="ASX19" s="500"/>
      <c r="ASY19" s="503"/>
      <c r="ASZ19" s="382"/>
      <c r="ATA19" s="382"/>
      <c r="ATB19" s="382"/>
      <c r="ATC19" s="382"/>
      <c r="ATD19" s="382"/>
      <c r="ATE19" s="232"/>
      <c r="ATF19" s="500"/>
      <c r="ATG19" s="503"/>
      <c r="ATH19" s="382"/>
      <c r="ATI19" s="382"/>
      <c r="ATJ19" s="382"/>
      <c r="ATK19" s="382"/>
      <c r="ATL19" s="382"/>
      <c r="ATM19" s="232"/>
      <c r="ATN19" s="500"/>
      <c r="ATO19" s="503"/>
      <c r="ATP19" s="382"/>
      <c r="ATQ19" s="382"/>
      <c r="ATR19" s="382"/>
      <c r="ATS19" s="382"/>
      <c r="ATT19" s="382"/>
      <c r="ATU19" s="232"/>
      <c r="ATV19" s="500"/>
      <c r="ATW19" s="503"/>
      <c r="ATX19" s="382"/>
      <c r="ATY19" s="382"/>
      <c r="ATZ19" s="382"/>
      <c r="AUA19" s="382"/>
      <c r="AUB19" s="382"/>
      <c r="AUC19" s="232"/>
      <c r="AUD19" s="500"/>
      <c r="AUE19" s="503"/>
      <c r="AUF19" s="382"/>
      <c r="AUG19" s="382"/>
      <c r="AUH19" s="382"/>
      <c r="AUI19" s="382"/>
      <c r="AUJ19" s="382"/>
      <c r="AUK19" s="232"/>
      <c r="AUL19" s="500"/>
      <c r="AUM19" s="503"/>
      <c r="AUN19" s="382"/>
      <c r="AUO19" s="382"/>
      <c r="AUP19" s="382"/>
      <c r="AUQ19" s="382"/>
      <c r="AUR19" s="382"/>
      <c r="AUS19" s="232"/>
      <c r="AUT19" s="500"/>
      <c r="AUU19" s="503"/>
      <c r="AUV19" s="382"/>
      <c r="AUW19" s="382"/>
      <c r="AUX19" s="382"/>
      <c r="AUY19" s="382"/>
      <c r="AUZ19" s="382"/>
      <c r="AVA19" s="232"/>
      <c r="AVB19" s="500"/>
      <c r="AVC19" s="503"/>
      <c r="AVD19" s="382"/>
      <c r="AVE19" s="382"/>
      <c r="AVF19" s="382"/>
      <c r="AVG19" s="382"/>
      <c r="AVH19" s="382"/>
      <c r="AVI19" s="232"/>
      <c r="AVJ19" s="500"/>
      <c r="AVK19" s="503"/>
      <c r="AVL19" s="382"/>
      <c r="AVM19" s="382"/>
      <c r="AVN19" s="382"/>
      <c r="AVO19" s="382"/>
      <c r="AVP19" s="382"/>
      <c r="AVQ19" s="232"/>
      <c r="AVR19" s="500"/>
      <c r="AVS19" s="503"/>
      <c r="AVT19" s="382"/>
      <c r="AVU19" s="382"/>
      <c r="AVV19" s="382"/>
      <c r="AVW19" s="382"/>
      <c r="AVX19" s="382"/>
      <c r="AVY19" s="232"/>
      <c r="AVZ19" s="500"/>
      <c r="AWA19" s="503"/>
      <c r="AWB19" s="382"/>
      <c r="AWC19" s="382"/>
      <c r="AWD19" s="382"/>
      <c r="AWE19" s="382"/>
      <c r="AWF19" s="382"/>
      <c r="AWG19" s="232"/>
      <c r="AWH19" s="500"/>
      <c r="AWI19" s="503"/>
      <c r="AWJ19" s="382"/>
      <c r="AWK19" s="382"/>
      <c r="AWL19" s="382"/>
      <c r="AWM19" s="382"/>
      <c r="AWN19" s="382"/>
      <c r="AWO19" s="232"/>
      <c r="AWP19" s="500"/>
      <c r="AWQ19" s="503"/>
      <c r="AWR19" s="382"/>
      <c r="AWS19" s="382"/>
      <c r="AWT19" s="382"/>
      <c r="AWU19" s="382"/>
      <c r="AWV19" s="382"/>
      <c r="AWW19" s="232"/>
      <c r="AWX19" s="500"/>
      <c r="AWY19" s="503"/>
      <c r="AWZ19" s="382"/>
      <c r="AXA19" s="382"/>
      <c r="AXB19" s="382"/>
      <c r="AXC19" s="382"/>
      <c r="AXD19" s="382"/>
      <c r="AXE19" s="232"/>
      <c r="AXF19" s="500"/>
      <c r="AXG19" s="503"/>
      <c r="AXH19" s="382"/>
      <c r="AXI19" s="382"/>
      <c r="AXJ19" s="382"/>
      <c r="AXK19" s="382"/>
      <c r="AXL19" s="382"/>
      <c r="AXM19" s="232"/>
      <c r="AXN19" s="500"/>
      <c r="AXO19" s="503"/>
      <c r="AXP19" s="382"/>
      <c r="AXQ19" s="382"/>
      <c r="AXR19" s="382"/>
      <c r="AXS19" s="382"/>
      <c r="AXT19" s="382"/>
      <c r="AXU19" s="232"/>
      <c r="AXV19" s="500"/>
      <c r="AXW19" s="503"/>
      <c r="AXX19" s="382"/>
      <c r="AXY19" s="382"/>
      <c r="AXZ19" s="382"/>
      <c r="AYA19" s="382"/>
      <c r="AYB19" s="382"/>
      <c r="AYC19" s="232"/>
      <c r="AYD19" s="500"/>
      <c r="AYE19" s="503"/>
      <c r="AYF19" s="382"/>
      <c r="AYG19" s="382"/>
      <c r="AYH19" s="382"/>
      <c r="AYI19" s="382"/>
      <c r="AYJ19" s="382"/>
      <c r="AYK19" s="232"/>
      <c r="AYL19" s="500"/>
      <c r="AYM19" s="503"/>
      <c r="AYN19" s="382"/>
      <c r="AYO19" s="382"/>
      <c r="AYP19" s="382"/>
      <c r="AYQ19" s="382"/>
      <c r="AYR19" s="382"/>
      <c r="AYS19" s="232"/>
      <c r="AYT19" s="500"/>
      <c r="AYU19" s="503"/>
      <c r="AYV19" s="382"/>
      <c r="AYW19" s="382"/>
      <c r="AYX19" s="382"/>
      <c r="AYY19" s="382"/>
      <c r="AYZ19" s="382"/>
      <c r="AZA19" s="232"/>
      <c r="AZB19" s="500"/>
      <c r="AZC19" s="503"/>
      <c r="AZD19" s="382"/>
      <c r="AZE19" s="382"/>
      <c r="AZF19" s="382"/>
      <c r="AZG19" s="382"/>
      <c r="AZH19" s="382"/>
      <c r="AZI19" s="232"/>
      <c r="AZJ19" s="500"/>
      <c r="AZK19" s="503"/>
      <c r="AZL19" s="382"/>
      <c r="AZM19" s="382"/>
      <c r="AZN19" s="382"/>
      <c r="AZO19" s="382"/>
      <c r="AZP19" s="382"/>
      <c r="AZQ19" s="232"/>
      <c r="AZR19" s="500"/>
      <c r="AZS19" s="503"/>
      <c r="AZT19" s="382"/>
      <c r="AZU19" s="382"/>
      <c r="AZV19" s="382"/>
      <c r="AZW19" s="382"/>
      <c r="AZX19" s="382"/>
      <c r="AZY19" s="232"/>
      <c r="AZZ19" s="500"/>
      <c r="BAA19" s="503"/>
      <c r="BAB19" s="382"/>
      <c r="BAC19" s="382"/>
      <c r="BAD19" s="382"/>
      <c r="BAE19" s="382"/>
      <c r="BAF19" s="382"/>
      <c r="BAG19" s="232"/>
      <c r="BAH19" s="500"/>
      <c r="BAI19" s="503"/>
      <c r="BAJ19" s="382"/>
      <c r="BAK19" s="382"/>
      <c r="BAL19" s="382"/>
      <c r="BAM19" s="382"/>
      <c r="BAN19" s="382"/>
      <c r="BAO19" s="232"/>
      <c r="BAP19" s="500"/>
      <c r="BAQ19" s="503"/>
      <c r="BAR19" s="382"/>
      <c r="BAS19" s="382"/>
      <c r="BAT19" s="382"/>
      <c r="BAU19" s="382"/>
      <c r="BAV19" s="382"/>
      <c r="BAW19" s="232"/>
      <c r="BAX19" s="500"/>
      <c r="BAY19" s="503"/>
      <c r="BAZ19" s="382"/>
      <c r="BBA19" s="382"/>
      <c r="BBB19" s="382"/>
      <c r="BBC19" s="382"/>
      <c r="BBD19" s="382"/>
      <c r="BBE19" s="232"/>
      <c r="BBF19" s="500"/>
      <c r="BBG19" s="503"/>
      <c r="BBH19" s="382"/>
      <c r="BBI19" s="382"/>
      <c r="BBJ19" s="382"/>
      <c r="BBK19" s="382"/>
      <c r="BBL19" s="382"/>
      <c r="BBM19" s="232"/>
      <c r="BBN19" s="500"/>
      <c r="BBO19" s="503"/>
      <c r="BBP19" s="382"/>
      <c r="BBQ19" s="382"/>
      <c r="BBR19" s="382"/>
      <c r="BBS19" s="382"/>
      <c r="BBT19" s="382"/>
      <c r="BBU19" s="232"/>
      <c r="BBV19" s="500"/>
      <c r="BBW19" s="503"/>
      <c r="BBX19" s="382"/>
      <c r="BBY19" s="382"/>
      <c r="BBZ19" s="382"/>
      <c r="BCA19" s="382"/>
      <c r="BCB19" s="382"/>
      <c r="BCC19" s="232"/>
      <c r="BCD19" s="500"/>
      <c r="BCE19" s="503"/>
      <c r="BCF19" s="382"/>
      <c r="BCG19" s="382"/>
      <c r="BCH19" s="382"/>
      <c r="BCI19" s="382"/>
      <c r="BCJ19" s="382"/>
      <c r="BCK19" s="232"/>
      <c r="BCL19" s="500"/>
      <c r="BCM19" s="503"/>
      <c r="BCN19" s="382"/>
      <c r="BCO19" s="382"/>
      <c r="BCP19" s="382"/>
      <c r="BCQ19" s="382"/>
      <c r="BCR19" s="382"/>
      <c r="BCS19" s="232"/>
      <c r="BCT19" s="500"/>
      <c r="BCU19" s="503"/>
      <c r="BCV19" s="382"/>
      <c r="BCW19" s="382"/>
      <c r="BCX19" s="382"/>
      <c r="BCY19" s="382"/>
      <c r="BCZ19" s="382"/>
      <c r="BDA19" s="232"/>
      <c r="BDB19" s="500"/>
      <c r="BDC19" s="503"/>
      <c r="BDD19" s="382"/>
      <c r="BDE19" s="382"/>
      <c r="BDF19" s="382"/>
      <c r="BDG19" s="382"/>
      <c r="BDH19" s="382"/>
      <c r="BDI19" s="232"/>
      <c r="BDJ19" s="500"/>
      <c r="BDK19" s="503"/>
      <c r="BDL19" s="382"/>
      <c r="BDM19" s="382"/>
      <c r="BDN19" s="382"/>
      <c r="BDO19" s="382"/>
      <c r="BDP19" s="382"/>
      <c r="BDQ19" s="232"/>
      <c r="BDR19" s="500"/>
      <c r="BDS19" s="503"/>
      <c r="BDT19" s="382"/>
      <c r="BDU19" s="382"/>
      <c r="BDV19" s="382"/>
      <c r="BDW19" s="382"/>
      <c r="BDX19" s="382"/>
      <c r="BDY19" s="232"/>
      <c r="BDZ19" s="500"/>
      <c r="BEA19" s="503"/>
      <c r="BEB19" s="382"/>
      <c r="BEC19" s="382"/>
      <c r="BED19" s="382"/>
      <c r="BEE19" s="382"/>
      <c r="BEF19" s="382"/>
      <c r="BEG19" s="232"/>
      <c r="BEH19" s="500"/>
      <c r="BEI19" s="503"/>
      <c r="BEJ19" s="382"/>
      <c r="BEK19" s="382"/>
      <c r="BEL19" s="382"/>
      <c r="BEM19" s="382"/>
      <c r="BEN19" s="382"/>
      <c r="BEO19" s="232"/>
      <c r="BEP19" s="500"/>
      <c r="BEQ19" s="503"/>
      <c r="BER19" s="382"/>
      <c r="BES19" s="382"/>
      <c r="BET19" s="382"/>
      <c r="BEU19" s="382"/>
      <c r="BEV19" s="382"/>
      <c r="BEW19" s="232"/>
      <c r="BEX19" s="500"/>
      <c r="BEY19" s="503"/>
      <c r="BEZ19" s="382"/>
      <c r="BFA19" s="382"/>
      <c r="BFB19" s="382"/>
      <c r="BFC19" s="382"/>
      <c r="BFD19" s="382"/>
      <c r="BFE19" s="232"/>
      <c r="BFF19" s="500"/>
      <c r="BFG19" s="503"/>
      <c r="BFH19" s="382"/>
      <c r="BFI19" s="382"/>
      <c r="BFJ19" s="382"/>
      <c r="BFK19" s="382"/>
      <c r="BFL19" s="382"/>
      <c r="BFM19" s="232"/>
      <c r="BFN19" s="500"/>
      <c r="BFO19" s="503"/>
      <c r="BFP19" s="382"/>
      <c r="BFQ19" s="382"/>
      <c r="BFR19" s="382"/>
      <c r="BFS19" s="382"/>
      <c r="BFT19" s="382"/>
      <c r="BFU19" s="232"/>
      <c r="BFV19" s="500"/>
      <c r="BFW19" s="503"/>
      <c r="BFX19" s="382"/>
      <c r="BFY19" s="382"/>
      <c r="BFZ19" s="382"/>
      <c r="BGA19" s="382"/>
      <c r="BGB19" s="382"/>
      <c r="BGC19" s="232"/>
      <c r="BGD19" s="500"/>
      <c r="BGE19" s="503"/>
      <c r="BGF19" s="382"/>
      <c r="BGG19" s="382"/>
      <c r="BGH19" s="382"/>
      <c r="BGI19" s="382"/>
      <c r="BGJ19" s="382"/>
      <c r="BGK19" s="232"/>
      <c r="BGL19" s="500"/>
      <c r="BGM19" s="503"/>
      <c r="BGN19" s="382"/>
      <c r="BGO19" s="382"/>
      <c r="BGP19" s="382"/>
      <c r="BGQ19" s="382"/>
      <c r="BGR19" s="382"/>
      <c r="BGS19" s="232"/>
      <c r="BGT19" s="500"/>
      <c r="BGU19" s="503"/>
      <c r="BGV19" s="382"/>
      <c r="BGW19" s="382"/>
      <c r="BGX19" s="382"/>
      <c r="BGY19" s="382"/>
      <c r="BGZ19" s="382"/>
      <c r="BHA19" s="232"/>
      <c r="BHB19" s="500"/>
      <c r="BHC19" s="503"/>
      <c r="BHD19" s="382"/>
      <c r="BHE19" s="382"/>
      <c r="BHF19" s="382"/>
      <c r="BHG19" s="382"/>
      <c r="BHH19" s="382"/>
      <c r="BHI19" s="232"/>
      <c r="BHJ19" s="500"/>
      <c r="BHK19" s="503"/>
      <c r="BHL19" s="382"/>
      <c r="BHM19" s="382"/>
      <c r="BHN19" s="382"/>
      <c r="BHO19" s="382"/>
      <c r="BHP19" s="382"/>
      <c r="BHQ19" s="232"/>
      <c r="BHR19" s="500"/>
      <c r="BHS19" s="503"/>
      <c r="BHT19" s="382"/>
      <c r="BHU19" s="382"/>
      <c r="BHV19" s="382"/>
      <c r="BHW19" s="382"/>
      <c r="BHX19" s="382"/>
      <c r="BHY19" s="232"/>
      <c r="BHZ19" s="500"/>
      <c r="BIA19" s="503"/>
      <c r="BIB19" s="382"/>
      <c r="BIC19" s="382"/>
      <c r="BID19" s="382"/>
      <c r="BIE19" s="382"/>
      <c r="BIF19" s="382"/>
      <c r="BIG19" s="232"/>
      <c r="BIH19" s="500"/>
      <c r="BII19" s="503"/>
      <c r="BIJ19" s="382"/>
      <c r="BIK19" s="382"/>
      <c r="BIL19" s="382"/>
      <c r="BIM19" s="382"/>
      <c r="BIN19" s="382"/>
      <c r="BIO19" s="232"/>
      <c r="BIP19" s="500"/>
      <c r="BIQ19" s="503"/>
      <c r="BIR19" s="382"/>
      <c r="BIS19" s="382"/>
      <c r="BIT19" s="382"/>
      <c r="BIU19" s="382"/>
      <c r="BIV19" s="382"/>
      <c r="BIW19" s="232"/>
      <c r="BIX19" s="500"/>
      <c r="BIY19" s="503"/>
      <c r="BIZ19" s="382"/>
      <c r="BJA19" s="382"/>
      <c r="BJB19" s="382"/>
      <c r="BJC19" s="382"/>
      <c r="BJD19" s="382"/>
      <c r="BJE19" s="232"/>
      <c r="BJF19" s="500"/>
      <c r="BJG19" s="503"/>
      <c r="BJH19" s="382"/>
      <c r="BJI19" s="382"/>
      <c r="BJJ19" s="382"/>
      <c r="BJK19" s="382"/>
      <c r="BJL19" s="382"/>
      <c r="BJM19" s="232"/>
      <c r="BJN19" s="500"/>
      <c r="BJO19" s="503"/>
      <c r="BJP19" s="382"/>
      <c r="BJQ19" s="382"/>
      <c r="BJR19" s="382"/>
      <c r="BJS19" s="382"/>
      <c r="BJT19" s="382"/>
      <c r="BJU19" s="232"/>
      <c r="BJV19" s="500"/>
      <c r="BJW19" s="503"/>
      <c r="BJX19" s="382"/>
      <c r="BJY19" s="382"/>
      <c r="BJZ19" s="382"/>
      <c r="BKA19" s="382"/>
      <c r="BKB19" s="382"/>
      <c r="BKC19" s="232"/>
      <c r="BKD19" s="500"/>
      <c r="BKE19" s="503"/>
      <c r="BKF19" s="382"/>
      <c r="BKG19" s="382"/>
      <c r="BKH19" s="382"/>
      <c r="BKI19" s="382"/>
      <c r="BKJ19" s="382"/>
      <c r="BKK19" s="232"/>
      <c r="BKL19" s="500"/>
      <c r="BKM19" s="503"/>
      <c r="BKN19" s="382"/>
      <c r="BKO19" s="382"/>
      <c r="BKP19" s="382"/>
      <c r="BKQ19" s="382"/>
      <c r="BKR19" s="382"/>
      <c r="BKS19" s="232"/>
      <c r="BKT19" s="500"/>
      <c r="BKU19" s="503"/>
      <c r="BKV19" s="382"/>
      <c r="BKW19" s="382"/>
      <c r="BKX19" s="382"/>
      <c r="BKY19" s="382"/>
      <c r="BKZ19" s="382"/>
      <c r="BLA19" s="232"/>
      <c r="BLB19" s="500"/>
      <c r="BLC19" s="503"/>
      <c r="BLD19" s="382"/>
      <c r="BLE19" s="382"/>
      <c r="BLF19" s="382"/>
      <c r="BLG19" s="382"/>
      <c r="BLH19" s="382"/>
      <c r="BLI19" s="232"/>
      <c r="BLJ19" s="500"/>
      <c r="BLK19" s="503"/>
      <c r="BLL19" s="382"/>
      <c r="BLM19" s="382"/>
      <c r="BLN19" s="382"/>
      <c r="BLO19" s="382"/>
      <c r="BLP19" s="382"/>
      <c r="BLQ19" s="232"/>
      <c r="BLR19" s="500"/>
      <c r="BLS19" s="503"/>
      <c r="BLT19" s="382"/>
      <c r="BLU19" s="382"/>
      <c r="BLV19" s="382"/>
      <c r="BLW19" s="382"/>
      <c r="BLX19" s="382"/>
      <c r="BLY19" s="232"/>
      <c r="BLZ19" s="500"/>
      <c r="BMA19" s="503"/>
      <c r="BMB19" s="382"/>
      <c r="BMC19" s="382"/>
      <c r="BMD19" s="382"/>
      <c r="BME19" s="382"/>
      <c r="BMF19" s="382"/>
      <c r="BMG19" s="232"/>
      <c r="BMH19" s="500"/>
      <c r="BMI19" s="503"/>
      <c r="BMJ19" s="382"/>
      <c r="BMK19" s="382"/>
      <c r="BML19" s="382"/>
      <c r="BMM19" s="382"/>
      <c r="BMN19" s="382"/>
      <c r="BMO19" s="232"/>
      <c r="BMP19" s="500"/>
      <c r="BMQ19" s="503"/>
      <c r="BMR19" s="382"/>
      <c r="BMS19" s="382"/>
      <c r="BMT19" s="382"/>
      <c r="BMU19" s="382"/>
      <c r="BMV19" s="382"/>
      <c r="BMW19" s="232"/>
      <c r="BMX19" s="500"/>
      <c r="BMY19" s="503"/>
      <c r="BMZ19" s="382"/>
      <c r="BNA19" s="382"/>
      <c r="BNB19" s="382"/>
      <c r="BNC19" s="382"/>
      <c r="BND19" s="382"/>
      <c r="BNE19" s="232"/>
      <c r="BNF19" s="500"/>
      <c r="BNG19" s="503"/>
      <c r="BNH19" s="382"/>
      <c r="BNI19" s="382"/>
      <c r="BNJ19" s="382"/>
      <c r="BNK19" s="382"/>
      <c r="BNL19" s="382"/>
      <c r="BNM19" s="232"/>
      <c r="BNN19" s="500"/>
      <c r="BNO19" s="503"/>
      <c r="BNP19" s="382"/>
      <c r="BNQ19" s="382"/>
      <c r="BNR19" s="382"/>
      <c r="BNS19" s="382"/>
      <c r="BNT19" s="382"/>
      <c r="BNU19" s="232"/>
      <c r="BNV19" s="500"/>
      <c r="BNW19" s="503"/>
      <c r="BNX19" s="382"/>
      <c r="BNY19" s="382"/>
      <c r="BNZ19" s="382"/>
      <c r="BOA19" s="382"/>
      <c r="BOB19" s="382"/>
      <c r="BOC19" s="232"/>
      <c r="BOD19" s="500"/>
      <c r="BOE19" s="503"/>
      <c r="BOF19" s="382"/>
      <c r="BOG19" s="382"/>
      <c r="BOH19" s="382"/>
      <c r="BOI19" s="382"/>
      <c r="BOJ19" s="382"/>
      <c r="BOK19" s="232"/>
      <c r="BOL19" s="500"/>
      <c r="BOM19" s="503"/>
      <c r="BON19" s="382"/>
      <c r="BOO19" s="382"/>
      <c r="BOP19" s="382"/>
      <c r="BOQ19" s="382"/>
      <c r="BOR19" s="382"/>
      <c r="BOS19" s="232"/>
      <c r="BOT19" s="500"/>
      <c r="BOU19" s="503"/>
      <c r="BOV19" s="382"/>
      <c r="BOW19" s="382"/>
      <c r="BOX19" s="382"/>
      <c r="BOY19" s="382"/>
      <c r="BOZ19" s="382"/>
      <c r="BPA19" s="232"/>
      <c r="BPB19" s="500"/>
      <c r="BPC19" s="503"/>
      <c r="BPD19" s="382"/>
      <c r="BPE19" s="382"/>
      <c r="BPF19" s="382"/>
      <c r="BPG19" s="382"/>
      <c r="BPH19" s="382"/>
      <c r="BPI19" s="232"/>
      <c r="BPJ19" s="500"/>
      <c r="BPK19" s="503"/>
      <c r="BPL19" s="382"/>
      <c r="BPM19" s="382"/>
      <c r="BPN19" s="382"/>
      <c r="BPO19" s="382"/>
      <c r="BPP19" s="382"/>
      <c r="BPQ19" s="232"/>
      <c r="BPR19" s="500"/>
      <c r="BPS19" s="503"/>
      <c r="BPT19" s="382"/>
      <c r="BPU19" s="382"/>
      <c r="BPV19" s="382"/>
      <c r="BPW19" s="382"/>
      <c r="BPX19" s="382"/>
      <c r="BPY19" s="232"/>
      <c r="BPZ19" s="500"/>
      <c r="BQA19" s="503"/>
      <c r="BQB19" s="382"/>
      <c r="BQC19" s="382"/>
      <c r="BQD19" s="382"/>
      <c r="BQE19" s="382"/>
      <c r="BQF19" s="382"/>
      <c r="BQG19" s="232"/>
      <c r="BQH19" s="500"/>
      <c r="BQI19" s="503"/>
      <c r="BQJ19" s="382"/>
      <c r="BQK19" s="382"/>
      <c r="BQL19" s="382"/>
      <c r="BQM19" s="382"/>
      <c r="BQN19" s="382"/>
      <c r="BQO19" s="232"/>
      <c r="BQP19" s="500"/>
      <c r="BQQ19" s="503"/>
      <c r="BQR19" s="382"/>
      <c r="BQS19" s="382"/>
      <c r="BQT19" s="382"/>
      <c r="BQU19" s="382"/>
      <c r="BQV19" s="382"/>
      <c r="BQW19" s="232"/>
      <c r="BQX19" s="500"/>
      <c r="BQY19" s="503"/>
      <c r="BQZ19" s="382"/>
      <c r="BRA19" s="382"/>
      <c r="BRB19" s="382"/>
      <c r="BRC19" s="382"/>
      <c r="BRD19" s="382"/>
      <c r="BRE19" s="232"/>
      <c r="BRF19" s="500"/>
      <c r="BRG19" s="503"/>
      <c r="BRH19" s="382"/>
      <c r="BRI19" s="382"/>
      <c r="BRJ19" s="382"/>
      <c r="BRK19" s="382"/>
      <c r="BRL19" s="382"/>
      <c r="BRM19" s="232"/>
      <c r="BRN19" s="500"/>
      <c r="BRO19" s="503"/>
      <c r="BRP19" s="382"/>
      <c r="BRQ19" s="382"/>
      <c r="BRR19" s="382"/>
      <c r="BRS19" s="382"/>
      <c r="BRT19" s="382"/>
      <c r="BRU19" s="232"/>
      <c r="BRV19" s="500"/>
      <c r="BRW19" s="503"/>
      <c r="BRX19" s="382"/>
      <c r="BRY19" s="382"/>
      <c r="BRZ19" s="382"/>
      <c r="BSA19" s="382"/>
      <c r="BSB19" s="382"/>
      <c r="BSC19" s="232"/>
      <c r="BSD19" s="500"/>
      <c r="BSE19" s="503"/>
      <c r="BSF19" s="382"/>
      <c r="BSG19" s="382"/>
      <c r="BSH19" s="382"/>
      <c r="BSI19" s="382"/>
      <c r="BSJ19" s="382"/>
      <c r="BSK19" s="232"/>
      <c r="BSL19" s="500"/>
      <c r="BSM19" s="503"/>
      <c r="BSN19" s="382"/>
      <c r="BSO19" s="382"/>
      <c r="BSP19" s="382"/>
      <c r="BSQ19" s="382"/>
      <c r="BSR19" s="382"/>
      <c r="BSS19" s="232"/>
      <c r="BST19" s="500"/>
      <c r="BSU19" s="503"/>
      <c r="BSV19" s="382"/>
      <c r="BSW19" s="382"/>
      <c r="BSX19" s="382"/>
      <c r="BSY19" s="382"/>
      <c r="BSZ19" s="382"/>
      <c r="BTA19" s="232"/>
      <c r="BTB19" s="500"/>
      <c r="BTC19" s="503"/>
      <c r="BTD19" s="382"/>
      <c r="BTE19" s="382"/>
      <c r="BTF19" s="382"/>
      <c r="BTG19" s="382"/>
      <c r="BTH19" s="382"/>
      <c r="BTI19" s="232"/>
      <c r="BTJ19" s="500"/>
      <c r="BTK19" s="503"/>
      <c r="BTL19" s="382"/>
      <c r="BTM19" s="382"/>
      <c r="BTN19" s="382"/>
      <c r="BTO19" s="382"/>
      <c r="BTP19" s="382"/>
      <c r="BTQ19" s="232"/>
      <c r="BTR19" s="500"/>
      <c r="BTS19" s="503"/>
      <c r="BTT19" s="382"/>
      <c r="BTU19" s="382"/>
      <c r="BTV19" s="382"/>
      <c r="BTW19" s="382"/>
      <c r="BTX19" s="382"/>
      <c r="BTY19" s="232"/>
      <c r="BTZ19" s="500"/>
      <c r="BUA19" s="503"/>
      <c r="BUB19" s="382"/>
      <c r="BUC19" s="382"/>
      <c r="BUD19" s="382"/>
      <c r="BUE19" s="382"/>
      <c r="BUF19" s="382"/>
      <c r="BUG19" s="232"/>
      <c r="BUH19" s="500"/>
      <c r="BUI19" s="503"/>
      <c r="BUJ19" s="382"/>
      <c r="BUK19" s="382"/>
      <c r="BUL19" s="382"/>
      <c r="BUM19" s="382"/>
      <c r="BUN19" s="382"/>
      <c r="BUO19" s="232"/>
      <c r="BUP19" s="500"/>
      <c r="BUQ19" s="503"/>
      <c r="BUR19" s="382"/>
      <c r="BUS19" s="382"/>
      <c r="BUT19" s="382"/>
      <c r="BUU19" s="382"/>
      <c r="BUV19" s="382"/>
      <c r="BUW19" s="232"/>
      <c r="BUX19" s="500"/>
      <c r="BUY19" s="503"/>
      <c r="BUZ19" s="382"/>
      <c r="BVA19" s="382"/>
      <c r="BVB19" s="382"/>
      <c r="BVC19" s="382"/>
      <c r="BVD19" s="382"/>
      <c r="BVE19" s="232"/>
      <c r="BVF19" s="500"/>
      <c r="BVG19" s="503"/>
      <c r="BVH19" s="382"/>
      <c r="BVI19" s="382"/>
      <c r="BVJ19" s="382"/>
      <c r="BVK19" s="382"/>
      <c r="BVL19" s="382"/>
      <c r="BVM19" s="232"/>
      <c r="BVN19" s="500"/>
      <c r="BVO19" s="503"/>
      <c r="BVP19" s="382"/>
      <c r="BVQ19" s="382"/>
      <c r="BVR19" s="382"/>
      <c r="BVS19" s="382"/>
      <c r="BVT19" s="382"/>
      <c r="BVU19" s="232"/>
      <c r="BVV19" s="500"/>
      <c r="BVW19" s="503"/>
      <c r="BVX19" s="382"/>
      <c r="BVY19" s="382"/>
      <c r="BVZ19" s="382"/>
      <c r="BWA19" s="382"/>
      <c r="BWB19" s="382"/>
      <c r="BWC19" s="232"/>
      <c r="BWD19" s="500"/>
      <c r="BWE19" s="503"/>
      <c r="BWF19" s="382"/>
      <c r="BWG19" s="382"/>
      <c r="BWH19" s="382"/>
      <c r="BWI19" s="382"/>
      <c r="BWJ19" s="382"/>
      <c r="BWK19" s="232"/>
      <c r="BWL19" s="500"/>
      <c r="BWM19" s="503"/>
      <c r="BWN19" s="382"/>
      <c r="BWO19" s="382"/>
      <c r="BWP19" s="382"/>
      <c r="BWQ19" s="382"/>
      <c r="BWR19" s="382"/>
      <c r="BWS19" s="232"/>
      <c r="BWT19" s="500"/>
      <c r="BWU19" s="503"/>
      <c r="BWV19" s="382"/>
      <c r="BWW19" s="382"/>
      <c r="BWX19" s="382"/>
      <c r="BWY19" s="382"/>
      <c r="BWZ19" s="382"/>
      <c r="BXA19" s="232"/>
      <c r="BXB19" s="500"/>
      <c r="BXC19" s="503"/>
      <c r="BXD19" s="382"/>
      <c r="BXE19" s="382"/>
      <c r="BXF19" s="382"/>
      <c r="BXG19" s="382"/>
      <c r="BXH19" s="382"/>
      <c r="BXI19" s="232"/>
      <c r="BXJ19" s="500"/>
      <c r="BXK19" s="503"/>
      <c r="BXL19" s="382"/>
      <c r="BXM19" s="382"/>
      <c r="BXN19" s="382"/>
      <c r="BXO19" s="382"/>
      <c r="BXP19" s="382"/>
      <c r="BXQ19" s="232"/>
      <c r="BXR19" s="500"/>
      <c r="BXS19" s="503"/>
      <c r="BXT19" s="382"/>
      <c r="BXU19" s="382"/>
      <c r="BXV19" s="382"/>
      <c r="BXW19" s="382"/>
      <c r="BXX19" s="382"/>
      <c r="BXY19" s="232"/>
      <c r="BXZ19" s="500"/>
      <c r="BYA19" s="503"/>
      <c r="BYB19" s="382"/>
      <c r="BYC19" s="382"/>
      <c r="BYD19" s="382"/>
      <c r="BYE19" s="382"/>
      <c r="BYF19" s="382"/>
      <c r="BYG19" s="232"/>
      <c r="BYH19" s="500"/>
      <c r="BYI19" s="503"/>
      <c r="BYJ19" s="382"/>
      <c r="BYK19" s="382"/>
      <c r="BYL19" s="382"/>
      <c r="BYM19" s="382"/>
      <c r="BYN19" s="382"/>
      <c r="BYO19" s="232"/>
      <c r="BYP19" s="500"/>
      <c r="BYQ19" s="503"/>
      <c r="BYR19" s="382"/>
      <c r="BYS19" s="382"/>
      <c r="BYT19" s="382"/>
      <c r="BYU19" s="382"/>
      <c r="BYV19" s="382"/>
      <c r="BYW19" s="232"/>
      <c r="BYX19" s="500"/>
      <c r="BYY19" s="503"/>
      <c r="BYZ19" s="382"/>
      <c r="BZA19" s="382"/>
      <c r="BZB19" s="382"/>
      <c r="BZC19" s="382"/>
      <c r="BZD19" s="382"/>
      <c r="BZE19" s="232"/>
      <c r="BZF19" s="500"/>
      <c r="BZG19" s="503"/>
      <c r="BZH19" s="382"/>
      <c r="BZI19" s="382"/>
      <c r="BZJ19" s="382"/>
      <c r="BZK19" s="382"/>
      <c r="BZL19" s="382"/>
      <c r="BZM19" s="232"/>
      <c r="BZN19" s="500"/>
      <c r="BZO19" s="503"/>
      <c r="BZP19" s="382"/>
      <c r="BZQ19" s="382"/>
      <c r="BZR19" s="382"/>
      <c r="BZS19" s="382"/>
      <c r="BZT19" s="382"/>
      <c r="BZU19" s="232"/>
      <c r="BZV19" s="500"/>
      <c r="BZW19" s="503"/>
      <c r="BZX19" s="382"/>
      <c r="BZY19" s="382"/>
      <c r="BZZ19" s="382"/>
      <c r="CAA19" s="382"/>
      <c r="CAB19" s="382"/>
      <c r="CAC19" s="232"/>
      <c r="CAD19" s="500"/>
      <c r="CAE19" s="503"/>
      <c r="CAF19" s="382"/>
      <c r="CAG19" s="382"/>
      <c r="CAH19" s="382"/>
      <c r="CAI19" s="382"/>
      <c r="CAJ19" s="382"/>
      <c r="CAK19" s="232"/>
      <c r="CAL19" s="500"/>
      <c r="CAM19" s="503"/>
      <c r="CAN19" s="382"/>
      <c r="CAO19" s="382"/>
      <c r="CAP19" s="382"/>
      <c r="CAQ19" s="382"/>
      <c r="CAR19" s="382"/>
      <c r="CAS19" s="232"/>
      <c r="CAT19" s="500"/>
      <c r="CAU19" s="503"/>
      <c r="CAV19" s="382"/>
      <c r="CAW19" s="382"/>
      <c r="CAX19" s="382"/>
      <c r="CAY19" s="382"/>
      <c r="CAZ19" s="382"/>
      <c r="CBA19" s="232"/>
      <c r="CBB19" s="500"/>
      <c r="CBC19" s="503"/>
      <c r="CBD19" s="382"/>
      <c r="CBE19" s="382"/>
      <c r="CBF19" s="382"/>
      <c r="CBG19" s="382"/>
      <c r="CBH19" s="382"/>
      <c r="CBI19" s="232"/>
      <c r="CBJ19" s="500"/>
      <c r="CBK19" s="503"/>
      <c r="CBL19" s="382"/>
      <c r="CBM19" s="382"/>
      <c r="CBN19" s="382"/>
      <c r="CBO19" s="382"/>
      <c r="CBP19" s="382"/>
      <c r="CBQ19" s="232"/>
      <c r="CBR19" s="500"/>
      <c r="CBS19" s="503"/>
      <c r="CBT19" s="382"/>
      <c r="CBU19" s="382"/>
      <c r="CBV19" s="382"/>
      <c r="CBW19" s="382"/>
      <c r="CBX19" s="382"/>
      <c r="CBY19" s="232"/>
      <c r="CBZ19" s="500"/>
      <c r="CCA19" s="503"/>
      <c r="CCB19" s="382"/>
      <c r="CCC19" s="382"/>
      <c r="CCD19" s="382"/>
      <c r="CCE19" s="382"/>
      <c r="CCF19" s="382"/>
      <c r="CCG19" s="232"/>
      <c r="CCH19" s="500"/>
      <c r="CCI19" s="503"/>
      <c r="CCJ19" s="382"/>
      <c r="CCK19" s="382"/>
      <c r="CCL19" s="382"/>
      <c r="CCM19" s="382"/>
      <c r="CCN19" s="382"/>
      <c r="CCO19" s="232"/>
      <c r="CCP19" s="500"/>
      <c r="CCQ19" s="503"/>
      <c r="CCR19" s="382"/>
      <c r="CCS19" s="382"/>
      <c r="CCT19" s="382"/>
      <c r="CCU19" s="382"/>
      <c r="CCV19" s="382"/>
      <c r="CCW19" s="232"/>
      <c r="CCX19" s="500"/>
      <c r="CCY19" s="503"/>
      <c r="CCZ19" s="382"/>
      <c r="CDA19" s="382"/>
      <c r="CDB19" s="382"/>
      <c r="CDC19" s="382"/>
      <c r="CDD19" s="382"/>
      <c r="CDE19" s="232"/>
      <c r="CDF19" s="500"/>
      <c r="CDG19" s="503"/>
      <c r="CDH19" s="382"/>
      <c r="CDI19" s="382"/>
      <c r="CDJ19" s="382"/>
      <c r="CDK19" s="382"/>
      <c r="CDL19" s="382"/>
      <c r="CDM19" s="232"/>
      <c r="CDN19" s="500"/>
      <c r="CDO19" s="503"/>
      <c r="CDP19" s="382"/>
      <c r="CDQ19" s="382"/>
      <c r="CDR19" s="382"/>
      <c r="CDS19" s="382"/>
      <c r="CDT19" s="382"/>
      <c r="CDU19" s="232"/>
      <c r="CDV19" s="500"/>
      <c r="CDW19" s="503"/>
      <c r="CDX19" s="382"/>
      <c r="CDY19" s="382"/>
      <c r="CDZ19" s="382"/>
      <c r="CEA19" s="382"/>
      <c r="CEB19" s="382"/>
      <c r="CEC19" s="232"/>
      <c r="CED19" s="500"/>
      <c r="CEE19" s="503"/>
      <c r="CEF19" s="382"/>
      <c r="CEG19" s="382"/>
      <c r="CEH19" s="382"/>
      <c r="CEI19" s="382"/>
      <c r="CEJ19" s="382"/>
      <c r="CEK19" s="232"/>
      <c r="CEL19" s="500"/>
      <c r="CEM19" s="503"/>
      <c r="CEN19" s="382"/>
      <c r="CEO19" s="382"/>
      <c r="CEP19" s="382"/>
      <c r="CEQ19" s="382"/>
      <c r="CER19" s="382"/>
      <c r="CES19" s="232"/>
      <c r="CET19" s="500"/>
      <c r="CEU19" s="503"/>
      <c r="CEV19" s="382"/>
      <c r="CEW19" s="382"/>
      <c r="CEX19" s="382"/>
      <c r="CEY19" s="382"/>
      <c r="CEZ19" s="382"/>
      <c r="CFA19" s="232"/>
      <c r="CFB19" s="500"/>
      <c r="CFC19" s="503"/>
      <c r="CFD19" s="382"/>
      <c r="CFE19" s="382"/>
      <c r="CFF19" s="382"/>
      <c r="CFG19" s="382"/>
      <c r="CFH19" s="382"/>
      <c r="CFI19" s="232"/>
      <c r="CFJ19" s="500"/>
      <c r="CFK19" s="503"/>
      <c r="CFL19" s="382"/>
      <c r="CFM19" s="382"/>
      <c r="CFN19" s="382"/>
      <c r="CFO19" s="382"/>
      <c r="CFP19" s="382"/>
      <c r="CFQ19" s="232"/>
      <c r="CFR19" s="500"/>
      <c r="CFS19" s="503"/>
      <c r="CFT19" s="382"/>
      <c r="CFU19" s="382"/>
      <c r="CFV19" s="382"/>
      <c r="CFW19" s="382"/>
      <c r="CFX19" s="382"/>
      <c r="CFY19" s="232"/>
      <c r="CFZ19" s="500"/>
      <c r="CGA19" s="503"/>
      <c r="CGB19" s="382"/>
      <c r="CGC19" s="382"/>
      <c r="CGD19" s="382"/>
      <c r="CGE19" s="382"/>
      <c r="CGF19" s="382"/>
      <c r="CGG19" s="232"/>
      <c r="CGH19" s="500"/>
      <c r="CGI19" s="503"/>
      <c r="CGJ19" s="382"/>
      <c r="CGK19" s="382"/>
      <c r="CGL19" s="382"/>
      <c r="CGM19" s="382"/>
      <c r="CGN19" s="382"/>
      <c r="CGO19" s="232"/>
      <c r="CGP19" s="500"/>
      <c r="CGQ19" s="503"/>
      <c r="CGR19" s="382"/>
      <c r="CGS19" s="382"/>
      <c r="CGT19" s="382"/>
      <c r="CGU19" s="382"/>
      <c r="CGV19" s="382"/>
      <c r="CGW19" s="232"/>
      <c r="CGX19" s="500"/>
      <c r="CGY19" s="503"/>
      <c r="CGZ19" s="382"/>
      <c r="CHA19" s="382"/>
      <c r="CHB19" s="382"/>
      <c r="CHC19" s="382"/>
      <c r="CHD19" s="382"/>
      <c r="CHE19" s="232"/>
      <c r="CHF19" s="500"/>
      <c r="CHG19" s="503"/>
      <c r="CHH19" s="382"/>
      <c r="CHI19" s="382"/>
      <c r="CHJ19" s="382"/>
      <c r="CHK19" s="382"/>
      <c r="CHL19" s="382"/>
      <c r="CHM19" s="232"/>
      <c r="CHN19" s="500"/>
      <c r="CHO19" s="503"/>
      <c r="CHP19" s="382"/>
      <c r="CHQ19" s="382"/>
      <c r="CHR19" s="382"/>
      <c r="CHS19" s="382"/>
      <c r="CHT19" s="382"/>
      <c r="CHU19" s="232"/>
      <c r="CHV19" s="500"/>
      <c r="CHW19" s="503"/>
      <c r="CHX19" s="382"/>
      <c r="CHY19" s="382"/>
      <c r="CHZ19" s="382"/>
      <c r="CIA19" s="382"/>
      <c r="CIB19" s="382"/>
      <c r="CIC19" s="232"/>
      <c r="CID19" s="500"/>
      <c r="CIE19" s="503"/>
      <c r="CIF19" s="382"/>
      <c r="CIG19" s="382"/>
      <c r="CIH19" s="382"/>
      <c r="CII19" s="382"/>
      <c r="CIJ19" s="382"/>
      <c r="CIK19" s="232"/>
      <c r="CIL19" s="500"/>
      <c r="CIM19" s="503"/>
      <c r="CIN19" s="382"/>
      <c r="CIO19" s="382"/>
      <c r="CIP19" s="382"/>
      <c r="CIQ19" s="382"/>
      <c r="CIR19" s="382"/>
      <c r="CIS19" s="232"/>
      <c r="CIT19" s="500"/>
      <c r="CIU19" s="503"/>
      <c r="CIV19" s="382"/>
      <c r="CIW19" s="382"/>
      <c r="CIX19" s="382"/>
      <c r="CIY19" s="382"/>
      <c r="CIZ19" s="382"/>
      <c r="CJA19" s="232"/>
      <c r="CJB19" s="500"/>
      <c r="CJC19" s="503"/>
      <c r="CJD19" s="382"/>
      <c r="CJE19" s="382"/>
      <c r="CJF19" s="382"/>
      <c r="CJG19" s="382"/>
      <c r="CJH19" s="382"/>
      <c r="CJI19" s="232"/>
      <c r="CJJ19" s="500"/>
      <c r="CJK19" s="503"/>
      <c r="CJL19" s="382"/>
      <c r="CJM19" s="382"/>
      <c r="CJN19" s="382"/>
      <c r="CJO19" s="382"/>
      <c r="CJP19" s="382"/>
      <c r="CJQ19" s="232"/>
      <c r="CJR19" s="500"/>
      <c r="CJS19" s="503"/>
      <c r="CJT19" s="382"/>
      <c r="CJU19" s="382"/>
      <c r="CJV19" s="382"/>
      <c r="CJW19" s="382"/>
      <c r="CJX19" s="382"/>
      <c r="CJY19" s="232"/>
      <c r="CJZ19" s="500"/>
      <c r="CKA19" s="503"/>
      <c r="CKB19" s="382"/>
      <c r="CKC19" s="382"/>
      <c r="CKD19" s="382"/>
      <c r="CKE19" s="382"/>
      <c r="CKF19" s="382"/>
      <c r="CKG19" s="232"/>
      <c r="CKH19" s="500"/>
      <c r="CKI19" s="503"/>
      <c r="CKJ19" s="382"/>
      <c r="CKK19" s="382"/>
      <c r="CKL19" s="382"/>
      <c r="CKM19" s="382"/>
      <c r="CKN19" s="382"/>
      <c r="CKO19" s="232"/>
      <c r="CKP19" s="500"/>
      <c r="CKQ19" s="503"/>
      <c r="CKR19" s="382"/>
      <c r="CKS19" s="382"/>
      <c r="CKT19" s="382"/>
      <c r="CKU19" s="382"/>
      <c r="CKV19" s="382"/>
      <c r="CKW19" s="232"/>
      <c r="CKX19" s="500"/>
      <c r="CKY19" s="503"/>
      <c r="CKZ19" s="382"/>
      <c r="CLA19" s="382"/>
      <c r="CLB19" s="382"/>
      <c r="CLC19" s="382"/>
      <c r="CLD19" s="382"/>
      <c r="CLE19" s="232"/>
      <c r="CLF19" s="500"/>
      <c r="CLG19" s="503"/>
      <c r="CLH19" s="382"/>
      <c r="CLI19" s="382"/>
      <c r="CLJ19" s="382"/>
      <c r="CLK19" s="382"/>
      <c r="CLL19" s="382"/>
      <c r="CLM19" s="232"/>
      <c r="CLN19" s="500"/>
      <c r="CLO19" s="503"/>
      <c r="CLP19" s="382"/>
      <c r="CLQ19" s="382"/>
      <c r="CLR19" s="382"/>
      <c r="CLS19" s="382"/>
      <c r="CLT19" s="382"/>
      <c r="CLU19" s="232"/>
      <c r="CLV19" s="500"/>
      <c r="CLW19" s="503"/>
      <c r="CLX19" s="382"/>
      <c r="CLY19" s="382"/>
      <c r="CLZ19" s="382"/>
      <c r="CMA19" s="382"/>
      <c r="CMB19" s="382"/>
      <c r="CMC19" s="232"/>
      <c r="CMD19" s="500"/>
      <c r="CME19" s="503"/>
      <c r="CMF19" s="382"/>
      <c r="CMG19" s="382"/>
      <c r="CMH19" s="382"/>
      <c r="CMI19" s="382"/>
      <c r="CMJ19" s="382"/>
      <c r="CMK19" s="232"/>
      <c r="CML19" s="500"/>
      <c r="CMM19" s="503"/>
      <c r="CMN19" s="382"/>
      <c r="CMO19" s="382"/>
      <c r="CMP19" s="382"/>
      <c r="CMQ19" s="382"/>
      <c r="CMR19" s="382"/>
      <c r="CMS19" s="232"/>
      <c r="CMT19" s="500"/>
      <c r="CMU19" s="503"/>
      <c r="CMV19" s="382"/>
      <c r="CMW19" s="382"/>
      <c r="CMX19" s="382"/>
      <c r="CMY19" s="382"/>
      <c r="CMZ19" s="382"/>
      <c r="CNA19" s="232"/>
      <c r="CNB19" s="500"/>
      <c r="CNC19" s="503"/>
      <c r="CND19" s="382"/>
      <c r="CNE19" s="382"/>
      <c r="CNF19" s="382"/>
      <c r="CNG19" s="382"/>
      <c r="CNH19" s="382"/>
      <c r="CNI19" s="232"/>
      <c r="CNJ19" s="500"/>
      <c r="CNK19" s="503"/>
      <c r="CNL19" s="382"/>
      <c r="CNM19" s="382"/>
      <c r="CNN19" s="382"/>
      <c r="CNO19" s="382"/>
      <c r="CNP19" s="382"/>
      <c r="CNQ19" s="232"/>
      <c r="CNR19" s="500"/>
      <c r="CNS19" s="503"/>
      <c r="CNT19" s="382"/>
      <c r="CNU19" s="382"/>
      <c r="CNV19" s="382"/>
      <c r="CNW19" s="382"/>
      <c r="CNX19" s="382"/>
      <c r="CNY19" s="232"/>
      <c r="CNZ19" s="500"/>
      <c r="COA19" s="503"/>
      <c r="COB19" s="382"/>
      <c r="COC19" s="382"/>
      <c r="COD19" s="382"/>
      <c r="COE19" s="382"/>
      <c r="COF19" s="382"/>
      <c r="COG19" s="232"/>
      <c r="COH19" s="500"/>
      <c r="COI19" s="503"/>
      <c r="COJ19" s="382"/>
      <c r="COK19" s="382"/>
      <c r="COL19" s="382"/>
      <c r="COM19" s="382"/>
      <c r="CON19" s="382"/>
      <c r="COO19" s="232"/>
      <c r="COP19" s="500"/>
      <c r="COQ19" s="503"/>
      <c r="COR19" s="382"/>
      <c r="COS19" s="382"/>
      <c r="COT19" s="382"/>
      <c r="COU19" s="382"/>
      <c r="COV19" s="382"/>
      <c r="COW19" s="232"/>
      <c r="COX19" s="500"/>
      <c r="COY19" s="503"/>
      <c r="COZ19" s="382"/>
      <c r="CPA19" s="382"/>
      <c r="CPB19" s="382"/>
      <c r="CPC19" s="382"/>
      <c r="CPD19" s="382"/>
      <c r="CPE19" s="232"/>
      <c r="CPF19" s="500"/>
      <c r="CPG19" s="503"/>
      <c r="CPH19" s="382"/>
      <c r="CPI19" s="382"/>
      <c r="CPJ19" s="382"/>
      <c r="CPK19" s="382"/>
      <c r="CPL19" s="382"/>
      <c r="CPM19" s="232"/>
      <c r="CPN19" s="500"/>
      <c r="CPO19" s="503"/>
      <c r="CPP19" s="382"/>
      <c r="CPQ19" s="382"/>
      <c r="CPR19" s="382"/>
      <c r="CPS19" s="382"/>
      <c r="CPT19" s="382"/>
      <c r="CPU19" s="232"/>
      <c r="CPV19" s="500"/>
      <c r="CPW19" s="503"/>
      <c r="CPX19" s="382"/>
      <c r="CPY19" s="382"/>
      <c r="CPZ19" s="382"/>
      <c r="CQA19" s="382"/>
      <c r="CQB19" s="382"/>
      <c r="CQC19" s="232"/>
      <c r="CQD19" s="500"/>
      <c r="CQE19" s="503"/>
      <c r="CQF19" s="382"/>
      <c r="CQG19" s="382"/>
      <c r="CQH19" s="382"/>
      <c r="CQI19" s="382"/>
      <c r="CQJ19" s="382"/>
      <c r="CQK19" s="232"/>
      <c r="CQL19" s="500"/>
      <c r="CQM19" s="503"/>
      <c r="CQN19" s="382"/>
      <c r="CQO19" s="382"/>
      <c r="CQP19" s="382"/>
      <c r="CQQ19" s="382"/>
      <c r="CQR19" s="382"/>
      <c r="CQS19" s="232"/>
      <c r="CQT19" s="500"/>
      <c r="CQU19" s="503"/>
      <c r="CQV19" s="382"/>
      <c r="CQW19" s="382"/>
      <c r="CQX19" s="382"/>
      <c r="CQY19" s="382"/>
      <c r="CQZ19" s="382"/>
      <c r="CRA19" s="232"/>
      <c r="CRB19" s="500"/>
      <c r="CRC19" s="503"/>
      <c r="CRD19" s="382"/>
      <c r="CRE19" s="382"/>
      <c r="CRF19" s="382"/>
      <c r="CRG19" s="382"/>
      <c r="CRH19" s="382"/>
      <c r="CRI19" s="232"/>
      <c r="CRJ19" s="500"/>
      <c r="CRK19" s="503"/>
      <c r="CRL19" s="382"/>
      <c r="CRM19" s="382"/>
      <c r="CRN19" s="382"/>
      <c r="CRO19" s="382"/>
      <c r="CRP19" s="382"/>
      <c r="CRQ19" s="232"/>
      <c r="CRR19" s="500"/>
      <c r="CRS19" s="503"/>
      <c r="CRT19" s="382"/>
      <c r="CRU19" s="382"/>
      <c r="CRV19" s="382"/>
      <c r="CRW19" s="382"/>
      <c r="CRX19" s="382"/>
      <c r="CRY19" s="232"/>
      <c r="CRZ19" s="500"/>
      <c r="CSA19" s="503"/>
      <c r="CSB19" s="382"/>
      <c r="CSC19" s="382"/>
      <c r="CSD19" s="382"/>
      <c r="CSE19" s="382"/>
      <c r="CSF19" s="382"/>
      <c r="CSG19" s="232"/>
      <c r="CSH19" s="500"/>
      <c r="CSI19" s="503"/>
      <c r="CSJ19" s="382"/>
      <c r="CSK19" s="382"/>
      <c r="CSL19" s="382"/>
      <c r="CSM19" s="382"/>
      <c r="CSN19" s="382"/>
      <c r="CSO19" s="232"/>
      <c r="CSP19" s="500"/>
      <c r="CSQ19" s="503"/>
      <c r="CSR19" s="382"/>
      <c r="CSS19" s="382"/>
      <c r="CST19" s="382"/>
      <c r="CSU19" s="382"/>
      <c r="CSV19" s="382"/>
      <c r="CSW19" s="232"/>
      <c r="CSX19" s="500"/>
      <c r="CSY19" s="503"/>
      <c r="CSZ19" s="382"/>
      <c r="CTA19" s="382"/>
      <c r="CTB19" s="382"/>
      <c r="CTC19" s="382"/>
      <c r="CTD19" s="382"/>
      <c r="CTE19" s="232"/>
      <c r="CTF19" s="500"/>
      <c r="CTG19" s="503"/>
      <c r="CTH19" s="382"/>
      <c r="CTI19" s="382"/>
      <c r="CTJ19" s="382"/>
      <c r="CTK19" s="382"/>
      <c r="CTL19" s="382"/>
      <c r="CTM19" s="232"/>
      <c r="CTN19" s="500"/>
      <c r="CTO19" s="503"/>
      <c r="CTP19" s="382"/>
      <c r="CTQ19" s="382"/>
      <c r="CTR19" s="382"/>
      <c r="CTS19" s="382"/>
      <c r="CTT19" s="382"/>
      <c r="CTU19" s="232"/>
      <c r="CTV19" s="500"/>
      <c r="CTW19" s="503"/>
      <c r="CTX19" s="382"/>
      <c r="CTY19" s="382"/>
      <c r="CTZ19" s="382"/>
      <c r="CUA19" s="382"/>
      <c r="CUB19" s="382"/>
      <c r="CUC19" s="232"/>
      <c r="CUD19" s="500"/>
      <c r="CUE19" s="503"/>
      <c r="CUF19" s="382"/>
      <c r="CUG19" s="382"/>
      <c r="CUH19" s="382"/>
      <c r="CUI19" s="382"/>
      <c r="CUJ19" s="382"/>
      <c r="CUK19" s="232"/>
      <c r="CUL19" s="500"/>
      <c r="CUM19" s="503"/>
      <c r="CUN19" s="382"/>
      <c r="CUO19" s="382"/>
      <c r="CUP19" s="382"/>
      <c r="CUQ19" s="382"/>
      <c r="CUR19" s="382"/>
      <c r="CUS19" s="232"/>
      <c r="CUT19" s="500"/>
      <c r="CUU19" s="503"/>
      <c r="CUV19" s="382"/>
      <c r="CUW19" s="382"/>
      <c r="CUX19" s="382"/>
      <c r="CUY19" s="382"/>
      <c r="CUZ19" s="382"/>
      <c r="CVA19" s="232"/>
      <c r="CVB19" s="500"/>
      <c r="CVC19" s="503"/>
      <c r="CVD19" s="382"/>
      <c r="CVE19" s="382"/>
      <c r="CVF19" s="382"/>
      <c r="CVG19" s="382"/>
      <c r="CVH19" s="382"/>
      <c r="CVI19" s="232"/>
      <c r="CVJ19" s="500"/>
      <c r="CVK19" s="503"/>
      <c r="CVL19" s="382"/>
      <c r="CVM19" s="382"/>
      <c r="CVN19" s="382"/>
      <c r="CVO19" s="382"/>
      <c r="CVP19" s="382"/>
      <c r="CVQ19" s="232"/>
      <c r="CVR19" s="500"/>
      <c r="CVS19" s="503"/>
      <c r="CVT19" s="382"/>
      <c r="CVU19" s="382"/>
      <c r="CVV19" s="382"/>
      <c r="CVW19" s="382"/>
      <c r="CVX19" s="382"/>
      <c r="CVY19" s="232"/>
      <c r="CVZ19" s="500"/>
      <c r="CWA19" s="503"/>
      <c r="CWB19" s="382"/>
      <c r="CWC19" s="382"/>
      <c r="CWD19" s="382"/>
      <c r="CWE19" s="382"/>
      <c r="CWF19" s="382"/>
      <c r="CWG19" s="232"/>
      <c r="CWH19" s="500"/>
      <c r="CWI19" s="503"/>
      <c r="CWJ19" s="382"/>
      <c r="CWK19" s="382"/>
      <c r="CWL19" s="382"/>
      <c r="CWM19" s="382"/>
      <c r="CWN19" s="382"/>
      <c r="CWO19" s="232"/>
      <c r="CWP19" s="500"/>
      <c r="CWQ19" s="503"/>
      <c r="CWR19" s="382"/>
      <c r="CWS19" s="382"/>
      <c r="CWT19" s="382"/>
      <c r="CWU19" s="382"/>
      <c r="CWV19" s="382"/>
      <c r="CWW19" s="232"/>
      <c r="CWX19" s="500"/>
      <c r="CWY19" s="503"/>
      <c r="CWZ19" s="382"/>
      <c r="CXA19" s="382"/>
      <c r="CXB19" s="382"/>
      <c r="CXC19" s="382"/>
      <c r="CXD19" s="382"/>
      <c r="CXE19" s="232"/>
      <c r="CXF19" s="500"/>
      <c r="CXG19" s="503"/>
      <c r="CXH19" s="382"/>
      <c r="CXI19" s="382"/>
      <c r="CXJ19" s="382"/>
      <c r="CXK19" s="382"/>
      <c r="CXL19" s="382"/>
      <c r="CXM19" s="232"/>
      <c r="CXN19" s="500"/>
      <c r="CXO19" s="503"/>
      <c r="CXP19" s="382"/>
      <c r="CXQ19" s="382"/>
      <c r="CXR19" s="382"/>
      <c r="CXS19" s="382"/>
      <c r="CXT19" s="382"/>
      <c r="CXU19" s="232"/>
      <c r="CXV19" s="500"/>
      <c r="CXW19" s="503"/>
      <c r="CXX19" s="382"/>
      <c r="CXY19" s="382"/>
      <c r="CXZ19" s="382"/>
      <c r="CYA19" s="382"/>
      <c r="CYB19" s="382"/>
      <c r="CYC19" s="232"/>
      <c r="CYD19" s="500"/>
      <c r="CYE19" s="503"/>
      <c r="CYF19" s="382"/>
      <c r="CYG19" s="382"/>
      <c r="CYH19" s="382"/>
      <c r="CYI19" s="382"/>
      <c r="CYJ19" s="382"/>
      <c r="CYK19" s="232"/>
      <c r="CYL19" s="500"/>
      <c r="CYM19" s="503"/>
      <c r="CYN19" s="382"/>
      <c r="CYO19" s="382"/>
      <c r="CYP19" s="382"/>
      <c r="CYQ19" s="382"/>
      <c r="CYR19" s="382"/>
      <c r="CYS19" s="232"/>
      <c r="CYT19" s="500"/>
      <c r="CYU19" s="503"/>
      <c r="CYV19" s="382"/>
      <c r="CYW19" s="382"/>
      <c r="CYX19" s="382"/>
      <c r="CYY19" s="382"/>
      <c r="CYZ19" s="382"/>
      <c r="CZA19" s="232"/>
      <c r="CZB19" s="500"/>
      <c r="CZC19" s="503"/>
      <c r="CZD19" s="382"/>
      <c r="CZE19" s="382"/>
      <c r="CZF19" s="382"/>
      <c r="CZG19" s="382"/>
      <c r="CZH19" s="382"/>
      <c r="CZI19" s="232"/>
      <c r="CZJ19" s="500"/>
      <c r="CZK19" s="503"/>
      <c r="CZL19" s="382"/>
      <c r="CZM19" s="382"/>
      <c r="CZN19" s="382"/>
      <c r="CZO19" s="382"/>
      <c r="CZP19" s="382"/>
      <c r="CZQ19" s="232"/>
      <c r="CZR19" s="500"/>
      <c r="CZS19" s="503"/>
      <c r="CZT19" s="382"/>
      <c r="CZU19" s="382"/>
      <c r="CZV19" s="382"/>
      <c r="CZW19" s="382"/>
      <c r="CZX19" s="382"/>
      <c r="CZY19" s="232"/>
      <c r="CZZ19" s="500"/>
      <c r="DAA19" s="503"/>
      <c r="DAB19" s="382"/>
      <c r="DAC19" s="382"/>
      <c r="DAD19" s="382"/>
      <c r="DAE19" s="382"/>
      <c r="DAF19" s="382"/>
      <c r="DAG19" s="232"/>
      <c r="DAH19" s="500"/>
      <c r="DAI19" s="503"/>
      <c r="DAJ19" s="382"/>
      <c r="DAK19" s="382"/>
      <c r="DAL19" s="382"/>
      <c r="DAM19" s="382"/>
      <c r="DAN19" s="382"/>
      <c r="DAO19" s="232"/>
      <c r="DAP19" s="500"/>
      <c r="DAQ19" s="503"/>
      <c r="DAR19" s="382"/>
      <c r="DAS19" s="382"/>
      <c r="DAT19" s="382"/>
      <c r="DAU19" s="382"/>
      <c r="DAV19" s="382"/>
      <c r="DAW19" s="232"/>
      <c r="DAX19" s="500"/>
      <c r="DAY19" s="503"/>
      <c r="DAZ19" s="382"/>
      <c r="DBA19" s="382"/>
      <c r="DBB19" s="382"/>
      <c r="DBC19" s="382"/>
      <c r="DBD19" s="382"/>
      <c r="DBE19" s="232"/>
      <c r="DBF19" s="500"/>
      <c r="DBG19" s="503"/>
      <c r="DBH19" s="382"/>
      <c r="DBI19" s="382"/>
      <c r="DBJ19" s="382"/>
      <c r="DBK19" s="382"/>
      <c r="DBL19" s="382"/>
      <c r="DBM19" s="232"/>
      <c r="DBN19" s="500"/>
      <c r="DBO19" s="503"/>
      <c r="DBP19" s="382"/>
      <c r="DBQ19" s="382"/>
      <c r="DBR19" s="382"/>
      <c r="DBS19" s="382"/>
      <c r="DBT19" s="382"/>
      <c r="DBU19" s="232"/>
      <c r="DBV19" s="500"/>
      <c r="DBW19" s="503"/>
      <c r="DBX19" s="382"/>
      <c r="DBY19" s="382"/>
      <c r="DBZ19" s="382"/>
      <c r="DCA19" s="382"/>
      <c r="DCB19" s="382"/>
      <c r="DCC19" s="232"/>
      <c r="DCD19" s="500"/>
      <c r="DCE19" s="503"/>
      <c r="DCF19" s="382"/>
      <c r="DCG19" s="382"/>
      <c r="DCH19" s="382"/>
      <c r="DCI19" s="382"/>
      <c r="DCJ19" s="382"/>
      <c r="DCK19" s="232"/>
      <c r="DCL19" s="500"/>
      <c r="DCM19" s="503"/>
      <c r="DCN19" s="382"/>
      <c r="DCO19" s="382"/>
      <c r="DCP19" s="382"/>
      <c r="DCQ19" s="382"/>
      <c r="DCR19" s="382"/>
      <c r="DCS19" s="232"/>
      <c r="DCT19" s="500"/>
      <c r="DCU19" s="503"/>
      <c r="DCV19" s="382"/>
      <c r="DCW19" s="382"/>
      <c r="DCX19" s="382"/>
      <c r="DCY19" s="382"/>
      <c r="DCZ19" s="382"/>
      <c r="DDA19" s="232"/>
      <c r="DDB19" s="500"/>
      <c r="DDC19" s="503"/>
      <c r="DDD19" s="382"/>
      <c r="DDE19" s="382"/>
      <c r="DDF19" s="382"/>
      <c r="DDG19" s="382"/>
      <c r="DDH19" s="382"/>
      <c r="DDI19" s="232"/>
      <c r="DDJ19" s="500"/>
      <c r="DDK19" s="503"/>
      <c r="DDL19" s="382"/>
      <c r="DDM19" s="382"/>
      <c r="DDN19" s="382"/>
      <c r="DDO19" s="382"/>
      <c r="DDP19" s="382"/>
      <c r="DDQ19" s="232"/>
      <c r="DDR19" s="500"/>
      <c r="DDS19" s="503"/>
      <c r="DDT19" s="382"/>
      <c r="DDU19" s="382"/>
      <c r="DDV19" s="382"/>
      <c r="DDW19" s="382"/>
      <c r="DDX19" s="382"/>
      <c r="DDY19" s="232"/>
      <c r="DDZ19" s="500"/>
      <c r="DEA19" s="503"/>
      <c r="DEB19" s="382"/>
      <c r="DEC19" s="382"/>
      <c r="DED19" s="382"/>
      <c r="DEE19" s="382"/>
      <c r="DEF19" s="382"/>
      <c r="DEG19" s="232"/>
      <c r="DEH19" s="500"/>
      <c r="DEI19" s="503"/>
      <c r="DEJ19" s="382"/>
      <c r="DEK19" s="382"/>
      <c r="DEL19" s="382"/>
      <c r="DEM19" s="382"/>
      <c r="DEN19" s="382"/>
      <c r="DEO19" s="232"/>
      <c r="DEP19" s="500"/>
      <c r="DEQ19" s="503"/>
      <c r="DER19" s="382"/>
      <c r="DES19" s="382"/>
      <c r="DET19" s="382"/>
      <c r="DEU19" s="382"/>
      <c r="DEV19" s="382"/>
      <c r="DEW19" s="232"/>
      <c r="DEX19" s="500"/>
      <c r="DEY19" s="503"/>
      <c r="DEZ19" s="382"/>
      <c r="DFA19" s="382"/>
      <c r="DFB19" s="382"/>
      <c r="DFC19" s="382"/>
      <c r="DFD19" s="382"/>
      <c r="DFE19" s="232"/>
      <c r="DFF19" s="500"/>
      <c r="DFG19" s="503"/>
      <c r="DFH19" s="382"/>
      <c r="DFI19" s="382"/>
      <c r="DFJ19" s="382"/>
      <c r="DFK19" s="382"/>
      <c r="DFL19" s="382"/>
      <c r="DFM19" s="232"/>
      <c r="DFN19" s="500"/>
      <c r="DFO19" s="503"/>
      <c r="DFP19" s="382"/>
      <c r="DFQ19" s="382"/>
      <c r="DFR19" s="382"/>
      <c r="DFS19" s="382"/>
      <c r="DFT19" s="382"/>
      <c r="DFU19" s="232"/>
      <c r="DFV19" s="500"/>
      <c r="DFW19" s="503"/>
      <c r="DFX19" s="382"/>
      <c r="DFY19" s="382"/>
      <c r="DFZ19" s="382"/>
      <c r="DGA19" s="382"/>
      <c r="DGB19" s="382"/>
      <c r="DGC19" s="232"/>
      <c r="DGD19" s="500"/>
      <c r="DGE19" s="503"/>
      <c r="DGF19" s="382"/>
      <c r="DGG19" s="382"/>
      <c r="DGH19" s="382"/>
      <c r="DGI19" s="382"/>
      <c r="DGJ19" s="382"/>
      <c r="DGK19" s="232"/>
      <c r="DGL19" s="500"/>
      <c r="DGM19" s="503"/>
      <c r="DGN19" s="382"/>
      <c r="DGO19" s="382"/>
      <c r="DGP19" s="382"/>
      <c r="DGQ19" s="382"/>
      <c r="DGR19" s="382"/>
      <c r="DGS19" s="232"/>
      <c r="DGT19" s="500"/>
      <c r="DGU19" s="503"/>
      <c r="DGV19" s="382"/>
      <c r="DGW19" s="382"/>
      <c r="DGX19" s="382"/>
      <c r="DGY19" s="382"/>
      <c r="DGZ19" s="382"/>
      <c r="DHA19" s="232"/>
      <c r="DHB19" s="500"/>
      <c r="DHC19" s="503"/>
      <c r="DHD19" s="382"/>
      <c r="DHE19" s="382"/>
      <c r="DHF19" s="382"/>
      <c r="DHG19" s="382"/>
      <c r="DHH19" s="382"/>
      <c r="DHI19" s="232"/>
      <c r="DHJ19" s="500"/>
      <c r="DHK19" s="503"/>
      <c r="DHL19" s="382"/>
      <c r="DHM19" s="382"/>
      <c r="DHN19" s="382"/>
      <c r="DHO19" s="382"/>
      <c r="DHP19" s="382"/>
      <c r="DHQ19" s="232"/>
      <c r="DHR19" s="500"/>
      <c r="DHS19" s="503"/>
      <c r="DHT19" s="382"/>
      <c r="DHU19" s="382"/>
      <c r="DHV19" s="382"/>
      <c r="DHW19" s="382"/>
      <c r="DHX19" s="382"/>
      <c r="DHY19" s="232"/>
      <c r="DHZ19" s="500"/>
      <c r="DIA19" s="503"/>
      <c r="DIB19" s="382"/>
      <c r="DIC19" s="382"/>
      <c r="DID19" s="382"/>
      <c r="DIE19" s="382"/>
      <c r="DIF19" s="382"/>
      <c r="DIG19" s="232"/>
      <c r="DIH19" s="500"/>
      <c r="DII19" s="503"/>
      <c r="DIJ19" s="382"/>
      <c r="DIK19" s="382"/>
      <c r="DIL19" s="382"/>
      <c r="DIM19" s="382"/>
      <c r="DIN19" s="382"/>
      <c r="DIO19" s="232"/>
      <c r="DIP19" s="500"/>
      <c r="DIQ19" s="503"/>
      <c r="DIR19" s="382"/>
      <c r="DIS19" s="382"/>
      <c r="DIT19" s="382"/>
      <c r="DIU19" s="382"/>
      <c r="DIV19" s="382"/>
      <c r="DIW19" s="232"/>
      <c r="DIX19" s="500"/>
      <c r="DIY19" s="503"/>
      <c r="DIZ19" s="382"/>
      <c r="DJA19" s="382"/>
      <c r="DJB19" s="382"/>
      <c r="DJC19" s="382"/>
      <c r="DJD19" s="382"/>
      <c r="DJE19" s="232"/>
      <c r="DJF19" s="500"/>
      <c r="DJG19" s="503"/>
      <c r="DJH19" s="382"/>
      <c r="DJI19" s="382"/>
      <c r="DJJ19" s="382"/>
      <c r="DJK19" s="382"/>
      <c r="DJL19" s="382"/>
      <c r="DJM19" s="232"/>
      <c r="DJN19" s="500"/>
      <c r="DJO19" s="503"/>
      <c r="DJP19" s="382"/>
      <c r="DJQ19" s="382"/>
      <c r="DJR19" s="382"/>
      <c r="DJS19" s="382"/>
      <c r="DJT19" s="382"/>
      <c r="DJU19" s="232"/>
      <c r="DJV19" s="500"/>
      <c r="DJW19" s="503"/>
      <c r="DJX19" s="382"/>
      <c r="DJY19" s="382"/>
      <c r="DJZ19" s="382"/>
      <c r="DKA19" s="382"/>
      <c r="DKB19" s="382"/>
      <c r="DKC19" s="232"/>
      <c r="DKD19" s="500"/>
      <c r="DKE19" s="503"/>
      <c r="DKF19" s="382"/>
      <c r="DKG19" s="382"/>
      <c r="DKH19" s="382"/>
      <c r="DKI19" s="382"/>
      <c r="DKJ19" s="382"/>
      <c r="DKK19" s="232"/>
      <c r="DKL19" s="500"/>
      <c r="DKM19" s="503"/>
      <c r="DKN19" s="382"/>
      <c r="DKO19" s="382"/>
      <c r="DKP19" s="382"/>
      <c r="DKQ19" s="382"/>
      <c r="DKR19" s="382"/>
      <c r="DKS19" s="232"/>
      <c r="DKT19" s="500"/>
      <c r="DKU19" s="503"/>
      <c r="DKV19" s="382"/>
      <c r="DKW19" s="382"/>
      <c r="DKX19" s="382"/>
      <c r="DKY19" s="382"/>
      <c r="DKZ19" s="382"/>
      <c r="DLA19" s="232"/>
      <c r="DLB19" s="500"/>
      <c r="DLC19" s="503"/>
      <c r="DLD19" s="382"/>
      <c r="DLE19" s="382"/>
      <c r="DLF19" s="382"/>
      <c r="DLG19" s="382"/>
      <c r="DLH19" s="382"/>
      <c r="DLI19" s="232"/>
      <c r="DLJ19" s="500"/>
      <c r="DLK19" s="503"/>
      <c r="DLL19" s="382"/>
      <c r="DLM19" s="382"/>
      <c r="DLN19" s="382"/>
      <c r="DLO19" s="382"/>
      <c r="DLP19" s="382"/>
      <c r="DLQ19" s="232"/>
      <c r="DLR19" s="500"/>
      <c r="DLS19" s="503"/>
      <c r="DLT19" s="382"/>
      <c r="DLU19" s="382"/>
      <c r="DLV19" s="382"/>
      <c r="DLW19" s="382"/>
      <c r="DLX19" s="382"/>
      <c r="DLY19" s="232"/>
      <c r="DLZ19" s="500"/>
      <c r="DMA19" s="503"/>
      <c r="DMB19" s="382"/>
      <c r="DMC19" s="382"/>
      <c r="DMD19" s="382"/>
      <c r="DME19" s="382"/>
      <c r="DMF19" s="382"/>
      <c r="DMG19" s="232"/>
      <c r="DMH19" s="500"/>
      <c r="DMI19" s="503"/>
      <c r="DMJ19" s="382"/>
      <c r="DMK19" s="382"/>
      <c r="DML19" s="382"/>
      <c r="DMM19" s="382"/>
      <c r="DMN19" s="382"/>
      <c r="DMO19" s="232"/>
      <c r="DMP19" s="500"/>
      <c r="DMQ19" s="503"/>
      <c r="DMR19" s="382"/>
      <c r="DMS19" s="382"/>
      <c r="DMT19" s="382"/>
      <c r="DMU19" s="382"/>
      <c r="DMV19" s="382"/>
      <c r="DMW19" s="232"/>
      <c r="DMX19" s="500"/>
      <c r="DMY19" s="503"/>
      <c r="DMZ19" s="382"/>
      <c r="DNA19" s="382"/>
      <c r="DNB19" s="382"/>
      <c r="DNC19" s="382"/>
      <c r="DND19" s="382"/>
      <c r="DNE19" s="232"/>
      <c r="DNF19" s="500"/>
      <c r="DNG19" s="503"/>
      <c r="DNH19" s="382"/>
      <c r="DNI19" s="382"/>
      <c r="DNJ19" s="382"/>
      <c r="DNK19" s="382"/>
      <c r="DNL19" s="382"/>
      <c r="DNM19" s="232"/>
      <c r="DNN19" s="500"/>
      <c r="DNO19" s="503"/>
      <c r="DNP19" s="382"/>
      <c r="DNQ19" s="382"/>
      <c r="DNR19" s="382"/>
      <c r="DNS19" s="382"/>
      <c r="DNT19" s="382"/>
      <c r="DNU19" s="232"/>
      <c r="DNV19" s="500"/>
      <c r="DNW19" s="503"/>
      <c r="DNX19" s="382"/>
      <c r="DNY19" s="382"/>
      <c r="DNZ19" s="382"/>
      <c r="DOA19" s="382"/>
      <c r="DOB19" s="382"/>
      <c r="DOC19" s="232"/>
      <c r="DOD19" s="500"/>
      <c r="DOE19" s="503"/>
      <c r="DOF19" s="382"/>
      <c r="DOG19" s="382"/>
      <c r="DOH19" s="382"/>
      <c r="DOI19" s="382"/>
      <c r="DOJ19" s="382"/>
      <c r="DOK19" s="232"/>
      <c r="DOL19" s="500"/>
      <c r="DOM19" s="503"/>
      <c r="DON19" s="382"/>
      <c r="DOO19" s="382"/>
      <c r="DOP19" s="382"/>
      <c r="DOQ19" s="382"/>
      <c r="DOR19" s="382"/>
      <c r="DOS19" s="232"/>
      <c r="DOT19" s="500"/>
      <c r="DOU19" s="503"/>
      <c r="DOV19" s="382"/>
      <c r="DOW19" s="382"/>
      <c r="DOX19" s="382"/>
      <c r="DOY19" s="382"/>
      <c r="DOZ19" s="382"/>
      <c r="DPA19" s="232"/>
      <c r="DPB19" s="500"/>
      <c r="DPC19" s="503"/>
      <c r="DPD19" s="382"/>
      <c r="DPE19" s="382"/>
      <c r="DPF19" s="382"/>
      <c r="DPG19" s="382"/>
      <c r="DPH19" s="382"/>
      <c r="DPI19" s="232"/>
      <c r="DPJ19" s="500"/>
      <c r="DPK19" s="503"/>
      <c r="DPL19" s="382"/>
      <c r="DPM19" s="382"/>
      <c r="DPN19" s="382"/>
      <c r="DPO19" s="382"/>
      <c r="DPP19" s="382"/>
      <c r="DPQ19" s="232"/>
      <c r="DPR19" s="500"/>
      <c r="DPS19" s="503"/>
      <c r="DPT19" s="382"/>
      <c r="DPU19" s="382"/>
      <c r="DPV19" s="382"/>
      <c r="DPW19" s="382"/>
      <c r="DPX19" s="382"/>
      <c r="DPY19" s="232"/>
      <c r="DPZ19" s="500"/>
      <c r="DQA19" s="503"/>
      <c r="DQB19" s="382"/>
      <c r="DQC19" s="382"/>
      <c r="DQD19" s="382"/>
      <c r="DQE19" s="382"/>
      <c r="DQF19" s="382"/>
      <c r="DQG19" s="232"/>
      <c r="DQH19" s="500"/>
      <c r="DQI19" s="503"/>
      <c r="DQJ19" s="382"/>
      <c r="DQK19" s="382"/>
      <c r="DQL19" s="382"/>
      <c r="DQM19" s="382"/>
      <c r="DQN19" s="382"/>
      <c r="DQO19" s="232"/>
      <c r="DQP19" s="500"/>
      <c r="DQQ19" s="503"/>
      <c r="DQR19" s="382"/>
      <c r="DQS19" s="382"/>
      <c r="DQT19" s="382"/>
      <c r="DQU19" s="382"/>
      <c r="DQV19" s="382"/>
      <c r="DQW19" s="232"/>
      <c r="DQX19" s="500"/>
      <c r="DQY19" s="503"/>
      <c r="DQZ19" s="382"/>
      <c r="DRA19" s="382"/>
      <c r="DRB19" s="382"/>
      <c r="DRC19" s="382"/>
      <c r="DRD19" s="382"/>
      <c r="DRE19" s="232"/>
      <c r="DRF19" s="500"/>
      <c r="DRG19" s="503"/>
      <c r="DRH19" s="382"/>
      <c r="DRI19" s="382"/>
      <c r="DRJ19" s="382"/>
      <c r="DRK19" s="382"/>
      <c r="DRL19" s="382"/>
      <c r="DRM19" s="232"/>
      <c r="DRN19" s="500"/>
      <c r="DRO19" s="503"/>
      <c r="DRP19" s="382"/>
      <c r="DRQ19" s="382"/>
      <c r="DRR19" s="382"/>
      <c r="DRS19" s="382"/>
      <c r="DRT19" s="382"/>
      <c r="DRU19" s="232"/>
      <c r="DRV19" s="500"/>
      <c r="DRW19" s="503"/>
      <c r="DRX19" s="382"/>
      <c r="DRY19" s="382"/>
      <c r="DRZ19" s="382"/>
      <c r="DSA19" s="382"/>
      <c r="DSB19" s="382"/>
      <c r="DSC19" s="232"/>
      <c r="DSD19" s="500"/>
      <c r="DSE19" s="503"/>
      <c r="DSF19" s="382"/>
      <c r="DSG19" s="382"/>
      <c r="DSH19" s="382"/>
      <c r="DSI19" s="382"/>
      <c r="DSJ19" s="382"/>
      <c r="DSK19" s="232"/>
      <c r="DSL19" s="500"/>
      <c r="DSM19" s="503"/>
      <c r="DSN19" s="382"/>
      <c r="DSO19" s="382"/>
      <c r="DSP19" s="382"/>
      <c r="DSQ19" s="382"/>
      <c r="DSR19" s="382"/>
      <c r="DSS19" s="232"/>
      <c r="DST19" s="500"/>
      <c r="DSU19" s="503"/>
      <c r="DSV19" s="382"/>
      <c r="DSW19" s="382"/>
      <c r="DSX19" s="382"/>
      <c r="DSY19" s="382"/>
      <c r="DSZ19" s="382"/>
      <c r="DTA19" s="232"/>
      <c r="DTB19" s="500"/>
      <c r="DTC19" s="503"/>
      <c r="DTD19" s="382"/>
      <c r="DTE19" s="382"/>
      <c r="DTF19" s="382"/>
      <c r="DTG19" s="382"/>
      <c r="DTH19" s="382"/>
      <c r="DTI19" s="232"/>
      <c r="DTJ19" s="500"/>
      <c r="DTK19" s="503"/>
      <c r="DTL19" s="382"/>
      <c r="DTM19" s="382"/>
      <c r="DTN19" s="382"/>
      <c r="DTO19" s="382"/>
      <c r="DTP19" s="382"/>
      <c r="DTQ19" s="232"/>
      <c r="DTR19" s="500"/>
      <c r="DTS19" s="503"/>
      <c r="DTT19" s="382"/>
      <c r="DTU19" s="382"/>
      <c r="DTV19" s="382"/>
      <c r="DTW19" s="382"/>
      <c r="DTX19" s="382"/>
      <c r="DTY19" s="232"/>
      <c r="DTZ19" s="500"/>
      <c r="DUA19" s="503"/>
      <c r="DUB19" s="382"/>
      <c r="DUC19" s="382"/>
      <c r="DUD19" s="382"/>
      <c r="DUE19" s="382"/>
      <c r="DUF19" s="382"/>
      <c r="DUG19" s="232"/>
      <c r="DUH19" s="500"/>
      <c r="DUI19" s="503"/>
      <c r="DUJ19" s="382"/>
      <c r="DUK19" s="382"/>
      <c r="DUL19" s="382"/>
      <c r="DUM19" s="382"/>
      <c r="DUN19" s="382"/>
      <c r="DUO19" s="232"/>
      <c r="DUP19" s="500"/>
      <c r="DUQ19" s="503"/>
      <c r="DUR19" s="382"/>
      <c r="DUS19" s="382"/>
      <c r="DUT19" s="382"/>
      <c r="DUU19" s="382"/>
      <c r="DUV19" s="382"/>
      <c r="DUW19" s="232"/>
      <c r="DUX19" s="500"/>
      <c r="DUY19" s="503"/>
      <c r="DUZ19" s="382"/>
      <c r="DVA19" s="382"/>
      <c r="DVB19" s="382"/>
      <c r="DVC19" s="382"/>
      <c r="DVD19" s="382"/>
      <c r="DVE19" s="232"/>
      <c r="DVF19" s="500"/>
      <c r="DVG19" s="503"/>
      <c r="DVH19" s="382"/>
      <c r="DVI19" s="382"/>
      <c r="DVJ19" s="382"/>
      <c r="DVK19" s="382"/>
      <c r="DVL19" s="382"/>
      <c r="DVM19" s="232"/>
      <c r="DVN19" s="500"/>
      <c r="DVO19" s="503"/>
      <c r="DVP19" s="382"/>
      <c r="DVQ19" s="382"/>
      <c r="DVR19" s="382"/>
      <c r="DVS19" s="382"/>
      <c r="DVT19" s="382"/>
      <c r="DVU19" s="232"/>
      <c r="DVV19" s="500"/>
      <c r="DVW19" s="503"/>
      <c r="DVX19" s="382"/>
      <c r="DVY19" s="382"/>
      <c r="DVZ19" s="382"/>
      <c r="DWA19" s="382"/>
      <c r="DWB19" s="382"/>
      <c r="DWC19" s="232"/>
      <c r="DWD19" s="500"/>
      <c r="DWE19" s="503"/>
      <c r="DWF19" s="382"/>
      <c r="DWG19" s="382"/>
      <c r="DWH19" s="382"/>
      <c r="DWI19" s="382"/>
      <c r="DWJ19" s="382"/>
      <c r="DWK19" s="232"/>
      <c r="DWL19" s="500"/>
      <c r="DWM19" s="503"/>
      <c r="DWN19" s="382"/>
      <c r="DWO19" s="382"/>
      <c r="DWP19" s="382"/>
      <c r="DWQ19" s="382"/>
      <c r="DWR19" s="382"/>
      <c r="DWS19" s="232"/>
      <c r="DWT19" s="500"/>
      <c r="DWU19" s="503"/>
      <c r="DWV19" s="382"/>
      <c r="DWW19" s="382"/>
      <c r="DWX19" s="382"/>
      <c r="DWY19" s="382"/>
      <c r="DWZ19" s="382"/>
      <c r="DXA19" s="232"/>
      <c r="DXB19" s="500"/>
      <c r="DXC19" s="503"/>
      <c r="DXD19" s="382"/>
      <c r="DXE19" s="382"/>
      <c r="DXF19" s="382"/>
      <c r="DXG19" s="382"/>
      <c r="DXH19" s="382"/>
      <c r="DXI19" s="232"/>
      <c r="DXJ19" s="500"/>
      <c r="DXK19" s="503"/>
      <c r="DXL19" s="382"/>
      <c r="DXM19" s="382"/>
      <c r="DXN19" s="382"/>
      <c r="DXO19" s="382"/>
      <c r="DXP19" s="382"/>
      <c r="DXQ19" s="232"/>
      <c r="DXR19" s="500"/>
      <c r="DXS19" s="503"/>
      <c r="DXT19" s="382"/>
      <c r="DXU19" s="382"/>
      <c r="DXV19" s="382"/>
      <c r="DXW19" s="382"/>
      <c r="DXX19" s="382"/>
      <c r="DXY19" s="232"/>
      <c r="DXZ19" s="500"/>
      <c r="DYA19" s="503"/>
      <c r="DYB19" s="382"/>
      <c r="DYC19" s="382"/>
      <c r="DYD19" s="382"/>
      <c r="DYE19" s="382"/>
      <c r="DYF19" s="382"/>
      <c r="DYG19" s="232"/>
      <c r="DYH19" s="500"/>
      <c r="DYI19" s="503"/>
      <c r="DYJ19" s="382"/>
      <c r="DYK19" s="382"/>
      <c r="DYL19" s="382"/>
      <c r="DYM19" s="382"/>
      <c r="DYN19" s="382"/>
      <c r="DYO19" s="232"/>
      <c r="DYP19" s="500"/>
      <c r="DYQ19" s="503"/>
      <c r="DYR19" s="382"/>
      <c r="DYS19" s="382"/>
      <c r="DYT19" s="382"/>
      <c r="DYU19" s="382"/>
      <c r="DYV19" s="382"/>
      <c r="DYW19" s="232"/>
      <c r="DYX19" s="500"/>
      <c r="DYY19" s="503"/>
      <c r="DYZ19" s="382"/>
      <c r="DZA19" s="382"/>
      <c r="DZB19" s="382"/>
      <c r="DZC19" s="382"/>
      <c r="DZD19" s="382"/>
      <c r="DZE19" s="232"/>
      <c r="DZF19" s="500"/>
      <c r="DZG19" s="503"/>
      <c r="DZH19" s="382"/>
      <c r="DZI19" s="382"/>
      <c r="DZJ19" s="382"/>
      <c r="DZK19" s="382"/>
      <c r="DZL19" s="382"/>
      <c r="DZM19" s="232"/>
      <c r="DZN19" s="500"/>
      <c r="DZO19" s="503"/>
      <c r="DZP19" s="382"/>
      <c r="DZQ19" s="382"/>
      <c r="DZR19" s="382"/>
      <c r="DZS19" s="382"/>
      <c r="DZT19" s="382"/>
      <c r="DZU19" s="232"/>
      <c r="DZV19" s="500"/>
      <c r="DZW19" s="503"/>
      <c r="DZX19" s="382"/>
      <c r="DZY19" s="382"/>
      <c r="DZZ19" s="382"/>
      <c r="EAA19" s="382"/>
      <c r="EAB19" s="382"/>
      <c r="EAC19" s="232"/>
      <c r="EAD19" s="500"/>
      <c r="EAE19" s="503"/>
      <c r="EAF19" s="382"/>
      <c r="EAG19" s="382"/>
      <c r="EAH19" s="382"/>
      <c r="EAI19" s="382"/>
      <c r="EAJ19" s="382"/>
      <c r="EAK19" s="232"/>
      <c r="EAL19" s="500"/>
      <c r="EAM19" s="503"/>
      <c r="EAN19" s="382"/>
      <c r="EAO19" s="382"/>
      <c r="EAP19" s="382"/>
      <c r="EAQ19" s="382"/>
      <c r="EAR19" s="382"/>
      <c r="EAS19" s="232"/>
      <c r="EAT19" s="500"/>
      <c r="EAU19" s="503"/>
      <c r="EAV19" s="382"/>
      <c r="EAW19" s="382"/>
      <c r="EAX19" s="382"/>
      <c r="EAY19" s="382"/>
      <c r="EAZ19" s="382"/>
      <c r="EBA19" s="232"/>
      <c r="EBB19" s="500"/>
      <c r="EBC19" s="503"/>
      <c r="EBD19" s="382"/>
      <c r="EBE19" s="382"/>
      <c r="EBF19" s="382"/>
      <c r="EBG19" s="382"/>
      <c r="EBH19" s="382"/>
      <c r="EBI19" s="232"/>
      <c r="EBJ19" s="500"/>
      <c r="EBK19" s="503"/>
      <c r="EBL19" s="382"/>
      <c r="EBM19" s="382"/>
      <c r="EBN19" s="382"/>
      <c r="EBO19" s="382"/>
      <c r="EBP19" s="382"/>
      <c r="EBQ19" s="232"/>
      <c r="EBR19" s="500"/>
      <c r="EBS19" s="503"/>
      <c r="EBT19" s="382"/>
      <c r="EBU19" s="382"/>
      <c r="EBV19" s="382"/>
      <c r="EBW19" s="382"/>
      <c r="EBX19" s="382"/>
      <c r="EBY19" s="232"/>
      <c r="EBZ19" s="500"/>
      <c r="ECA19" s="503"/>
      <c r="ECB19" s="382"/>
      <c r="ECC19" s="382"/>
      <c r="ECD19" s="382"/>
      <c r="ECE19" s="382"/>
      <c r="ECF19" s="382"/>
      <c r="ECG19" s="232"/>
      <c r="ECH19" s="500"/>
      <c r="ECI19" s="503"/>
      <c r="ECJ19" s="382"/>
      <c r="ECK19" s="382"/>
      <c r="ECL19" s="382"/>
      <c r="ECM19" s="382"/>
      <c r="ECN19" s="382"/>
      <c r="ECO19" s="232"/>
      <c r="ECP19" s="500"/>
      <c r="ECQ19" s="503"/>
      <c r="ECR19" s="382"/>
      <c r="ECS19" s="382"/>
      <c r="ECT19" s="382"/>
      <c r="ECU19" s="382"/>
      <c r="ECV19" s="382"/>
      <c r="ECW19" s="232"/>
      <c r="ECX19" s="500"/>
      <c r="ECY19" s="503"/>
      <c r="ECZ19" s="382"/>
      <c r="EDA19" s="382"/>
      <c r="EDB19" s="382"/>
      <c r="EDC19" s="382"/>
      <c r="EDD19" s="382"/>
      <c r="EDE19" s="232"/>
      <c r="EDF19" s="500"/>
      <c r="EDG19" s="503"/>
      <c r="EDH19" s="382"/>
      <c r="EDI19" s="382"/>
      <c r="EDJ19" s="382"/>
      <c r="EDK19" s="382"/>
      <c r="EDL19" s="382"/>
      <c r="EDM19" s="232"/>
      <c r="EDN19" s="500"/>
      <c r="EDO19" s="503"/>
      <c r="EDP19" s="382"/>
      <c r="EDQ19" s="382"/>
      <c r="EDR19" s="382"/>
      <c r="EDS19" s="382"/>
      <c r="EDT19" s="382"/>
      <c r="EDU19" s="232"/>
      <c r="EDV19" s="500"/>
      <c r="EDW19" s="503"/>
      <c r="EDX19" s="382"/>
      <c r="EDY19" s="382"/>
      <c r="EDZ19" s="382"/>
      <c r="EEA19" s="382"/>
      <c r="EEB19" s="382"/>
      <c r="EEC19" s="232"/>
      <c r="EED19" s="500"/>
      <c r="EEE19" s="503"/>
      <c r="EEF19" s="382"/>
      <c r="EEG19" s="382"/>
      <c r="EEH19" s="382"/>
      <c r="EEI19" s="382"/>
      <c r="EEJ19" s="382"/>
      <c r="EEK19" s="232"/>
      <c r="EEL19" s="500"/>
      <c r="EEM19" s="503"/>
      <c r="EEN19" s="382"/>
      <c r="EEO19" s="382"/>
      <c r="EEP19" s="382"/>
      <c r="EEQ19" s="382"/>
      <c r="EER19" s="382"/>
      <c r="EES19" s="232"/>
      <c r="EET19" s="500"/>
      <c r="EEU19" s="503"/>
      <c r="EEV19" s="382"/>
      <c r="EEW19" s="382"/>
      <c r="EEX19" s="382"/>
      <c r="EEY19" s="382"/>
      <c r="EEZ19" s="382"/>
      <c r="EFA19" s="232"/>
      <c r="EFB19" s="500"/>
      <c r="EFC19" s="503"/>
      <c r="EFD19" s="382"/>
      <c r="EFE19" s="382"/>
      <c r="EFF19" s="382"/>
      <c r="EFG19" s="382"/>
      <c r="EFH19" s="382"/>
      <c r="EFI19" s="232"/>
      <c r="EFJ19" s="500"/>
      <c r="EFK19" s="503"/>
      <c r="EFL19" s="382"/>
      <c r="EFM19" s="382"/>
      <c r="EFN19" s="382"/>
      <c r="EFO19" s="382"/>
      <c r="EFP19" s="382"/>
      <c r="EFQ19" s="232"/>
      <c r="EFR19" s="500"/>
      <c r="EFS19" s="503"/>
      <c r="EFT19" s="382"/>
      <c r="EFU19" s="382"/>
      <c r="EFV19" s="382"/>
      <c r="EFW19" s="382"/>
      <c r="EFX19" s="382"/>
      <c r="EFY19" s="232"/>
      <c r="EFZ19" s="500"/>
      <c r="EGA19" s="503"/>
      <c r="EGB19" s="382"/>
      <c r="EGC19" s="382"/>
      <c r="EGD19" s="382"/>
      <c r="EGE19" s="382"/>
      <c r="EGF19" s="382"/>
      <c r="EGG19" s="232"/>
      <c r="EGH19" s="500"/>
      <c r="EGI19" s="503"/>
      <c r="EGJ19" s="382"/>
      <c r="EGK19" s="382"/>
      <c r="EGL19" s="382"/>
      <c r="EGM19" s="382"/>
      <c r="EGN19" s="382"/>
      <c r="EGO19" s="232"/>
      <c r="EGP19" s="500"/>
      <c r="EGQ19" s="503"/>
      <c r="EGR19" s="382"/>
      <c r="EGS19" s="382"/>
      <c r="EGT19" s="382"/>
      <c r="EGU19" s="382"/>
      <c r="EGV19" s="382"/>
      <c r="EGW19" s="232"/>
      <c r="EGX19" s="500"/>
      <c r="EGY19" s="503"/>
      <c r="EGZ19" s="382"/>
      <c r="EHA19" s="382"/>
      <c r="EHB19" s="382"/>
      <c r="EHC19" s="382"/>
      <c r="EHD19" s="382"/>
      <c r="EHE19" s="232"/>
      <c r="EHF19" s="500"/>
      <c r="EHG19" s="503"/>
      <c r="EHH19" s="382"/>
      <c r="EHI19" s="382"/>
      <c r="EHJ19" s="382"/>
      <c r="EHK19" s="382"/>
      <c r="EHL19" s="382"/>
      <c r="EHM19" s="232"/>
      <c r="EHN19" s="500"/>
      <c r="EHO19" s="503"/>
      <c r="EHP19" s="382"/>
      <c r="EHQ19" s="382"/>
      <c r="EHR19" s="382"/>
      <c r="EHS19" s="382"/>
      <c r="EHT19" s="382"/>
      <c r="EHU19" s="232"/>
      <c r="EHV19" s="500"/>
      <c r="EHW19" s="503"/>
      <c r="EHX19" s="382"/>
      <c r="EHY19" s="382"/>
      <c r="EHZ19" s="382"/>
      <c r="EIA19" s="382"/>
      <c r="EIB19" s="382"/>
      <c r="EIC19" s="232"/>
      <c r="EID19" s="500"/>
      <c r="EIE19" s="503"/>
      <c r="EIF19" s="382"/>
      <c r="EIG19" s="382"/>
      <c r="EIH19" s="382"/>
      <c r="EII19" s="382"/>
      <c r="EIJ19" s="382"/>
      <c r="EIK19" s="232"/>
      <c r="EIL19" s="500"/>
      <c r="EIM19" s="503"/>
      <c r="EIN19" s="382"/>
      <c r="EIO19" s="382"/>
      <c r="EIP19" s="382"/>
      <c r="EIQ19" s="382"/>
      <c r="EIR19" s="382"/>
      <c r="EIS19" s="232"/>
      <c r="EIT19" s="500"/>
      <c r="EIU19" s="503"/>
      <c r="EIV19" s="382"/>
      <c r="EIW19" s="382"/>
      <c r="EIX19" s="382"/>
      <c r="EIY19" s="382"/>
      <c r="EIZ19" s="382"/>
      <c r="EJA19" s="232"/>
      <c r="EJB19" s="500"/>
      <c r="EJC19" s="503"/>
      <c r="EJD19" s="382"/>
      <c r="EJE19" s="382"/>
      <c r="EJF19" s="382"/>
      <c r="EJG19" s="382"/>
      <c r="EJH19" s="382"/>
      <c r="EJI19" s="232"/>
      <c r="EJJ19" s="500"/>
      <c r="EJK19" s="503"/>
      <c r="EJL19" s="382"/>
      <c r="EJM19" s="382"/>
      <c r="EJN19" s="382"/>
      <c r="EJO19" s="382"/>
      <c r="EJP19" s="382"/>
      <c r="EJQ19" s="232"/>
      <c r="EJR19" s="500"/>
      <c r="EJS19" s="503"/>
      <c r="EJT19" s="382"/>
      <c r="EJU19" s="382"/>
      <c r="EJV19" s="382"/>
      <c r="EJW19" s="382"/>
      <c r="EJX19" s="382"/>
      <c r="EJY19" s="232"/>
      <c r="EJZ19" s="500"/>
      <c r="EKA19" s="503"/>
      <c r="EKB19" s="382"/>
      <c r="EKC19" s="382"/>
      <c r="EKD19" s="382"/>
      <c r="EKE19" s="382"/>
      <c r="EKF19" s="382"/>
      <c r="EKG19" s="232"/>
      <c r="EKH19" s="500"/>
      <c r="EKI19" s="503"/>
      <c r="EKJ19" s="382"/>
      <c r="EKK19" s="382"/>
      <c r="EKL19" s="382"/>
      <c r="EKM19" s="382"/>
      <c r="EKN19" s="382"/>
      <c r="EKO19" s="232"/>
      <c r="EKP19" s="500"/>
      <c r="EKQ19" s="503"/>
      <c r="EKR19" s="382"/>
      <c r="EKS19" s="382"/>
      <c r="EKT19" s="382"/>
      <c r="EKU19" s="382"/>
      <c r="EKV19" s="382"/>
      <c r="EKW19" s="232"/>
      <c r="EKX19" s="500"/>
      <c r="EKY19" s="503"/>
      <c r="EKZ19" s="382"/>
      <c r="ELA19" s="382"/>
      <c r="ELB19" s="382"/>
      <c r="ELC19" s="382"/>
      <c r="ELD19" s="382"/>
      <c r="ELE19" s="232"/>
      <c r="ELF19" s="500"/>
      <c r="ELG19" s="503"/>
      <c r="ELH19" s="382"/>
      <c r="ELI19" s="382"/>
      <c r="ELJ19" s="382"/>
      <c r="ELK19" s="382"/>
      <c r="ELL19" s="382"/>
      <c r="ELM19" s="232"/>
      <c r="ELN19" s="500"/>
      <c r="ELO19" s="503"/>
      <c r="ELP19" s="382"/>
      <c r="ELQ19" s="382"/>
      <c r="ELR19" s="382"/>
      <c r="ELS19" s="382"/>
      <c r="ELT19" s="382"/>
      <c r="ELU19" s="232"/>
      <c r="ELV19" s="500"/>
      <c r="ELW19" s="503"/>
      <c r="ELX19" s="382"/>
      <c r="ELY19" s="382"/>
      <c r="ELZ19" s="382"/>
      <c r="EMA19" s="382"/>
      <c r="EMB19" s="382"/>
      <c r="EMC19" s="232"/>
      <c r="EMD19" s="500"/>
      <c r="EME19" s="503"/>
      <c r="EMF19" s="382"/>
      <c r="EMG19" s="382"/>
      <c r="EMH19" s="382"/>
      <c r="EMI19" s="382"/>
      <c r="EMJ19" s="382"/>
      <c r="EMK19" s="232"/>
      <c r="EML19" s="500"/>
      <c r="EMM19" s="503"/>
      <c r="EMN19" s="382"/>
      <c r="EMO19" s="382"/>
      <c r="EMP19" s="382"/>
      <c r="EMQ19" s="382"/>
      <c r="EMR19" s="382"/>
      <c r="EMS19" s="232"/>
      <c r="EMT19" s="500"/>
      <c r="EMU19" s="503"/>
      <c r="EMV19" s="382"/>
      <c r="EMW19" s="382"/>
      <c r="EMX19" s="382"/>
      <c r="EMY19" s="382"/>
      <c r="EMZ19" s="382"/>
      <c r="ENA19" s="232"/>
      <c r="ENB19" s="500"/>
      <c r="ENC19" s="503"/>
      <c r="END19" s="382"/>
      <c r="ENE19" s="382"/>
      <c r="ENF19" s="382"/>
      <c r="ENG19" s="382"/>
      <c r="ENH19" s="382"/>
      <c r="ENI19" s="232"/>
      <c r="ENJ19" s="500"/>
      <c r="ENK19" s="503"/>
      <c r="ENL19" s="382"/>
      <c r="ENM19" s="382"/>
      <c r="ENN19" s="382"/>
      <c r="ENO19" s="382"/>
      <c r="ENP19" s="382"/>
      <c r="ENQ19" s="232"/>
      <c r="ENR19" s="500"/>
      <c r="ENS19" s="503"/>
      <c r="ENT19" s="382"/>
      <c r="ENU19" s="382"/>
      <c r="ENV19" s="382"/>
      <c r="ENW19" s="382"/>
      <c r="ENX19" s="382"/>
      <c r="ENY19" s="232"/>
      <c r="ENZ19" s="500"/>
      <c r="EOA19" s="503"/>
      <c r="EOB19" s="382"/>
      <c r="EOC19" s="382"/>
      <c r="EOD19" s="382"/>
      <c r="EOE19" s="382"/>
      <c r="EOF19" s="382"/>
      <c r="EOG19" s="232"/>
      <c r="EOH19" s="500"/>
      <c r="EOI19" s="503"/>
      <c r="EOJ19" s="382"/>
      <c r="EOK19" s="382"/>
      <c r="EOL19" s="382"/>
      <c r="EOM19" s="382"/>
      <c r="EON19" s="382"/>
      <c r="EOO19" s="232"/>
      <c r="EOP19" s="500"/>
      <c r="EOQ19" s="503"/>
      <c r="EOR19" s="382"/>
      <c r="EOS19" s="382"/>
      <c r="EOT19" s="382"/>
      <c r="EOU19" s="382"/>
      <c r="EOV19" s="382"/>
      <c r="EOW19" s="232"/>
      <c r="EOX19" s="500"/>
      <c r="EOY19" s="503"/>
      <c r="EOZ19" s="382"/>
      <c r="EPA19" s="382"/>
      <c r="EPB19" s="382"/>
      <c r="EPC19" s="382"/>
      <c r="EPD19" s="382"/>
      <c r="EPE19" s="232"/>
      <c r="EPF19" s="500"/>
      <c r="EPG19" s="503"/>
      <c r="EPH19" s="382"/>
      <c r="EPI19" s="382"/>
      <c r="EPJ19" s="382"/>
      <c r="EPK19" s="382"/>
      <c r="EPL19" s="382"/>
      <c r="EPM19" s="232"/>
      <c r="EPN19" s="500"/>
      <c r="EPO19" s="503"/>
      <c r="EPP19" s="382"/>
      <c r="EPQ19" s="382"/>
      <c r="EPR19" s="382"/>
      <c r="EPS19" s="382"/>
      <c r="EPT19" s="382"/>
      <c r="EPU19" s="232"/>
      <c r="EPV19" s="500"/>
      <c r="EPW19" s="503"/>
      <c r="EPX19" s="382"/>
      <c r="EPY19" s="382"/>
      <c r="EPZ19" s="382"/>
      <c r="EQA19" s="382"/>
      <c r="EQB19" s="382"/>
      <c r="EQC19" s="232"/>
      <c r="EQD19" s="500"/>
      <c r="EQE19" s="503"/>
      <c r="EQF19" s="382"/>
      <c r="EQG19" s="382"/>
      <c r="EQH19" s="382"/>
      <c r="EQI19" s="382"/>
      <c r="EQJ19" s="382"/>
      <c r="EQK19" s="232"/>
      <c r="EQL19" s="500"/>
      <c r="EQM19" s="503"/>
      <c r="EQN19" s="382"/>
      <c r="EQO19" s="382"/>
      <c r="EQP19" s="382"/>
      <c r="EQQ19" s="382"/>
      <c r="EQR19" s="382"/>
      <c r="EQS19" s="232"/>
      <c r="EQT19" s="500"/>
      <c r="EQU19" s="503"/>
      <c r="EQV19" s="382"/>
      <c r="EQW19" s="382"/>
      <c r="EQX19" s="382"/>
      <c r="EQY19" s="382"/>
      <c r="EQZ19" s="382"/>
      <c r="ERA19" s="232"/>
      <c r="ERB19" s="500"/>
      <c r="ERC19" s="503"/>
      <c r="ERD19" s="382"/>
      <c r="ERE19" s="382"/>
      <c r="ERF19" s="382"/>
      <c r="ERG19" s="382"/>
      <c r="ERH19" s="382"/>
      <c r="ERI19" s="232"/>
      <c r="ERJ19" s="500"/>
      <c r="ERK19" s="503"/>
      <c r="ERL19" s="382"/>
      <c r="ERM19" s="382"/>
      <c r="ERN19" s="382"/>
      <c r="ERO19" s="382"/>
      <c r="ERP19" s="382"/>
      <c r="ERQ19" s="232"/>
      <c r="ERR19" s="500"/>
      <c r="ERS19" s="503"/>
      <c r="ERT19" s="382"/>
      <c r="ERU19" s="382"/>
      <c r="ERV19" s="382"/>
      <c r="ERW19" s="382"/>
      <c r="ERX19" s="382"/>
      <c r="ERY19" s="232"/>
      <c r="ERZ19" s="500"/>
      <c r="ESA19" s="503"/>
      <c r="ESB19" s="382"/>
      <c r="ESC19" s="382"/>
      <c r="ESD19" s="382"/>
      <c r="ESE19" s="382"/>
      <c r="ESF19" s="382"/>
      <c r="ESG19" s="232"/>
      <c r="ESH19" s="500"/>
      <c r="ESI19" s="503"/>
      <c r="ESJ19" s="382"/>
      <c r="ESK19" s="382"/>
      <c r="ESL19" s="382"/>
      <c r="ESM19" s="382"/>
      <c r="ESN19" s="382"/>
      <c r="ESO19" s="232"/>
      <c r="ESP19" s="500"/>
      <c r="ESQ19" s="503"/>
      <c r="ESR19" s="382"/>
      <c r="ESS19" s="382"/>
      <c r="EST19" s="382"/>
      <c r="ESU19" s="382"/>
      <c r="ESV19" s="382"/>
      <c r="ESW19" s="232"/>
      <c r="ESX19" s="500"/>
      <c r="ESY19" s="503"/>
      <c r="ESZ19" s="382"/>
      <c r="ETA19" s="382"/>
      <c r="ETB19" s="382"/>
      <c r="ETC19" s="382"/>
      <c r="ETD19" s="382"/>
      <c r="ETE19" s="232"/>
      <c r="ETF19" s="500"/>
      <c r="ETG19" s="503"/>
      <c r="ETH19" s="382"/>
      <c r="ETI19" s="382"/>
      <c r="ETJ19" s="382"/>
      <c r="ETK19" s="382"/>
      <c r="ETL19" s="382"/>
      <c r="ETM19" s="232"/>
      <c r="ETN19" s="500"/>
      <c r="ETO19" s="503"/>
      <c r="ETP19" s="382"/>
      <c r="ETQ19" s="382"/>
      <c r="ETR19" s="382"/>
      <c r="ETS19" s="382"/>
      <c r="ETT19" s="382"/>
      <c r="ETU19" s="232"/>
      <c r="ETV19" s="500"/>
      <c r="ETW19" s="503"/>
      <c r="ETX19" s="382"/>
      <c r="ETY19" s="382"/>
      <c r="ETZ19" s="382"/>
      <c r="EUA19" s="382"/>
      <c r="EUB19" s="382"/>
      <c r="EUC19" s="232"/>
      <c r="EUD19" s="500"/>
      <c r="EUE19" s="503"/>
      <c r="EUF19" s="382"/>
      <c r="EUG19" s="382"/>
      <c r="EUH19" s="382"/>
      <c r="EUI19" s="382"/>
      <c r="EUJ19" s="382"/>
      <c r="EUK19" s="232"/>
      <c r="EUL19" s="500"/>
      <c r="EUM19" s="503"/>
      <c r="EUN19" s="382"/>
      <c r="EUO19" s="382"/>
      <c r="EUP19" s="382"/>
      <c r="EUQ19" s="382"/>
      <c r="EUR19" s="382"/>
      <c r="EUS19" s="232"/>
      <c r="EUT19" s="500"/>
      <c r="EUU19" s="503"/>
      <c r="EUV19" s="382"/>
      <c r="EUW19" s="382"/>
      <c r="EUX19" s="382"/>
      <c r="EUY19" s="382"/>
      <c r="EUZ19" s="382"/>
      <c r="EVA19" s="232"/>
      <c r="EVB19" s="500"/>
      <c r="EVC19" s="503"/>
      <c r="EVD19" s="382"/>
      <c r="EVE19" s="382"/>
      <c r="EVF19" s="382"/>
      <c r="EVG19" s="382"/>
      <c r="EVH19" s="382"/>
      <c r="EVI19" s="232"/>
      <c r="EVJ19" s="500"/>
      <c r="EVK19" s="503"/>
      <c r="EVL19" s="382"/>
      <c r="EVM19" s="382"/>
      <c r="EVN19" s="382"/>
      <c r="EVO19" s="382"/>
      <c r="EVP19" s="382"/>
      <c r="EVQ19" s="232"/>
      <c r="EVR19" s="500"/>
      <c r="EVS19" s="503"/>
      <c r="EVT19" s="382"/>
      <c r="EVU19" s="382"/>
      <c r="EVV19" s="382"/>
      <c r="EVW19" s="382"/>
      <c r="EVX19" s="382"/>
      <c r="EVY19" s="232"/>
      <c r="EVZ19" s="500"/>
      <c r="EWA19" s="503"/>
      <c r="EWB19" s="382"/>
      <c r="EWC19" s="382"/>
      <c r="EWD19" s="382"/>
      <c r="EWE19" s="382"/>
      <c r="EWF19" s="382"/>
      <c r="EWG19" s="232"/>
      <c r="EWH19" s="500"/>
      <c r="EWI19" s="503"/>
      <c r="EWJ19" s="382"/>
      <c r="EWK19" s="382"/>
      <c r="EWL19" s="382"/>
      <c r="EWM19" s="382"/>
      <c r="EWN19" s="382"/>
      <c r="EWO19" s="232"/>
      <c r="EWP19" s="500"/>
      <c r="EWQ19" s="503"/>
      <c r="EWR19" s="382"/>
      <c r="EWS19" s="382"/>
      <c r="EWT19" s="382"/>
      <c r="EWU19" s="382"/>
      <c r="EWV19" s="382"/>
      <c r="EWW19" s="232"/>
      <c r="EWX19" s="500"/>
      <c r="EWY19" s="503"/>
      <c r="EWZ19" s="382"/>
      <c r="EXA19" s="382"/>
      <c r="EXB19" s="382"/>
      <c r="EXC19" s="382"/>
      <c r="EXD19" s="382"/>
      <c r="EXE19" s="232"/>
      <c r="EXF19" s="500"/>
      <c r="EXG19" s="503"/>
      <c r="EXH19" s="382"/>
      <c r="EXI19" s="382"/>
      <c r="EXJ19" s="382"/>
      <c r="EXK19" s="382"/>
      <c r="EXL19" s="382"/>
      <c r="EXM19" s="232"/>
      <c r="EXN19" s="500"/>
      <c r="EXO19" s="503"/>
      <c r="EXP19" s="382"/>
      <c r="EXQ19" s="382"/>
      <c r="EXR19" s="382"/>
      <c r="EXS19" s="382"/>
      <c r="EXT19" s="382"/>
      <c r="EXU19" s="232"/>
      <c r="EXV19" s="500"/>
      <c r="EXW19" s="503"/>
      <c r="EXX19" s="382"/>
      <c r="EXY19" s="382"/>
      <c r="EXZ19" s="382"/>
      <c r="EYA19" s="382"/>
      <c r="EYB19" s="382"/>
      <c r="EYC19" s="232"/>
      <c r="EYD19" s="500"/>
      <c r="EYE19" s="503"/>
      <c r="EYF19" s="382"/>
      <c r="EYG19" s="382"/>
      <c r="EYH19" s="382"/>
      <c r="EYI19" s="382"/>
      <c r="EYJ19" s="382"/>
      <c r="EYK19" s="232"/>
      <c r="EYL19" s="500"/>
      <c r="EYM19" s="503"/>
      <c r="EYN19" s="382"/>
      <c r="EYO19" s="382"/>
      <c r="EYP19" s="382"/>
      <c r="EYQ19" s="382"/>
      <c r="EYR19" s="382"/>
      <c r="EYS19" s="232"/>
      <c r="EYT19" s="500"/>
      <c r="EYU19" s="503"/>
      <c r="EYV19" s="382"/>
      <c r="EYW19" s="382"/>
      <c r="EYX19" s="382"/>
      <c r="EYY19" s="382"/>
      <c r="EYZ19" s="382"/>
      <c r="EZA19" s="232"/>
      <c r="EZB19" s="500"/>
      <c r="EZC19" s="503"/>
      <c r="EZD19" s="382"/>
      <c r="EZE19" s="382"/>
      <c r="EZF19" s="382"/>
      <c r="EZG19" s="382"/>
      <c r="EZH19" s="382"/>
      <c r="EZI19" s="232"/>
      <c r="EZJ19" s="500"/>
      <c r="EZK19" s="503"/>
      <c r="EZL19" s="382"/>
      <c r="EZM19" s="382"/>
      <c r="EZN19" s="382"/>
      <c r="EZO19" s="382"/>
      <c r="EZP19" s="382"/>
      <c r="EZQ19" s="232"/>
      <c r="EZR19" s="500"/>
      <c r="EZS19" s="503"/>
      <c r="EZT19" s="382"/>
      <c r="EZU19" s="382"/>
      <c r="EZV19" s="382"/>
      <c r="EZW19" s="382"/>
      <c r="EZX19" s="382"/>
      <c r="EZY19" s="232"/>
      <c r="EZZ19" s="500"/>
      <c r="FAA19" s="503"/>
      <c r="FAB19" s="382"/>
      <c r="FAC19" s="382"/>
      <c r="FAD19" s="382"/>
      <c r="FAE19" s="382"/>
      <c r="FAF19" s="382"/>
      <c r="FAG19" s="232"/>
      <c r="FAH19" s="500"/>
      <c r="FAI19" s="503"/>
      <c r="FAJ19" s="382"/>
      <c r="FAK19" s="382"/>
      <c r="FAL19" s="382"/>
      <c r="FAM19" s="382"/>
      <c r="FAN19" s="382"/>
      <c r="FAO19" s="232"/>
      <c r="FAP19" s="500"/>
      <c r="FAQ19" s="503"/>
      <c r="FAR19" s="382"/>
      <c r="FAS19" s="382"/>
      <c r="FAT19" s="382"/>
      <c r="FAU19" s="382"/>
      <c r="FAV19" s="382"/>
      <c r="FAW19" s="232"/>
      <c r="FAX19" s="500"/>
      <c r="FAY19" s="503"/>
      <c r="FAZ19" s="382"/>
      <c r="FBA19" s="382"/>
      <c r="FBB19" s="382"/>
      <c r="FBC19" s="382"/>
      <c r="FBD19" s="382"/>
      <c r="FBE19" s="232"/>
      <c r="FBF19" s="500"/>
      <c r="FBG19" s="503"/>
      <c r="FBH19" s="382"/>
      <c r="FBI19" s="382"/>
      <c r="FBJ19" s="382"/>
      <c r="FBK19" s="382"/>
      <c r="FBL19" s="382"/>
      <c r="FBM19" s="232"/>
      <c r="FBN19" s="500"/>
      <c r="FBO19" s="503"/>
      <c r="FBP19" s="382"/>
      <c r="FBQ19" s="382"/>
      <c r="FBR19" s="382"/>
      <c r="FBS19" s="382"/>
      <c r="FBT19" s="382"/>
      <c r="FBU19" s="232"/>
      <c r="FBV19" s="500"/>
      <c r="FBW19" s="503"/>
      <c r="FBX19" s="382"/>
      <c r="FBY19" s="382"/>
      <c r="FBZ19" s="382"/>
      <c r="FCA19" s="382"/>
      <c r="FCB19" s="382"/>
      <c r="FCC19" s="232"/>
      <c r="FCD19" s="500"/>
      <c r="FCE19" s="503"/>
      <c r="FCF19" s="382"/>
      <c r="FCG19" s="382"/>
      <c r="FCH19" s="382"/>
      <c r="FCI19" s="382"/>
      <c r="FCJ19" s="382"/>
      <c r="FCK19" s="232"/>
      <c r="FCL19" s="500"/>
      <c r="FCM19" s="503"/>
      <c r="FCN19" s="382"/>
      <c r="FCO19" s="382"/>
      <c r="FCP19" s="382"/>
      <c r="FCQ19" s="382"/>
      <c r="FCR19" s="382"/>
      <c r="FCS19" s="232"/>
      <c r="FCT19" s="500"/>
      <c r="FCU19" s="503"/>
      <c r="FCV19" s="382"/>
      <c r="FCW19" s="382"/>
      <c r="FCX19" s="382"/>
      <c r="FCY19" s="382"/>
      <c r="FCZ19" s="382"/>
      <c r="FDA19" s="232"/>
      <c r="FDB19" s="500"/>
      <c r="FDC19" s="503"/>
      <c r="FDD19" s="382"/>
      <c r="FDE19" s="382"/>
      <c r="FDF19" s="382"/>
      <c r="FDG19" s="382"/>
      <c r="FDH19" s="382"/>
      <c r="FDI19" s="232"/>
      <c r="FDJ19" s="500"/>
      <c r="FDK19" s="503"/>
      <c r="FDL19" s="382"/>
      <c r="FDM19" s="382"/>
      <c r="FDN19" s="382"/>
      <c r="FDO19" s="382"/>
      <c r="FDP19" s="382"/>
      <c r="FDQ19" s="232"/>
      <c r="FDR19" s="500"/>
      <c r="FDS19" s="503"/>
      <c r="FDT19" s="382"/>
      <c r="FDU19" s="382"/>
      <c r="FDV19" s="382"/>
      <c r="FDW19" s="382"/>
      <c r="FDX19" s="382"/>
      <c r="FDY19" s="232"/>
      <c r="FDZ19" s="500"/>
      <c r="FEA19" s="503"/>
      <c r="FEB19" s="382"/>
      <c r="FEC19" s="382"/>
      <c r="FED19" s="382"/>
      <c r="FEE19" s="382"/>
      <c r="FEF19" s="382"/>
      <c r="FEG19" s="232"/>
      <c r="FEH19" s="500"/>
      <c r="FEI19" s="503"/>
      <c r="FEJ19" s="382"/>
      <c r="FEK19" s="382"/>
      <c r="FEL19" s="382"/>
      <c r="FEM19" s="382"/>
      <c r="FEN19" s="382"/>
      <c r="FEO19" s="232"/>
      <c r="FEP19" s="500"/>
      <c r="FEQ19" s="503"/>
      <c r="FER19" s="382"/>
      <c r="FES19" s="382"/>
      <c r="FET19" s="382"/>
      <c r="FEU19" s="382"/>
      <c r="FEV19" s="382"/>
      <c r="FEW19" s="232"/>
      <c r="FEX19" s="500"/>
      <c r="FEY19" s="503"/>
      <c r="FEZ19" s="382"/>
      <c r="FFA19" s="382"/>
      <c r="FFB19" s="382"/>
      <c r="FFC19" s="382"/>
      <c r="FFD19" s="382"/>
      <c r="FFE19" s="232"/>
      <c r="FFF19" s="500"/>
      <c r="FFG19" s="503"/>
      <c r="FFH19" s="382"/>
      <c r="FFI19" s="382"/>
      <c r="FFJ19" s="382"/>
      <c r="FFK19" s="382"/>
      <c r="FFL19" s="382"/>
      <c r="FFM19" s="232"/>
      <c r="FFN19" s="500"/>
      <c r="FFO19" s="503"/>
      <c r="FFP19" s="382"/>
      <c r="FFQ19" s="382"/>
      <c r="FFR19" s="382"/>
      <c r="FFS19" s="382"/>
      <c r="FFT19" s="382"/>
      <c r="FFU19" s="232"/>
      <c r="FFV19" s="500"/>
      <c r="FFW19" s="503"/>
      <c r="FFX19" s="382"/>
      <c r="FFY19" s="382"/>
      <c r="FFZ19" s="382"/>
      <c r="FGA19" s="382"/>
      <c r="FGB19" s="382"/>
      <c r="FGC19" s="232"/>
      <c r="FGD19" s="500"/>
      <c r="FGE19" s="503"/>
      <c r="FGF19" s="382"/>
      <c r="FGG19" s="382"/>
      <c r="FGH19" s="382"/>
      <c r="FGI19" s="382"/>
      <c r="FGJ19" s="382"/>
      <c r="FGK19" s="232"/>
      <c r="FGL19" s="500"/>
      <c r="FGM19" s="503"/>
      <c r="FGN19" s="382"/>
      <c r="FGO19" s="382"/>
      <c r="FGP19" s="382"/>
      <c r="FGQ19" s="382"/>
      <c r="FGR19" s="382"/>
      <c r="FGS19" s="232"/>
      <c r="FGT19" s="500"/>
      <c r="FGU19" s="503"/>
      <c r="FGV19" s="382"/>
      <c r="FGW19" s="382"/>
      <c r="FGX19" s="382"/>
      <c r="FGY19" s="382"/>
      <c r="FGZ19" s="382"/>
      <c r="FHA19" s="232"/>
      <c r="FHB19" s="500"/>
      <c r="FHC19" s="503"/>
      <c r="FHD19" s="382"/>
      <c r="FHE19" s="382"/>
      <c r="FHF19" s="382"/>
      <c r="FHG19" s="382"/>
      <c r="FHH19" s="382"/>
      <c r="FHI19" s="232"/>
      <c r="FHJ19" s="500"/>
      <c r="FHK19" s="503"/>
      <c r="FHL19" s="382"/>
      <c r="FHM19" s="382"/>
      <c r="FHN19" s="382"/>
      <c r="FHO19" s="382"/>
      <c r="FHP19" s="382"/>
      <c r="FHQ19" s="232"/>
      <c r="FHR19" s="500"/>
      <c r="FHS19" s="503"/>
      <c r="FHT19" s="382"/>
      <c r="FHU19" s="382"/>
      <c r="FHV19" s="382"/>
      <c r="FHW19" s="382"/>
      <c r="FHX19" s="382"/>
      <c r="FHY19" s="232"/>
      <c r="FHZ19" s="500"/>
      <c r="FIA19" s="503"/>
      <c r="FIB19" s="382"/>
      <c r="FIC19" s="382"/>
      <c r="FID19" s="382"/>
      <c r="FIE19" s="382"/>
      <c r="FIF19" s="382"/>
      <c r="FIG19" s="232"/>
      <c r="FIH19" s="500"/>
      <c r="FII19" s="503"/>
      <c r="FIJ19" s="382"/>
      <c r="FIK19" s="382"/>
      <c r="FIL19" s="382"/>
      <c r="FIM19" s="382"/>
      <c r="FIN19" s="382"/>
      <c r="FIO19" s="232"/>
      <c r="FIP19" s="500"/>
      <c r="FIQ19" s="503"/>
      <c r="FIR19" s="382"/>
      <c r="FIS19" s="382"/>
      <c r="FIT19" s="382"/>
      <c r="FIU19" s="382"/>
      <c r="FIV19" s="382"/>
      <c r="FIW19" s="232"/>
      <c r="FIX19" s="500"/>
      <c r="FIY19" s="503"/>
      <c r="FIZ19" s="382"/>
      <c r="FJA19" s="382"/>
      <c r="FJB19" s="382"/>
      <c r="FJC19" s="382"/>
      <c r="FJD19" s="382"/>
      <c r="FJE19" s="232"/>
      <c r="FJF19" s="500"/>
      <c r="FJG19" s="503"/>
      <c r="FJH19" s="382"/>
      <c r="FJI19" s="382"/>
      <c r="FJJ19" s="382"/>
      <c r="FJK19" s="382"/>
      <c r="FJL19" s="382"/>
      <c r="FJM19" s="232"/>
      <c r="FJN19" s="500"/>
      <c r="FJO19" s="503"/>
      <c r="FJP19" s="382"/>
      <c r="FJQ19" s="382"/>
      <c r="FJR19" s="382"/>
      <c r="FJS19" s="382"/>
      <c r="FJT19" s="382"/>
      <c r="FJU19" s="232"/>
      <c r="FJV19" s="500"/>
      <c r="FJW19" s="503"/>
      <c r="FJX19" s="382"/>
      <c r="FJY19" s="382"/>
      <c r="FJZ19" s="382"/>
      <c r="FKA19" s="382"/>
      <c r="FKB19" s="382"/>
      <c r="FKC19" s="232"/>
      <c r="FKD19" s="500"/>
      <c r="FKE19" s="503"/>
      <c r="FKF19" s="382"/>
      <c r="FKG19" s="382"/>
      <c r="FKH19" s="382"/>
      <c r="FKI19" s="382"/>
      <c r="FKJ19" s="382"/>
      <c r="FKK19" s="232"/>
      <c r="FKL19" s="500"/>
      <c r="FKM19" s="503"/>
      <c r="FKN19" s="382"/>
      <c r="FKO19" s="382"/>
      <c r="FKP19" s="382"/>
      <c r="FKQ19" s="382"/>
      <c r="FKR19" s="382"/>
      <c r="FKS19" s="232"/>
      <c r="FKT19" s="500"/>
      <c r="FKU19" s="503"/>
      <c r="FKV19" s="382"/>
      <c r="FKW19" s="382"/>
      <c r="FKX19" s="382"/>
      <c r="FKY19" s="382"/>
      <c r="FKZ19" s="382"/>
      <c r="FLA19" s="232"/>
      <c r="FLB19" s="500"/>
      <c r="FLC19" s="503"/>
      <c r="FLD19" s="382"/>
      <c r="FLE19" s="382"/>
      <c r="FLF19" s="382"/>
      <c r="FLG19" s="382"/>
      <c r="FLH19" s="382"/>
      <c r="FLI19" s="232"/>
      <c r="FLJ19" s="500"/>
      <c r="FLK19" s="503"/>
      <c r="FLL19" s="382"/>
      <c r="FLM19" s="382"/>
      <c r="FLN19" s="382"/>
      <c r="FLO19" s="382"/>
      <c r="FLP19" s="382"/>
      <c r="FLQ19" s="232"/>
      <c r="FLR19" s="500"/>
      <c r="FLS19" s="503"/>
      <c r="FLT19" s="382"/>
      <c r="FLU19" s="382"/>
      <c r="FLV19" s="382"/>
      <c r="FLW19" s="382"/>
      <c r="FLX19" s="382"/>
      <c r="FLY19" s="232"/>
      <c r="FLZ19" s="500"/>
      <c r="FMA19" s="503"/>
      <c r="FMB19" s="382"/>
      <c r="FMC19" s="382"/>
      <c r="FMD19" s="382"/>
      <c r="FME19" s="382"/>
      <c r="FMF19" s="382"/>
      <c r="FMG19" s="232"/>
      <c r="FMH19" s="500"/>
      <c r="FMI19" s="503"/>
      <c r="FMJ19" s="382"/>
      <c r="FMK19" s="382"/>
      <c r="FML19" s="382"/>
      <c r="FMM19" s="382"/>
      <c r="FMN19" s="382"/>
      <c r="FMO19" s="232"/>
      <c r="FMP19" s="500"/>
      <c r="FMQ19" s="503"/>
      <c r="FMR19" s="382"/>
      <c r="FMS19" s="382"/>
      <c r="FMT19" s="382"/>
      <c r="FMU19" s="382"/>
      <c r="FMV19" s="382"/>
      <c r="FMW19" s="232"/>
      <c r="FMX19" s="500"/>
      <c r="FMY19" s="503"/>
      <c r="FMZ19" s="382"/>
      <c r="FNA19" s="382"/>
      <c r="FNB19" s="382"/>
      <c r="FNC19" s="382"/>
      <c r="FND19" s="382"/>
      <c r="FNE19" s="232"/>
      <c r="FNF19" s="500"/>
      <c r="FNG19" s="503"/>
      <c r="FNH19" s="382"/>
      <c r="FNI19" s="382"/>
      <c r="FNJ19" s="382"/>
      <c r="FNK19" s="382"/>
      <c r="FNL19" s="382"/>
      <c r="FNM19" s="232"/>
      <c r="FNN19" s="500"/>
      <c r="FNO19" s="503"/>
      <c r="FNP19" s="382"/>
      <c r="FNQ19" s="382"/>
      <c r="FNR19" s="382"/>
      <c r="FNS19" s="382"/>
      <c r="FNT19" s="382"/>
      <c r="FNU19" s="232"/>
      <c r="FNV19" s="500"/>
      <c r="FNW19" s="503"/>
      <c r="FNX19" s="382"/>
      <c r="FNY19" s="382"/>
      <c r="FNZ19" s="382"/>
      <c r="FOA19" s="382"/>
      <c r="FOB19" s="382"/>
      <c r="FOC19" s="232"/>
      <c r="FOD19" s="500"/>
      <c r="FOE19" s="503"/>
      <c r="FOF19" s="382"/>
      <c r="FOG19" s="382"/>
      <c r="FOH19" s="382"/>
      <c r="FOI19" s="382"/>
      <c r="FOJ19" s="382"/>
      <c r="FOK19" s="232"/>
      <c r="FOL19" s="500"/>
      <c r="FOM19" s="503"/>
      <c r="FON19" s="382"/>
      <c r="FOO19" s="382"/>
      <c r="FOP19" s="382"/>
      <c r="FOQ19" s="382"/>
      <c r="FOR19" s="382"/>
      <c r="FOS19" s="232"/>
      <c r="FOT19" s="500"/>
      <c r="FOU19" s="503"/>
      <c r="FOV19" s="382"/>
      <c r="FOW19" s="382"/>
      <c r="FOX19" s="382"/>
      <c r="FOY19" s="382"/>
      <c r="FOZ19" s="382"/>
      <c r="FPA19" s="232"/>
      <c r="FPB19" s="500"/>
      <c r="FPC19" s="503"/>
      <c r="FPD19" s="382"/>
      <c r="FPE19" s="382"/>
      <c r="FPF19" s="382"/>
      <c r="FPG19" s="382"/>
      <c r="FPH19" s="382"/>
      <c r="FPI19" s="232"/>
      <c r="FPJ19" s="500"/>
      <c r="FPK19" s="503"/>
      <c r="FPL19" s="382"/>
      <c r="FPM19" s="382"/>
      <c r="FPN19" s="382"/>
      <c r="FPO19" s="382"/>
      <c r="FPP19" s="382"/>
      <c r="FPQ19" s="232"/>
      <c r="FPR19" s="500"/>
      <c r="FPS19" s="503"/>
      <c r="FPT19" s="382"/>
      <c r="FPU19" s="382"/>
      <c r="FPV19" s="382"/>
      <c r="FPW19" s="382"/>
      <c r="FPX19" s="382"/>
      <c r="FPY19" s="232"/>
      <c r="FPZ19" s="500"/>
      <c r="FQA19" s="503"/>
      <c r="FQB19" s="382"/>
      <c r="FQC19" s="382"/>
      <c r="FQD19" s="382"/>
      <c r="FQE19" s="382"/>
      <c r="FQF19" s="382"/>
      <c r="FQG19" s="232"/>
      <c r="FQH19" s="500"/>
      <c r="FQI19" s="503"/>
      <c r="FQJ19" s="382"/>
      <c r="FQK19" s="382"/>
      <c r="FQL19" s="382"/>
      <c r="FQM19" s="382"/>
      <c r="FQN19" s="382"/>
      <c r="FQO19" s="232"/>
      <c r="FQP19" s="500"/>
      <c r="FQQ19" s="503"/>
      <c r="FQR19" s="382"/>
      <c r="FQS19" s="382"/>
      <c r="FQT19" s="382"/>
      <c r="FQU19" s="382"/>
      <c r="FQV19" s="382"/>
      <c r="FQW19" s="232"/>
      <c r="FQX19" s="500"/>
      <c r="FQY19" s="503"/>
      <c r="FQZ19" s="382"/>
      <c r="FRA19" s="382"/>
      <c r="FRB19" s="382"/>
      <c r="FRC19" s="382"/>
      <c r="FRD19" s="382"/>
      <c r="FRE19" s="232"/>
      <c r="FRF19" s="500"/>
      <c r="FRG19" s="503"/>
      <c r="FRH19" s="382"/>
      <c r="FRI19" s="382"/>
      <c r="FRJ19" s="382"/>
      <c r="FRK19" s="382"/>
      <c r="FRL19" s="382"/>
      <c r="FRM19" s="232"/>
      <c r="FRN19" s="500"/>
      <c r="FRO19" s="503"/>
      <c r="FRP19" s="382"/>
      <c r="FRQ19" s="382"/>
      <c r="FRR19" s="382"/>
      <c r="FRS19" s="382"/>
      <c r="FRT19" s="382"/>
      <c r="FRU19" s="232"/>
      <c r="FRV19" s="500"/>
      <c r="FRW19" s="503"/>
      <c r="FRX19" s="382"/>
      <c r="FRY19" s="382"/>
      <c r="FRZ19" s="382"/>
      <c r="FSA19" s="382"/>
      <c r="FSB19" s="382"/>
      <c r="FSC19" s="232"/>
      <c r="FSD19" s="500"/>
      <c r="FSE19" s="503"/>
      <c r="FSF19" s="382"/>
      <c r="FSG19" s="382"/>
      <c r="FSH19" s="382"/>
      <c r="FSI19" s="382"/>
      <c r="FSJ19" s="382"/>
      <c r="FSK19" s="232"/>
      <c r="FSL19" s="500"/>
      <c r="FSM19" s="503"/>
      <c r="FSN19" s="382"/>
      <c r="FSO19" s="382"/>
      <c r="FSP19" s="382"/>
      <c r="FSQ19" s="382"/>
      <c r="FSR19" s="382"/>
      <c r="FSS19" s="232"/>
      <c r="FST19" s="500"/>
      <c r="FSU19" s="503"/>
      <c r="FSV19" s="382"/>
      <c r="FSW19" s="382"/>
      <c r="FSX19" s="382"/>
      <c r="FSY19" s="382"/>
      <c r="FSZ19" s="382"/>
      <c r="FTA19" s="232"/>
      <c r="FTB19" s="500"/>
      <c r="FTC19" s="503"/>
      <c r="FTD19" s="382"/>
      <c r="FTE19" s="382"/>
      <c r="FTF19" s="382"/>
      <c r="FTG19" s="382"/>
      <c r="FTH19" s="382"/>
      <c r="FTI19" s="232"/>
      <c r="FTJ19" s="500"/>
      <c r="FTK19" s="503"/>
      <c r="FTL19" s="382"/>
      <c r="FTM19" s="382"/>
      <c r="FTN19" s="382"/>
      <c r="FTO19" s="382"/>
      <c r="FTP19" s="382"/>
      <c r="FTQ19" s="232"/>
      <c r="FTR19" s="500"/>
      <c r="FTS19" s="503"/>
      <c r="FTT19" s="382"/>
      <c r="FTU19" s="382"/>
      <c r="FTV19" s="382"/>
      <c r="FTW19" s="382"/>
      <c r="FTX19" s="382"/>
      <c r="FTY19" s="232"/>
      <c r="FTZ19" s="500"/>
      <c r="FUA19" s="503"/>
      <c r="FUB19" s="382"/>
      <c r="FUC19" s="382"/>
      <c r="FUD19" s="382"/>
      <c r="FUE19" s="382"/>
      <c r="FUF19" s="382"/>
      <c r="FUG19" s="232"/>
      <c r="FUH19" s="500"/>
      <c r="FUI19" s="503"/>
      <c r="FUJ19" s="382"/>
      <c r="FUK19" s="382"/>
      <c r="FUL19" s="382"/>
      <c r="FUM19" s="382"/>
      <c r="FUN19" s="382"/>
      <c r="FUO19" s="232"/>
      <c r="FUP19" s="500"/>
      <c r="FUQ19" s="503"/>
      <c r="FUR19" s="382"/>
      <c r="FUS19" s="382"/>
      <c r="FUT19" s="382"/>
      <c r="FUU19" s="382"/>
      <c r="FUV19" s="382"/>
      <c r="FUW19" s="232"/>
      <c r="FUX19" s="500"/>
      <c r="FUY19" s="503"/>
      <c r="FUZ19" s="382"/>
      <c r="FVA19" s="382"/>
      <c r="FVB19" s="382"/>
      <c r="FVC19" s="382"/>
      <c r="FVD19" s="382"/>
      <c r="FVE19" s="232"/>
      <c r="FVF19" s="500"/>
      <c r="FVG19" s="503"/>
      <c r="FVH19" s="382"/>
      <c r="FVI19" s="382"/>
      <c r="FVJ19" s="382"/>
      <c r="FVK19" s="382"/>
      <c r="FVL19" s="382"/>
      <c r="FVM19" s="232"/>
      <c r="FVN19" s="500"/>
      <c r="FVO19" s="503"/>
      <c r="FVP19" s="382"/>
      <c r="FVQ19" s="382"/>
      <c r="FVR19" s="382"/>
      <c r="FVS19" s="382"/>
      <c r="FVT19" s="382"/>
      <c r="FVU19" s="232"/>
      <c r="FVV19" s="500"/>
      <c r="FVW19" s="503"/>
      <c r="FVX19" s="382"/>
      <c r="FVY19" s="382"/>
      <c r="FVZ19" s="382"/>
      <c r="FWA19" s="382"/>
      <c r="FWB19" s="382"/>
      <c r="FWC19" s="232"/>
      <c r="FWD19" s="500"/>
      <c r="FWE19" s="503"/>
      <c r="FWF19" s="382"/>
      <c r="FWG19" s="382"/>
      <c r="FWH19" s="382"/>
      <c r="FWI19" s="382"/>
      <c r="FWJ19" s="382"/>
      <c r="FWK19" s="232"/>
      <c r="FWL19" s="500"/>
      <c r="FWM19" s="503"/>
      <c r="FWN19" s="382"/>
      <c r="FWO19" s="382"/>
      <c r="FWP19" s="382"/>
      <c r="FWQ19" s="382"/>
      <c r="FWR19" s="382"/>
      <c r="FWS19" s="232"/>
      <c r="FWT19" s="500"/>
      <c r="FWU19" s="503"/>
      <c r="FWV19" s="382"/>
      <c r="FWW19" s="382"/>
      <c r="FWX19" s="382"/>
      <c r="FWY19" s="382"/>
      <c r="FWZ19" s="382"/>
      <c r="FXA19" s="232"/>
      <c r="FXB19" s="500"/>
      <c r="FXC19" s="503"/>
      <c r="FXD19" s="382"/>
      <c r="FXE19" s="382"/>
      <c r="FXF19" s="382"/>
      <c r="FXG19" s="382"/>
      <c r="FXH19" s="382"/>
      <c r="FXI19" s="232"/>
      <c r="FXJ19" s="500"/>
      <c r="FXK19" s="503"/>
      <c r="FXL19" s="382"/>
      <c r="FXM19" s="382"/>
      <c r="FXN19" s="382"/>
      <c r="FXO19" s="382"/>
      <c r="FXP19" s="382"/>
      <c r="FXQ19" s="232"/>
      <c r="FXR19" s="500"/>
      <c r="FXS19" s="503"/>
      <c r="FXT19" s="382"/>
      <c r="FXU19" s="382"/>
      <c r="FXV19" s="382"/>
      <c r="FXW19" s="382"/>
      <c r="FXX19" s="382"/>
      <c r="FXY19" s="232"/>
      <c r="FXZ19" s="500"/>
      <c r="FYA19" s="503"/>
      <c r="FYB19" s="382"/>
      <c r="FYC19" s="382"/>
      <c r="FYD19" s="382"/>
      <c r="FYE19" s="382"/>
      <c r="FYF19" s="382"/>
      <c r="FYG19" s="232"/>
      <c r="FYH19" s="500"/>
      <c r="FYI19" s="503"/>
      <c r="FYJ19" s="382"/>
      <c r="FYK19" s="382"/>
      <c r="FYL19" s="382"/>
      <c r="FYM19" s="382"/>
      <c r="FYN19" s="382"/>
      <c r="FYO19" s="232"/>
      <c r="FYP19" s="500"/>
      <c r="FYQ19" s="503"/>
      <c r="FYR19" s="382"/>
      <c r="FYS19" s="382"/>
      <c r="FYT19" s="382"/>
      <c r="FYU19" s="382"/>
      <c r="FYV19" s="382"/>
      <c r="FYW19" s="232"/>
      <c r="FYX19" s="500"/>
      <c r="FYY19" s="503"/>
      <c r="FYZ19" s="382"/>
      <c r="FZA19" s="382"/>
      <c r="FZB19" s="382"/>
      <c r="FZC19" s="382"/>
      <c r="FZD19" s="382"/>
      <c r="FZE19" s="232"/>
      <c r="FZF19" s="500"/>
      <c r="FZG19" s="503"/>
      <c r="FZH19" s="382"/>
      <c r="FZI19" s="382"/>
      <c r="FZJ19" s="382"/>
      <c r="FZK19" s="382"/>
      <c r="FZL19" s="382"/>
      <c r="FZM19" s="232"/>
      <c r="FZN19" s="500"/>
      <c r="FZO19" s="503"/>
      <c r="FZP19" s="382"/>
      <c r="FZQ19" s="382"/>
      <c r="FZR19" s="382"/>
      <c r="FZS19" s="382"/>
      <c r="FZT19" s="382"/>
      <c r="FZU19" s="232"/>
      <c r="FZV19" s="500"/>
      <c r="FZW19" s="503"/>
      <c r="FZX19" s="382"/>
      <c r="FZY19" s="382"/>
      <c r="FZZ19" s="382"/>
      <c r="GAA19" s="382"/>
      <c r="GAB19" s="382"/>
      <c r="GAC19" s="232"/>
      <c r="GAD19" s="500"/>
      <c r="GAE19" s="503"/>
      <c r="GAF19" s="382"/>
      <c r="GAG19" s="382"/>
      <c r="GAH19" s="382"/>
      <c r="GAI19" s="382"/>
      <c r="GAJ19" s="382"/>
      <c r="GAK19" s="232"/>
      <c r="GAL19" s="500"/>
      <c r="GAM19" s="503"/>
      <c r="GAN19" s="382"/>
      <c r="GAO19" s="382"/>
      <c r="GAP19" s="382"/>
      <c r="GAQ19" s="382"/>
      <c r="GAR19" s="382"/>
      <c r="GAS19" s="232"/>
      <c r="GAT19" s="500"/>
      <c r="GAU19" s="503"/>
      <c r="GAV19" s="382"/>
      <c r="GAW19" s="382"/>
      <c r="GAX19" s="382"/>
      <c r="GAY19" s="382"/>
      <c r="GAZ19" s="382"/>
      <c r="GBA19" s="232"/>
      <c r="GBB19" s="500"/>
      <c r="GBC19" s="503"/>
      <c r="GBD19" s="382"/>
      <c r="GBE19" s="382"/>
      <c r="GBF19" s="382"/>
      <c r="GBG19" s="382"/>
      <c r="GBH19" s="382"/>
      <c r="GBI19" s="232"/>
      <c r="GBJ19" s="500"/>
      <c r="GBK19" s="503"/>
      <c r="GBL19" s="382"/>
      <c r="GBM19" s="382"/>
      <c r="GBN19" s="382"/>
      <c r="GBO19" s="382"/>
      <c r="GBP19" s="382"/>
      <c r="GBQ19" s="232"/>
      <c r="GBR19" s="500"/>
      <c r="GBS19" s="503"/>
      <c r="GBT19" s="382"/>
      <c r="GBU19" s="382"/>
      <c r="GBV19" s="382"/>
      <c r="GBW19" s="382"/>
      <c r="GBX19" s="382"/>
      <c r="GBY19" s="232"/>
      <c r="GBZ19" s="500"/>
      <c r="GCA19" s="503"/>
      <c r="GCB19" s="382"/>
      <c r="GCC19" s="382"/>
      <c r="GCD19" s="382"/>
      <c r="GCE19" s="382"/>
      <c r="GCF19" s="382"/>
      <c r="GCG19" s="232"/>
      <c r="GCH19" s="500"/>
      <c r="GCI19" s="503"/>
      <c r="GCJ19" s="382"/>
      <c r="GCK19" s="382"/>
      <c r="GCL19" s="382"/>
      <c r="GCM19" s="382"/>
      <c r="GCN19" s="382"/>
      <c r="GCO19" s="232"/>
      <c r="GCP19" s="500"/>
      <c r="GCQ19" s="503"/>
      <c r="GCR19" s="382"/>
      <c r="GCS19" s="382"/>
      <c r="GCT19" s="382"/>
      <c r="GCU19" s="382"/>
      <c r="GCV19" s="382"/>
      <c r="GCW19" s="232"/>
      <c r="GCX19" s="500"/>
      <c r="GCY19" s="503"/>
      <c r="GCZ19" s="382"/>
      <c r="GDA19" s="382"/>
      <c r="GDB19" s="382"/>
      <c r="GDC19" s="382"/>
      <c r="GDD19" s="382"/>
      <c r="GDE19" s="232"/>
      <c r="GDF19" s="500"/>
      <c r="GDG19" s="503"/>
      <c r="GDH19" s="382"/>
      <c r="GDI19" s="382"/>
      <c r="GDJ19" s="382"/>
      <c r="GDK19" s="382"/>
      <c r="GDL19" s="382"/>
      <c r="GDM19" s="232"/>
      <c r="GDN19" s="500"/>
      <c r="GDO19" s="503"/>
      <c r="GDP19" s="382"/>
      <c r="GDQ19" s="382"/>
      <c r="GDR19" s="382"/>
      <c r="GDS19" s="382"/>
      <c r="GDT19" s="382"/>
      <c r="GDU19" s="232"/>
      <c r="GDV19" s="500"/>
      <c r="GDW19" s="503"/>
      <c r="GDX19" s="382"/>
      <c r="GDY19" s="382"/>
      <c r="GDZ19" s="382"/>
      <c r="GEA19" s="382"/>
      <c r="GEB19" s="382"/>
      <c r="GEC19" s="232"/>
      <c r="GED19" s="500"/>
      <c r="GEE19" s="503"/>
      <c r="GEF19" s="382"/>
      <c r="GEG19" s="382"/>
      <c r="GEH19" s="382"/>
      <c r="GEI19" s="382"/>
      <c r="GEJ19" s="382"/>
      <c r="GEK19" s="232"/>
      <c r="GEL19" s="500"/>
      <c r="GEM19" s="503"/>
      <c r="GEN19" s="382"/>
      <c r="GEO19" s="382"/>
      <c r="GEP19" s="382"/>
      <c r="GEQ19" s="382"/>
      <c r="GER19" s="382"/>
      <c r="GES19" s="232"/>
      <c r="GET19" s="500"/>
      <c r="GEU19" s="503"/>
      <c r="GEV19" s="382"/>
      <c r="GEW19" s="382"/>
      <c r="GEX19" s="382"/>
      <c r="GEY19" s="382"/>
      <c r="GEZ19" s="382"/>
      <c r="GFA19" s="232"/>
      <c r="GFB19" s="500"/>
      <c r="GFC19" s="503"/>
      <c r="GFD19" s="382"/>
      <c r="GFE19" s="382"/>
      <c r="GFF19" s="382"/>
      <c r="GFG19" s="382"/>
      <c r="GFH19" s="382"/>
      <c r="GFI19" s="232"/>
      <c r="GFJ19" s="500"/>
      <c r="GFK19" s="503"/>
      <c r="GFL19" s="382"/>
      <c r="GFM19" s="382"/>
      <c r="GFN19" s="382"/>
      <c r="GFO19" s="382"/>
      <c r="GFP19" s="382"/>
      <c r="GFQ19" s="232"/>
      <c r="GFR19" s="500"/>
      <c r="GFS19" s="503"/>
      <c r="GFT19" s="382"/>
      <c r="GFU19" s="382"/>
      <c r="GFV19" s="382"/>
      <c r="GFW19" s="382"/>
      <c r="GFX19" s="382"/>
      <c r="GFY19" s="232"/>
      <c r="GFZ19" s="500"/>
      <c r="GGA19" s="503"/>
      <c r="GGB19" s="382"/>
      <c r="GGC19" s="382"/>
      <c r="GGD19" s="382"/>
      <c r="GGE19" s="382"/>
      <c r="GGF19" s="382"/>
      <c r="GGG19" s="232"/>
      <c r="GGH19" s="500"/>
      <c r="GGI19" s="503"/>
      <c r="GGJ19" s="382"/>
      <c r="GGK19" s="382"/>
      <c r="GGL19" s="382"/>
      <c r="GGM19" s="382"/>
      <c r="GGN19" s="382"/>
      <c r="GGO19" s="232"/>
      <c r="GGP19" s="500"/>
      <c r="GGQ19" s="503"/>
      <c r="GGR19" s="382"/>
      <c r="GGS19" s="382"/>
      <c r="GGT19" s="382"/>
      <c r="GGU19" s="382"/>
      <c r="GGV19" s="382"/>
      <c r="GGW19" s="232"/>
      <c r="GGX19" s="500"/>
      <c r="GGY19" s="503"/>
      <c r="GGZ19" s="382"/>
      <c r="GHA19" s="382"/>
      <c r="GHB19" s="382"/>
      <c r="GHC19" s="382"/>
      <c r="GHD19" s="382"/>
      <c r="GHE19" s="232"/>
      <c r="GHF19" s="500"/>
      <c r="GHG19" s="503"/>
      <c r="GHH19" s="382"/>
      <c r="GHI19" s="382"/>
      <c r="GHJ19" s="382"/>
      <c r="GHK19" s="382"/>
      <c r="GHL19" s="382"/>
      <c r="GHM19" s="232"/>
      <c r="GHN19" s="500"/>
      <c r="GHO19" s="503"/>
      <c r="GHP19" s="382"/>
      <c r="GHQ19" s="382"/>
      <c r="GHR19" s="382"/>
      <c r="GHS19" s="382"/>
      <c r="GHT19" s="382"/>
      <c r="GHU19" s="232"/>
      <c r="GHV19" s="500"/>
      <c r="GHW19" s="503"/>
      <c r="GHX19" s="382"/>
      <c r="GHY19" s="382"/>
      <c r="GHZ19" s="382"/>
      <c r="GIA19" s="382"/>
      <c r="GIB19" s="382"/>
      <c r="GIC19" s="232"/>
      <c r="GID19" s="500"/>
      <c r="GIE19" s="503"/>
      <c r="GIF19" s="382"/>
      <c r="GIG19" s="382"/>
      <c r="GIH19" s="382"/>
      <c r="GII19" s="382"/>
      <c r="GIJ19" s="382"/>
      <c r="GIK19" s="232"/>
      <c r="GIL19" s="500"/>
      <c r="GIM19" s="503"/>
      <c r="GIN19" s="382"/>
      <c r="GIO19" s="382"/>
      <c r="GIP19" s="382"/>
      <c r="GIQ19" s="382"/>
      <c r="GIR19" s="382"/>
      <c r="GIS19" s="232"/>
      <c r="GIT19" s="500"/>
      <c r="GIU19" s="503"/>
      <c r="GIV19" s="382"/>
      <c r="GIW19" s="382"/>
      <c r="GIX19" s="382"/>
      <c r="GIY19" s="382"/>
      <c r="GIZ19" s="382"/>
      <c r="GJA19" s="232"/>
      <c r="GJB19" s="500"/>
      <c r="GJC19" s="503"/>
      <c r="GJD19" s="382"/>
      <c r="GJE19" s="382"/>
      <c r="GJF19" s="382"/>
      <c r="GJG19" s="382"/>
      <c r="GJH19" s="382"/>
      <c r="GJI19" s="232"/>
      <c r="GJJ19" s="500"/>
      <c r="GJK19" s="503"/>
      <c r="GJL19" s="382"/>
      <c r="GJM19" s="382"/>
      <c r="GJN19" s="382"/>
      <c r="GJO19" s="382"/>
      <c r="GJP19" s="382"/>
      <c r="GJQ19" s="232"/>
      <c r="GJR19" s="500"/>
      <c r="GJS19" s="503"/>
      <c r="GJT19" s="382"/>
      <c r="GJU19" s="382"/>
      <c r="GJV19" s="382"/>
      <c r="GJW19" s="382"/>
      <c r="GJX19" s="382"/>
      <c r="GJY19" s="232"/>
      <c r="GJZ19" s="500"/>
      <c r="GKA19" s="503"/>
      <c r="GKB19" s="382"/>
      <c r="GKC19" s="382"/>
      <c r="GKD19" s="382"/>
      <c r="GKE19" s="382"/>
      <c r="GKF19" s="382"/>
      <c r="GKG19" s="232"/>
      <c r="GKH19" s="500"/>
      <c r="GKI19" s="503"/>
      <c r="GKJ19" s="382"/>
      <c r="GKK19" s="382"/>
      <c r="GKL19" s="382"/>
      <c r="GKM19" s="382"/>
      <c r="GKN19" s="382"/>
      <c r="GKO19" s="232"/>
      <c r="GKP19" s="500"/>
      <c r="GKQ19" s="503"/>
      <c r="GKR19" s="382"/>
      <c r="GKS19" s="382"/>
      <c r="GKT19" s="382"/>
      <c r="GKU19" s="382"/>
      <c r="GKV19" s="382"/>
      <c r="GKW19" s="232"/>
      <c r="GKX19" s="500"/>
      <c r="GKY19" s="503"/>
      <c r="GKZ19" s="382"/>
      <c r="GLA19" s="382"/>
      <c r="GLB19" s="382"/>
      <c r="GLC19" s="382"/>
      <c r="GLD19" s="382"/>
      <c r="GLE19" s="232"/>
      <c r="GLF19" s="500"/>
      <c r="GLG19" s="503"/>
      <c r="GLH19" s="382"/>
      <c r="GLI19" s="382"/>
      <c r="GLJ19" s="382"/>
      <c r="GLK19" s="382"/>
      <c r="GLL19" s="382"/>
      <c r="GLM19" s="232"/>
      <c r="GLN19" s="500"/>
      <c r="GLO19" s="503"/>
      <c r="GLP19" s="382"/>
      <c r="GLQ19" s="382"/>
      <c r="GLR19" s="382"/>
      <c r="GLS19" s="382"/>
      <c r="GLT19" s="382"/>
      <c r="GLU19" s="232"/>
      <c r="GLV19" s="500"/>
      <c r="GLW19" s="503"/>
      <c r="GLX19" s="382"/>
      <c r="GLY19" s="382"/>
      <c r="GLZ19" s="382"/>
      <c r="GMA19" s="382"/>
      <c r="GMB19" s="382"/>
      <c r="GMC19" s="232"/>
      <c r="GMD19" s="500"/>
      <c r="GME19" s="503"/>
      <c r="GMF19" s="382"/>
      <c r="GMG19" s="382"/>
      <c r="GMH19" s="382"/>
      <c r="GMI19" s="382"/>
      <c r="GMJ19" s="382"/>
      <c r="GMK19" s="232"/>
      <c r="GML19" s="500"/>
      <c r="GMM19" s="503"/>
      <c r="GMN19" s="382"/>
      <c r="GMO19" s="382"/>
      <c r="GMP19" s="382"/>
      <c r="GMQ19" s="382"/>
      <c r="GMR19" s="382"/>
      <c r="GMS19" s="232"/>
      <c r="GMT19" s="500"/>
      <c r="GMU19" s="503"/>
      <c r="GMV19" s="382"/>
      <c r="GMW19" s="382"/>
      <c r="GMX19" s="382"/>
      <c r="GMY19" s="382"/>
      <c r="GMZ19" s="382"/>
      <c r="GNA19" s="232"/>
      <c r="GNB19" s="500"/>
      <c r="GNC19" s="503"/>
      <c r="GND19" s="382"/>
      <c r="GNE19" s="382"/>
      <c r="GNF19" s="382"/>
      <c r="GNG19" s="382"/>
      <c r="GNH19" s="382"/>
      <c r="GNI19" s="232"/>
      <c r="GNJ19" s="500"/>
      <c r="GNK19" s="503"/>
      <c r="GNL19" s="382"/>
      <c r="GNM19" s="382"/>
      <c r="GNN19" s="382"/>
      <c r="GNO19" s="382"/>
      <c r="GNP19" s="382"/>
      <c r="GNQ19" s="232"/>
      <c r="GNR19" s="500"/>
      <c r="GNS19" s="503"/>
      <c r="GNT19" s="382"/>
      <c r="GNU19" s="382"/>
      <c r="GNV19" s="382"/>
      <c r="GNW19" s="382"/>
      <c r="GNX19" s="382"/>
      <c r="GNY19" s="232"/>
      <c r="GNZ19" s="500"/>
      <c r="GOA19" s="503"/>
      <c r="GOB19" s="382"/>
      <c r="GOC19" s="382"/>
      <c r="GOD19" s="382"/>
      <c r="GOE19" s="382"/>
      <c r="GOF19" s="382"/>
      <c r="GOG19" s="232"/>
      <c r="GOH19" s="500"/>
      <c r="GOI19" s="503"/>
      <c r="GOJ19" s="382"/>
      <c r="GOK19" s="382"/>
      <c r="GOL19" s="382"/>
      <c r="GOM19" s="382"/>
      <c r="GON19" s="382"/>
      <c r="GOO19" s="232"/>
      <c r="GOP19" s="500"/>
      <c r="GOQ19" s="503"/>
      <c r="GOR19" s="382"/>
      <c r="GOS19" s="382"/>
      <c r="GOT19" s="382"/>
      <c r="GOU19" s="382"/>
      <c r="GOV19" s="382"/>
      <c r="GOW19" s="232"/>
      <c r="GOX19" s="500"/>
      <c r="GOY19" s="503"/>
      <c r="GOZ19" s="382"/>
      <c r="GPA19" s="382"/>
      <c r="GPB19" s="382"/>
      <c r="GPC19" s="382"/>
      <c r="GPD19" s="382"/>
      <c r="GPE19" s="232"/>
      <c r="GPF19" s="500"/>
      <c r="GPG19" s="503"/>
      <c r="GPH19" s="382"/>
      <c r="GPI19" s="382"/>
      <c r="GPJ19" s="382"/>
      <c r="GPK19" s="382"/>
      <c r="GPL19" s="382"/>
      <c r="GPM19" s="232"/>
      <c r="GPN19" s="500"/>
      <c r="GPO19" s="503"/>
      <c r="GPP19" s="382"/>
      <c r="GPQ19" s="382"/>
      <c r="GPR19" s="382"/>
      <c r="GPS19" s="382"/>
      <c r="GPT19" s="382"/>
      <c r="GPU19" s="232"/>
      <c r="GPV19" s="500"/>
      <c r="GPW19" s="503"/>
      <c r="GPX19" s="382"/>
      <c r="GPY19" s="382"/>
      <c r="GPZ19" s="382"/>
      <c r="GQA19" s="382"/>
      <c r="GQB19" s="382"/>
      <c r="GQC19" s="232"/>
      <c r="GQD19" s="500"/>
      <c r="GQE19" s="503"/>
      <c r="GQF19" s="382"/>
      <c r="GQG19" s="382"/>
      <c r="GQH19" s="382"/>
      <c r="GQI19" s="382"/>
      <c r="GQJ19" s="382"/>
      <c r="GQK19" s="232"/>
      <c r="GQL19" s="500"/>
      <c r="GQM19" s="503"/>
      <c r="GQN19" s="382"/>
      <c r="GQO19" s="382"/>
      <c r="GQP19" s="382"/>
      <c r="GQQ19" s="382"/>
      <c r="GQR19" s="382"/>
      <c r="GQS19" s="232"/>
      <c r="GQT19" s="500"/>
      <c r="GQU19" s="503"/>
      <c r="GQV19" s="382"/>
      <c r="GQW19" s="382"/>
      <c r="GQX19" s="382"/>
      <c r="GQY19" s="382"/>
      <c r="GQZ19" s="382"/>
      <c r="GRA19" s="232"/>
      <c r="GRB19" s="500"/>
      <c r="GRC19" s="503"/>
      <c r="GRD19" s="382"/>
      <c r="GRE19" s="382"/>
      <c r="GRF19" s="382"/>
      <c r="GRG19" s="382"/>
      <c r="GRH19" s="382"/>
      <c r="GRI19" s="232"/>
      <c r="GRJ19" s="500"/>
      <c r="GRK19" s="503"/>
      <c r="GRL19" s="382"/>
      <c r="GRM19" s="382"/>
      <c r="GRN19" s="382"/>
      <c r="GRO19" s="382"/>
      <c r="GRP19" s="382"/>
      <c r="GRQ19" s="232"/>
      <c r="GRR19" s="500"/>
      <c r="GRS19" s="503"/>
      <c r="GRT19" s="382"/>
      <c r="GRU19" s="382"/>
      <c r="GRV19" s="382"/>
      <c r="GRW19" s="382"/>
      <c r="GRX19" s="382"/>
      <c r="GRY19" s="232"/>
      <c r="GRZ19" s="500"/>
      <c r="GSA19" s="503"/>
      <c r="GSB19" s="382"/>
      <c r="GSC19" s="382"/>
      <c r="GSD19" s="382"/>
      <c r="GSE19" s="382"/>
      <c r="GSF19" s="382"/>
      <c r="GSG19" s="232"/>
      <c r="GSH19" s="500"/>
      <c r="GSI19" s="503"/>
      <c r="GSJ19" s="382"/>
      <c r="GSK19" s="382"/>
      <c r="GSL19" s="382"/>
      <c r="GSM19" s="382"/>
      <c r="GSN19" s="382"/>
      <c r="GSO19" s="232"/>
      <c r="GSP19" s="500"/>
      <c r="GSQ19" s="503"/>
      <c r="GSR19" s="382"/>
      <c r="GSS19" s="382"/>
      <c r="GST19" s="382"/>
      <c r="GSU19" s="382"/>
      <c r="GSV19" s="382"/>
      <c r="GSW19" s="232"/>
      <c r="GSX19" s="500"/>
      <c r="GSY19" s="503"/>
      <c r="GSZ19" s="382"/>
      <c r="GTA19" s="382"/>
      <c r="GTB19" s="382"/>
      <c r="GTC19" s="382"/>
      <c r="GTD19" s="382"/>
      <c r="GTE19" s="232"/>
      <c r="GTF19" s="500"/>
      <c r="GTG19" s="503"/>
      <c r="GTH19" s="382"/>
      <c r="GTI19" s="382"/>
      <c r="GTJ19" s="382"/>
      <c r="GTK19" s="382"/>
      <c r="GTL19" s="382"/>
      <c r="GTM19" s="232"/>
      <c r="GTN19" s="500"/>
      <c r="GTO19" s="503"/>
      <c r="GTP19" s="382"/>
      <c r="GTQ19" s="382"/>
      <c r="GTR19" s="382"/>
      <c r="GTS19" s="382"/>
      <c r="GTT19" s="382"/>
      <c r="GTU19" s="232"/>
      <c r="GTV19" s="500"/>
      <c r="GTW19" s="503"/>
      <c r="GTX19" s="382"/>
      <c r="GTY19" s="382"/>
      <c r="GTZ19" s="382"/>
      <c r="GUA19" s="382"/>
      <c r="GUB19" s="382"/>
      <c r="GUC19" s="232"/>
      <c r="GUD19" s="500"/>
      <c r="GUE19" s="503"/>
      <c r="GUF19" s="382"/>
      <c r="GUG19" s="382"/>
      <c r="GUH19" s="382"/>
      <c r="GUI19" s="382"/>
      <c r="GUJ19" s="382"/>
      <c r="GUK19" s="232"/>
      <c r="GUL19" s="500"/>
      <c r="GUM19" s="503"/>
      <c r="GUN19" s="382"/>
      <c r="GUO19" s="382"/>
      <c r="GUP19" s="382"/>
      <c r="GUQ19" s="382"/>
      <c r="GUR19" s="382"/>
      <c r="GUS19" s="232"/>
      <c r="GUT19" s="500"/>
      <c r="GUU19" s="503"/>
      <c r="GUV19" s="382"/>
      <c r="GUW19" s="382"/>
      <c r="GUX19" s="382"/>
      <c r="GUY19" s="382"/>
      <c r="GUZ19" s="382"/>
      <c r="GVA19" s="232"/>
      <c r="GVB19" s="500"/>
      <c r="GVC19" s="503"/>
      <c r="GVD19" s="382"/>
      <c r="GVE19" s="382"/>
      <c r="GVF19" s="382"/>
      <c r="GVG19" s="382"/>
      <c r="GVH19" s="382"/>
      <c r="GVI19" s="232"/>
      <c r="GVJ19" s="500"/>
      <c r="GVK19" s="503"/>
      <c r="GVL19" s="382"/>
      <c r="GVM19" s="382"/>
      <c r="GVN19" s="382"/>
      <c r="GVO19" s="382"/>
      <c r="GVP19" s="382"/>
      <c r="GVQ19" s="232"/>
      <c r="GVR19" s="500"/>
      <c r="GVS19" s="503"/>
      <c r="GVT19" s="382"/>
      <c r="GVU19" s="382"/>
      <c r="GVV19" s="382"/>
      <c r="GVW19" s="382"/>
      <c r="GVX19" s="382"/>
      <c r="GVY19" s="232"/>
      <c r="GVZ19" s="500"/>
      <c r="GWA19" s="503"/>
      <c r="GWB19" s="382"/>
      <c r="GWC19" s="382"/>
      <c r="GWD19" s="382"/>
      <c r="GWE19" s="382"/>
      <c r="GWF19" s="382"/>
      <c r="GWG19" s="232"/>
      <c r="GWH19" s="500"/>
      <c r="GWI19" s="503"/>
      <c r="GWJ19" s="382"/>
      <c r="GWK19" s="382"/>
      <c r="GWL19" s="382"/>
      <c r="GWM19" s="382"/>
      <c r="GWN19" s="382"/>
      <c r="GWO19" s="232"/>
      <c r="GWP19" s="500"/>
      <c r="GWQ19" s="503"/>
      <c r="GWR19" s="382"/>
      <c r="GWS19" s="382"/>
      <c r="GWT19" s="382"/>
      <c r="GWU19" s="382"/>
      <c r="GWV19" s="382"/>
      <c r="GWW19" s="232"/>
      <c r="GWX19" s="500"/>
      <c r="GWY19" s="503"/>
      <c r="GWZ19" s="382"/>
      <c r="GXA19" s="382"/>
      <c r="GXB19" s="382"/>
      <c r="GXC19" s="382"/>
      <c r="GXD19" s="382"/>
      <c r="GXE19" s="232"/>
      <c r="GXF19" s="500"/>
      <c r="GXG19" s="503"/>
      <c r="GXH19" s="382"/>
      <c r="GXI19" s="382"/>
      <c r="GXJ19" s="382"/>
      <c r="GXK19" s="382"/>
      <c r="GXL19" s="382"/>
      <c r="GXM19" s="232"/>
      <c r="GXN19" s="500"/>
      <c r="GXO19" s="503"/>
      <c r="GXP19" s="382"/>
      <c r="GXQ19" s="382"/>
      <c r="GXR19" s="382"/>
      <c r="GXS19" s="382"/>
      <c r="GXT19" s="382"/>
      <c r="GXU19" s="232"/>
      <c r="GXV19" s="500"/>
      <c r="GXW19" s="503"/>
      <c r="GXX19" s="382"/>
      <c r="GXY19" s="382"/>
      <c r="GXZ19" s="382"/>
      <c r="GYA19" s="382"/>
      <c r="GYB19" s="382"/>
      <c r="GYC19" s="232"/>
      <c r="GYD19" s="500"/>
      <c r="GYE19" s="503"/>
      <c r="GYF19" s="382"/>
      <c r="GYG19" s="382"/>
      <c r="GYH19" s="382"/>
      <c r="GYI19" s="382"/>
      <c r="GYJ19" s="382"/>
      <c r="GYK19" s="232"/>
      <c r="GYL19" s="500"/>
      <c r="GYM19" s="503"/>
      <c r="GYN19" s="382"/>
      <c r="GYO19" s="382"/>
      <c r="GYP19" s="382"/>
      <c r="GYQ19" s="382"/>
      <c r="GYR19" s="382"/>
      <c r="GYS19" s="232"/>
      <c r="GYT19" s="500"/>
      <c r="GYU19" s="503"/>
      <c r="GYV19" s="382"/>
      <c r="GYW19" s="382"/>
      <c r="GYX19" s="382"/>
      <c r="GYY19" s="382"/>
      <c r="GYZ19" s="382"/>
      <c r="GZA19" s="232"/>
      <c r="GZB19" s="500"/>
      <c r="GZC19" s="503"/>
      <c r="GZD19" s="382"/>
      <c r="GZE19" s="382"/>
      <c r="GZF19" s="382"/>
      <c r="GZG19" s="382"/>
      <c r="GZH19" s="382"/>
      <c r="GZI19" s="232"/>
      <c r="GZJ19" s="500"/>
      <c r="GZK19" s="503"/>
      <c r="GZL19" s="382"/>
      <c r="GZM19" s="382"/>
      <c r="GZN19" s="382"/>
      <c r="GZO19" s="382"/>
      <c r="GZP19" s="382"/>
      <c r="GZQ19" s="232"/>
      <c r="GZR19" s="500"/>
      <c r="GZS19" s="503"/>
      <c r="GZT19" s="382"/>
      <c r="GZU19" s="382"/>
      <c r="GZV19" s="382"/>
      <c r="GZW19" s="382"/>
      <c r="GZX19" s="382"/>
      <c r="GZY19" s="232"/>
      <c r="GZZ19" s="500"/>
      <c r="HAA19" s="503"/>
      <c r="HAB19" s="382"/>
      <c r="HAC19" s="382"/>
      <c r="HAD19" s="382"/>
      <c r="HAE19" s="382"/>
      <c r="HAF19" s="382"/>
      <c r="HAG19" s="232"/>
      <c r="HAH19" s="500"/>
      <c r="HAI19" s="503"/>
      <c r="HAJ19" s="382"/>
      <c r="HAK19" s="382"/>
      <c r="HAL19" s="382"/>
      <c r="HAM19" s="382"/>
      <c r="HAN19" s="382"/>
      <c r="HAO19" s="232"/>
      <c r="HAP19" s="500"/>
      <c r="HAQ19" s="503"/>
      <c r="HAR19" s="382"/>
      <c r="HAS19" s="382"/>
      <c r="HAT19" s="382"/>
      <c r="HAU19" s="382"/>
      <c r="HAV19" s="382"/>
      <c r="HAW19" s="232"/>
      <c r="HAX19" s="500"/>
      <c r="HAY19" s="503"/>
      <c r="HAZ19" s="382"/>
      <c r="HBA19" s="382"/>
      <c r="HBB19" s="382"/>
      <c r="HBC19" s="382"/>
      <c r="HBD19" s="382"/>
      <c r="HBE19" s="232"/>
      <c r="HBF19" s="500"/>
      <c r="HBG19" s="503"/>
      <c r="HBH19" s="382"/>
      <c r="HBI19" s="382"/>
      <c r="HBJ19" s="382"/>
      <c r="HBK19" s="382"/>
      <c r="HBL19" s="382"/>
      <c r="HBM19" s="232"/>
      <c r="HBN19" s="500"/>
      <c r="HBO19" s="503"/>
      <c r="HBP19" s="382"/>
      <c r="HBQ19" s="382"/>
      <c r="HBR19" s="382"/>
      <c r="HBS19" s="382"/>
      <c r="HBT19" s="382"/>
      <c r="HBU19" s="232"/>
      <c r="HBV19" s="500"/>
      <c r="HBW19" s="503"/>
      <c r="HBX19" s="382"/>
      <c r="HBY19" s="382"/>
      <c r="HBZ19" s="382"/>
      <c r="HCA19" s="382"/>
      <c r="HCB19" s="382"/>
      <c r="HCC19" s="232"/>
      <c r="HCD19" s="500"/>
      <c r="HCE19" s="503"/>
      <c r="HCF19" s="382"/>
      <c r="HCG19" s="382"/>
      <c r="HCH19" s="382"/>
      <c r="HCI19" s="382"/>
      <c r="HCJ19" s="382"/>
      <c r="HCK19" s="232"/>
      <c r="HCL19" s="500"/>
      <c r="HCM19" s="503"/>
      <c r="HCN19" s="382"/>
      <c r="HCO19" s="382"/>
      <c r="HCP19" s="382"/>
      <c r="HCQ19" s="382"/>
      <c r="HCR19" s="382"/>
      <c r="HCS19" s="232"/>
      <c r="HCT19" s="500"/>
      <c r="HCU19" s="503"/>
      <c r="HCV19" s="382"/>
      <c r="HCW19" s="382"/>
      <c r="HCX19" s="382"/>
      <c r="HCY19" s="382"/>
      <c r="HCZ19" s="382"/>
      <c r="HDA19" s="232"/>
      <c r="HDB19" s="500"/>
      <c r="HDC19" s="503"/>
      <c r="HDD19" s="382"/>
      <c r="HDE19" s="382"/>
      <c r="HDF19" s="382"/>
      <c r="HDG19" s="382"/>
      <c r="HDH19" s="382"/>
      <c r="HDI19" s="232"/>
      <c r="HDJ19" s="500"/>
      <c r="HDK19" s="503"/>
      <c r="HDL19" s="382"/>
      <c r="HDM19" s="382"/>
      <c r="HDN19" s="382"/>
      <c r="HDO19" s="382"/>
      <c r="HDP19" s="382"/>
      <c r="HDQ19" s="232"/>
      <c r="HDR19" s="500"/>
      <c r="HDS19" s="503"/>
      <c r="HDT19" s="382"/>
      <c r="HDU19" s="382"/>
      <c r="HDV19" s="382"/>
      <c r="HDW19" s="382"/>
      <c r="HDX19" s="382"/>
      <c r="HDY19" s="232"/>
      <c r="HDZ19" s="500"/>
      <c r="HEA19" s="503"/>
      <c r="HEB19" s="382"/>
      <c r="HEC19" s="382"/>
      <c r="HED19" s="382"/>
      <c r="HEE19" s="382"/>
      <c r="HEF19" s="382"/>
      <c r="HEG19" s="232"/>
      <c r="HEH19" s="500"/>
      <c r="HEI19" s="503"/>
      <c r="HEJ19" s="382"/>
      <c r="HEK19" s="382"/>
      <c r="HEL19" s="382"/>
      <c r="HEM19" s="382"/>
      <c r="HEN19" s="382"/>
      <c r="HEO19" s="232"/>
      <c r="HEP19" s="500"/>
      <c r="HEQ19" s="503"/>
      <c r="HER19" s="382"/>
      <c r="HES19" s="382"/>
      <c r="HET19" s="382"/>
      <c r="HEU19" s="382"/>
      <c r="HEV19" s="382"/>
      <c r="HEW19" s="232"/>
      <c r="HEX19" s="500"/>
      <c r="HEY19" s="503"/>
      <c r="HEZ19" s="382"/>
      <c r="HFA19" s="382"/>
      <c r="HFB19" s="382"/>
      <c r="HFC19" s="382"/>
      <c r="HFD19" s="382"/>
      <c r="HFE19" s="232"/>
      <c r="HFF19" s="500"/>
      <c r="HFG19" s="503"/>
      <c r="HFH19" s="382"/>
      <c r="HFI19" s="382"/>
      <c r="HFJ19" s="382"/>
      <c r="HFK19" s="382"/>
      <c r="HFL19" s="382"/>
      <c r="HFM19" s="232"/>
      <c r="HFN19" s="500"/>
      <c r="HFO19" s="503"/>
      <c r="HFP19" s="382"/>
      <c r="HFQ19" s="382"/>
      <c r="HFR19" s="382"/>
      <c r="HFS19" s="382"/>
      <c r="HFT19" s="382"/>
      <c r="HFU19" s="232"/>
      <c r="HFV19" s="500"/>
      <c r="HFW19" s="503"/>
      <c r="HFX19" s="382"/>
      <c r="HFY19" s="382"/>
      <c r="HFZ19" s="382"/>
      <c r="HGA19" s="382"/>
      <c r="HGB19" s="382"/>
      <c r="HGC19" s="232"/>
      <c r="HGD19" s="500"/>
      <c r="HGE19" s="503"/>
      <c r="HGF19" s="382"/>
      <c r="HGG19" s="382"/>
      <c r="HGH19" s="382"/>
      <c r="HGI19" s="382"/>
      <c r="HGJ19" s="382"/>
      <c r="HGK19" s="232"/>
      <c r="HGL19" s="500"/>
      <c r="HGM19" s="503"/>
      <c r="HGN19" s="382"/>
      <c r="HGO19" s="382"/>
      <c r="HGP19" s="382"/>
      <c r="HGQ19" s="382"/>
      <c r="HGR19" s="382"/>
      <c r="HGS19" s="232"/>
      <c r="HGT19" s="500"/>
      <c r="HGU19" s="503"/>
      <c r="HGV19" s="382"/>
      <c r="HGW19" s="382"/>
      <c r="HGX19" s="382"/>
      <c r="HGY19" s="382"/>
      <c r="HGZ19" s="382"/>
      <c r="HHA19" s="232"/>
      <c r="HHB19" s="500"/>
      <c r="HHC19" s="503"/>
      <c r="HHD19" s="382"/>
      <c r="HHE19" s="382"/>
      <c r="HHF19" s="382"/>
      <c r="HHG19" s="382"/>
      <c r="HHH19" s="382"/>
      <c r="HHI19" s="232"/>
      <c r="HHJ19" s="500"/>
      <c r="HHK19" s="503"/>
      <c r="HHL19" s="382"/>
      <c r="HHM19" s="382"/>
      <c r="HHN19" s="382"/>
      <c r="HHO19" s="382"/>
      <c r="HHP19" s="382"/>
      <c r="HHQ19" s="232"/>
      <c r="HHR19" s="500"/>
      <c r="HHS19" s="503"/>
      <c r="HHT19" s="382"/>
      <c r="HHU19" s="382"/>
      <c r="HHV19" s="382"/>
      <c r="HHW19" s="382"/>
      <c r="HHX19" s="382"/>
      <c r="HHY19" s="232"/>
      <c r="HHZ19" s="500"/>
      <c r="HIA19" s="503"/>
      <c r="HIB19" s="382"/>
      <c r="HIC19" s="382"/>
      <c r="HID19" s="382"/>
      <c r="HIE19" s="382"/>
      <c r="HIF19" s="382"/>
      <c r="HIG19" s="232"/>
      <c r="HIH19" s="500"/>
      <c r="HII19" s="503"/>
      <c r="HIJ19" s="382"/>
      <c r="HIK19" s="382"/>
      <c r="HIL19" s="382"/>
      <c r="HIM19" s="382"/>
      <c r="HIN19" s="382"/>
      <c r="HIO19" s="232"/>
      <c r="HIP19" s="500"/>
      <c r="HIQ19" s="503"/>
      <c r="HIR19" s="382"/>
      <c r="HIS19" s="382"/>
      <c r="HIT19" s="382"/>
      <c r="HIU19" s="382"/>
      <c r="HIV19" s="382"/>
      <c r="HIW19" s="232"/>
      <c r="HIX19" s="500"/>
      <c r="HIY19" s="503"/>
      <c r="HIZ19" s="382"/>
      <c r="HJA19" s="382"/>
      <c r="HJB19" s="382"/>
      <c r="HJC19" s="382"/>
      <c r="HJD19" s="382"/>
      <c r="HJE19" s="232"/>
      <c r="HJF19" s="500"/>
      <c r="HJG19" s="503"/>
      <c r="HJH19" s="382"/>
      <c r="HJI19" s="382"/>
      <c r="HJJ19" s="382"/>
      <c r="HJK19" s="382"/>
      <c r="HJL19" s="382"/>
      <c r="HJM19" s="232"/>
      <c r="HJN19" s="500"/>
      <c r="HJO19" s="503"/>
      <c r="HJP19" s="382"/>
      <c r="HJQ19" s="382"/>
      <c r="HJR19" s="382"/>
      <c r="HJS19" s="382"/>
      <c r="HJT19" s="382"/>
      <c r="HJU19" s="232"/>
      <c r="HJV19" s="500"/>
      <c r="HJW19" s="503"/>
      <c r="HJX19" s="382"/>
      <c r="HJY19" s="382"/>
      <c r="HJZ19" s="382"/>
      <c r="HKA19" s="382"/>
      <c r="HKB19" s="382"/>
      <c r="HKC19" s="232"/>
      <c r="HKD19" s="500"/>
      <c r="HKE19" s="503"/>
      <c r="HKF19" s="382"/>
      <c r="HKG19" s="382"/>
      <c r="HKH19" s="382"/>
      <c r="HKI19" s="382"/>
      <c r="HKJ19" s="382"/>
      <c r="HKK19" s="232"/>
      <c r="HKL19" s="500"/>
      <c r="HKM19" s="503"/>
      <c r="HKN19" s="382"/>
      <c r="HKO19" s="382"/>
      <c r="HKP19" s="382"/>
      <c r="HKQ19" s="382"/>
      <c r="HKR19" s="382"/>
      <c r="HKS19" s="232"/>
      <c r="HKT19" s="500"/>
      <c r="HKU19" s="503"/>
      <c r="HKV19" s="382"/>
      <c r="HKW19" s="382"/>
      <c r="HKX19" s="382"/>
      <c r="HKY19" s="382"/>
      <c r="HKZ19" s="382"/>
      <c r="HLA19" s="232"/>
      <c r="HLB19" s="500"/>
      <c r="HLC19" s="503"/>
      <c r="HLD19" s="382"/>
      <c r="HLE19" s="382"/>
      <c r="HLF19" s="382"/>
      <c r="HLG19" s="382"/>
      <c r="HLH19" s="382"/>
      <c r="HLI19" s="232"/>
      <c r="HLJ19" s="500"/>
      <c r="HLK19" s="503"/>
      <c r="HLL19" s="382"/>
      <c r="HLM19" s="382"/>
      <c r="HLN19" s="382"/>
      <c r="HLO19" s="382"/>
      <c r="HLP19" s="382"/>
      <c r="HLQ19" s="232"/>
      <c r="HLR19" s="500"/>
      <c r="HLS19" s="503"/>
      <c r="HLT19" s="382"/>
      <c r="HLU19" s="382"/>
      <c r="HLV19" s="382"/>
      <c r="HLW19" s="382"/>
      <c r="HLX19" s="382"/>
      <c r="HLY19" s="232"/>
      <c r="HLZ19" s="500"/>
      <c r="HMA19" s="503"/>
      <c r="HMB19" s="382"/>
      <c r="HMC19" s="382"/>
      <c r="HMD19" s="382"/>
      <c r="HME19" s="382"/>
      <c r="HMF19" s="382"/>
      <c r="HMG19" s="232"/>
      <c r="HMH19" s="500"/>
      <c r="HMI19" s="503"/>
      <c r="HMJ19" s="382"/>
      <c r="HMK19" s="382"/>
      <c r="HML19" s="382"/>
      <c r="HMM19" s="382"/>
      <c r="HMN19" s="382"/>
      <c r="HMO19" s="232"/>
      <c r="HMP19" s="500"/>
      <c r="HMQ19" s="503"/>
      <c r="HMR19" s="382"/>
      <c r="HMS19" s="382"/>
      <c r="HMT19" s="382"/>
      <c r="HMU19" s="382"/>
      <c r="HMV19" s="382"/>
      <c r="HMW19" s="232"/>
      <c r="HMX19" s="500"/>
      <c r="HMY19" s="503"/>
      <c r="HMZ19" s="382"/>
      <c r="HNA19" s="382"/>
      <c r="HNB19" s="382"/>
      <c r="HNC19" s="382"/>
      <c r="HND19" s="382"/>
      <c r="HNE19" s="232"/>
      <c r="HNF19" s="500"/>
      <c r="HNG19" s="503"/>
      <c r="HNH19" s="382"/>
      <c r="HNI19" s="382"/>
      <c r="HNJ19" s="382"/>
      <c r="HNK19" s="382"/>
      <c r="HNL19" s="382"/>
      <c r="HNM19" s="232"/>
      <c r="HNN19" s="500"/>
      <c r="HNO19" s="503"/>
      <c r="HNP19" s="382"/>
      <c r="HNQ19" s="382"/>
      <c r="HNR19" s="382"/>
      <c r="HNS19" s="382"/>
      <c r="HNT19" s="382"/>
      <c r="HNU19" s="232"/>
      <c r="HNV19" s="500"/>
      <c r="HNW19" s="503"/>
      <c r="HNX19" s="382"/>
      <c r="HNY19" s="382"/>
      <c r="HNZ19" s="382"/>
      <c r="HOA19" s="382"/>
      <c r="HOB19" s="382"/>
      <c r="HOC19" s="232"/>
      <c r="HOD19" s="500"/>
      <c r="HOE19" s="503"/>
      <c r="HOF19" s="382"/>
      <c r="HOG19" s="382"/>
      <c r="HOH19" s="382"/>
      <c r="HOI19" s="382"/>
      <c r="HOJ19" s="382"/>
      <c r="HOK19" s="232"/>
      <c r="HOL19" s="500"/>
      <c r="HOM19" s="503"/>
      <c r="HON19" s="382"/>
      <c r="HOO19" s="382"/>
      <c r="HOP19" s="382"/>
      <c r="HOQ19" s="382"/>
      <c r="HOR19" s="382"/>
      <c r="HOS19" s="232"/>
      <c r="HOT19" s="500"/>
      <c r="HOU19" s="503"/>
      <c r="HOV19" s="382"/>
      <c r="HOW19" s="382"/>
      <c r="HOX19" s="382"/>
      <c r="HOY19" s="382"/>
      <c r="HOZ19" s="382"/>
      <c r="HPA19" s="232"/>
      <c r="HPB19" s="500"/>
      <c r="HPC19" s="503"/>
      <c r="HPD19" s="382"/>
      <c r="HPE19" s="382"/>
      <c r="HPF19" s="382"/>
      <c r="HPG19" s="382"/>
      <c r="HPH19" s="382"/>
      <c r="HPI19" s="232"/>
      <c r="HPJ19" s="500"/>
      <c r="HPK19" s="503"/>
      <c r="HPL19" s="382"/>
      <c r="HPM19" s="382"/>
      <c r="HPN19" s="382"/>
      <c r="HPO19" s="382"/>
      <c r="HPP19" s="382"/>
      <c r="HPQ19" s="232"/>
      <c r="HPR19" s="500"/>
      <c r="HPS19" s="503"/>
      <c r="HPT19" s="382"/>
      <c r="HPU19" s="382"/>
      <c r="HPV19" s="382"/>
      <c r="HPW19" s="382"/>
      <c r="HPX19" s="382"/>
      <c r="HPY19" s="232"/>
      <c r="HPZ19" s="500"/>
      <c r="HQA19" s="503"/>
      <c r="HQB19" s="382"/>
      <c r="HQC19" s="382"/>
      <c r="HQD19" s="382"/>
      <c r="HQE19" s="382"/>
      <c r="HQF19" s="382"/>
      <c r="HQG19" s="232"/>
      <c r="HQH19" s="500"/>
      <c r="HQI19" s="503"/>
      <c r="HQJ19" s="382"/>
      <c r="HQK19" s="382"/>
      <c r="HQL19" s="382"/>
      <c r="HQM19" s="382"/>
      <c r="HQN19" s="382"/>
      <c r="HQO19" s="232"/>
      <c r="HQP19" s="500"/>
      <c r="HQQ19" s="503"/>
      <c r="HQR19" s="382"/>
      <c r="HQS19" s="382"/>
      <c r="HQT19" s="382"/>
      <c r="HQU19" s="382"/>
      <c r="HQV19" s="382"/>
      <c r="HQW19" s="232"/>
      <c r="HQX19" s="500"/>
      <c r="HQY19" s="503"/>
      <c r="HQZ19" s="382"/>
      <c r="HRA19" s="382"/>
      <c r="HRB19" s="382"/>
      <c r="HRC19" s="382"/>
      <c r="HRD19" s="382"/>
      <c r="HRE19" s="232"/>
      <c r="HRF19" s="500"/>
      <c r="HRG19" s="503"/>
      <c r="HRH19" s="382"/>
      <c r="HRI19" s="382"/>
      <c r="HRJ19" s="382"/>
      <c r="HRK19" s="382"/>
      <c r="HRL19" s="382"/>
      <c r="HRM19" s="232"/>
      <c r="HRN19" s="500"/>
      <c r="HRO19" s="503"/>
      <c r="HRP19" s="382"/>
      <c r="HRQ19" s="382"/>
      <c r="HRR19" s="382"/>
      <c r="HRS19" s="382"/>
      <c r="HRT19" s="382"/>
      <c r="HRU19" s="232"/>
      <c r="HRV19" s="500"/>
      <c r="HRW19" s="503"/>
      <c r="HRX19" s="382"/>
      <c r="HRY19" s="382"/>
      <c r="HRZ19" s="382"/>
      <c r="HSA19" s="382"/>
      <c r="HSB19" s="382"/>
      <c r="HSC19" s="232"/>
      <c r="HSD19" s="500"/>
      <c r="HSE19" s="503"/>
      <c r="HSF19" s="382"/>
      <c r="HSG19" s="382"/>
      <c r="HSH19" s="382"/>
      <c r="HSI19" s="382"/>
      <c r="HSJ19" s="382"/>
      <c r="HSK19" s="232"/>
      <c r="HSL19" s="500"/>
      <c r="HSM19" s="503"/>
      <c r="HSN19" s="382"/>
      <c r="HSO19" s="382"/>
      <c r="HSP19" s="382"/>
      <c r="HSQ19" s="382"/>
      <c r="HSR19" s="382"/>
      <c r="HSS19" s="232"/>
      <c r="HST19" s="500"/>
      <c r="HSU19" s="503"/>
      <c r="HSV19" s="382"/>
      <c r="HSW19" s="382"/>
      <c r="HSX19" s="382"/>
      <c r="HSY19" s="382"/>
      <c r="HSZ19" s="382"/>
      <c r="HTA19" s="232"/>
      <c r="HTB19" s="500"/>
      <c r="HTC19" s="503"/>
      <c r="HTD19" s="382"/>
      <c r="HTE19" s="382"/>
      <c r="HTF19" s="382"/>
      <c r="HTG19" s="382"/>
      <c r="HTH19" s="382"/>
      <c r="HTI19" s="232"/>
      <c r="HTJ19" s="500"/>
      <c r="HTK19" s="503"/>
      <c r="HTL19" s="382"/>
      <c r="HTM19" s="382"/>
      <c r="HTN19" s="382"/>
      <c r="HTO19" s="382"/>
      <c r="HTP19" s="382"/>
      <c r="HTQ19" s="232"/>
      <c r="HTR19" s="500"/>
      <c r="HTS19" s="503"/>
      <c r="HTT19" s="382"/>
      <c r="HTU19" s="382"/>
      <c r="HTV19" s="382"/>
      <c r="HTW19" s="382"/>
      <c r="HTX19" s="382"/>
      <c r="HTY19" s="232"/>
      <c r="HTZ19" s="500"/>
      <c r="HUA19" s="503"/>
      <c r="HUB19" s="382"/>
      <c r="HUC19" s="382"/>
      <c r="HUD19" s="382"/>
      <c r="HUE19" s="382"/>
      <c r="HUF19" s="382"/>
      <c r="HUG19" s="232"/>
      <c r="HUH19" s="500"/>
      <c r="HUI19" s="503"/>
      <c r="HUJ19" s="382"/>
      <c r="HUK19" s="382"/>
      <c r="HUL19" s="382"/>
      <c r="HUM19" s="382"/>
      <c r="HUN19" s="382"/>
      <c r="HUO19" s="232"/>
      <c r="HUP19" s="500"/>
      <c r="HUQ19" s="503"/>
      <c r="HUR19" s="382"/>
      <c r="HUS19" s="382"/>
      <c r="HUT19" s="382"/>
      <c r="HUU19" s="382"/>
      <c r="HUV19" s="382"/>
      <c r="HUW19" s="232"/>
      <c r="HUX19" s="500"/>
      <c r="HUY19" s="503"/>
      <c r="HUZ19" s="382"/>
      <c r="HVA19" s="382"/>
      <c r="HVB19" s="382"/>
      <c r="HVC19" s="382"/>
      <c r="HVD19" s="382"/>
      <c r="HVE19" s="232"/>
      <c r="HVF19" s="500"/>
      <c r="HVG19" s="503"/>
      <c r="HVH19" s="382"/>
      <c r="HVI19" s="382"/>
      <c r="HVJ19" s="382"/>
      <c r="HVK19" s="382"/>
      <c r="HVL19" s="382"/>
      <c r="HVM19" s="232"/>
      <c r="HVN19" s="500"/>
      <c r="HVO19" s="503"/>
      <c r="HVP19" s="382"/>
      <c r="HVQ19" s="382"/>
      <c r="HVR19" s="382"/>
      <c r="HVS19" s="382"/>
      <c r="HVT19" s="382"/>
      <c r="HVU19" s="232"/>
      <c r="HVV19" s="500"/>
      <c r="HVW19" s="503"/>
      <c r="HVX19" s="382"/>
      <c r="HVY19" s="382"/>
      <c r="HVZ19" s="382"/>
      <c r="HWA19" s="382"/>
      <c r="HWB19" s="382"/>
      <c r="HWC19" s="232"/>
      <c r="HWD19" s="500"/>
      <c r="HWE19" s="503"/>
      <c r="HWF19" s="382"/>
      <c r="HWG19" s="382"/>
      <c r="HWH19" s="382"/>
      <c r="HWI19" s="382"/>
      <c r="HWJ19" s="382"/>
      <c r="HWK19" s="232"/>
      <c r="HWL19" s="500"/>
      <c r="HWM19" s="503"/>
      <c r="HWN19" s="382"/>
      <c r="HWO19" s="382"/>
      <c r="HWP19" s="382"/>
      <c r="HWQ19" s="382"/>
      <c r="HWR19" s="382"/>
      <c r="HWS19" s="232"/>
      <c r="HWT19" s="500"/>
      <c r="HWU19" s="503"/>
      <c r="HWV19" s="382"/>
      <c r="HWW19" s="382"/>
      <c r="HWX19" s="382"/>
      <c r="HWY19" s="382"/>
      <c r="HWZ19" s="382"/>
      <c r="HXA19" s="232"/>
      <c r="HXB19" s="500"/>
      <c r="HXC19" s="503"/>
      <c r="HXD19" s="382"/>
      <c r="HXE19" s="382"/>
      <c r="HXF19" s="382"/>
      <c r="HXG19" s="382"/>
      <c r="HXH19" s="382"/>
      <c r="HXI19" s="232"/>
      <c r="HXJ19" s="500"/>
      <c r="HXK19" s="503"/>
      <c r="HXL19" s="382"/>
      <c r="HXM19" s="382"/>
      <c r="HXN19" s="382"/>
      <c r="HXO19" s="382"/>
      <c r="HXP19" s="382"/>
      <c r="HXQ19" s="232"/>
      <c r="HXR19" s="500"/>
      <c r="HXS19" s="503"/>
      <c r="HXT19" s="382"/>
      <c r="HXU19" s="382"/>
      <c r="HXV19" s="382"/>
      <c r="HXW19" s="382"/>
      <c r="HXX19" s="382"/>
      <c r="HXY19" s="232"/>
      <c r="HXZ19" s="500"/>
      <c r="HYA19" s="503"/>
      <c r="HYB19" s="382"/>
      <c r="HYC19" s="382"/>
      <c r="HYD19" s="382"/>
      <c r="HYE19" s="382"/>
      <c r="HYF19" s="382"/>
      <c r="HYG19" s="232"/>
      <c r="HYH19" s="500"/>
      <c r="HYI19" s="503"/>
      <c r="HYJ19" s="382"/>
      <c r="HYK19" s="382"/>
      <c r="HYL19" s="382"/>
      <c r="HYM19" s="382"/>
      <c r="HYN19" s="382"/>
      <c r="HYO19" s="232"/>
      <c r="HYP19" s="500"/>
      <c r="HYQ19" s="503"/>
      <c r="HYR19" s="382"/>
      <c r="HYS19" s="382"/>
      <c r="HYT19" s="382"/>
      <c r="HYU19" s="382"/>
      <c r="HYV19" s="382"/>
      <c r="HYW19" s="232"/>
      <c r="HYX19" s="500"/>
      <c r="HYY19" s="503"/>
      <c r="HYZ19" s="382"/>
      <c r="HZA19" s="382"/>
      <c r="HZB19" s="382"/>
      <c r="HZC19" s="382"/>
      <c r="HZD19" s="382"/>
      <c r="HZE19" s="232"/>
      <c r="HZF19" s="500"/>
      <c r="HZG19" s="503"/>
      <c r="HZH19" s="382"/>
      <c r="HZI19" s="382"/>
      <c r="HZJ19" s="382"/>
      <c r="HZK19" s="382"/>
      <c r="HZL19" s="382"/>
      <c r="HZM19" s="232"/>
      <c r="HZN19" s="500"/>
      <c r="HZO19" s="503"/>
      <c r="HZP19" s="382"/>
      <c r="HZQ19" s="382"/>
      <c r="HZR19" s="382"/>
      <c r="HZS19" s="382"/>
      <c r="HZT19" s="382"/>
      <c r="HZU19" s="232"/>
      <c r="HZV19" s="500"/>
      <c r="HZW19" s="503"/>
      <c r="HZX19" s="382"/>
      <c r="HZY19" s="382"/>
      <c r="HZZ19" s="382"/>
      <c r="IAA19" s="382"/>
      <c r="IAB19" s="382"/>
      <c r="IAC19" s="232"/>
      <c r="IAD19" s="500"/>
      <c r="IAE19" s="503"/>
      <c r="IAF19" s="382"/>
      <c r="IAG19" s="382"/>
      <c r="IAH19" s="382"/>
      <c r="IAI19" s="382"/>
      <c r="IAJ19" s="382"/>
      <c r="IAK19" s="232"/>
      <c r="IAL19" s="500"/>
      <c r="IAM19" s="503"/>
      <c r="IAN19" s="382"/>
      <c r="IAO19" s="382"/>
      <c r="IAP19" s="382"/>
      <c r="IAQ19" s="382"/>
      <c r="IAR19" s="382"/>
      <c r="IAS19" s="232"/>
      <c r="IAT19" s="500"/>
      <c r="IAU19" s="503"/>
      <c r="IAV19" s="382"/>
      <c r="IAW19" s="382"/>
      <c r="IAX19" s="382"/>
      <c r="IAY19" s="382"/>
      <c r="IAZ19" s="382"/>
      <c r="IBA19" s="232"/>
      <c r="IBB19" s="500"/>
      <c r="IBC19" s="503"/>
      <c r="IBD19" s="382"/>
      <c r="IBE19" s="382"/>
      <c r="IBF19" s="382"/>
      <c r="IBG19" s="382"/>
      <c r="IBH19" s="382"/>
      <c r="IBI19" s="232"/>
      <c r="IBJ19" s="500"/>
      <c r="IBK19" s="503"/>
      <c r="IBL19" s="382"/>
      <c r="IBM19" s="382"/>
      <c r="IBN19" s="382"/>
      <c r="IBO19" s="382"/>
      <c r="IBP19" s="382"/>
      <c r="IBQ19" s="232"/>
      <c r="IBR19" s="500"/>
      <c r="IBS19" s="503"/>
      <c r="IBT19" s="382"/>
      <c r="IBU19" s="382"/>
      <c r="IBV19" s="382"/>
      <c r="IBW19" s="382"/>
      <c r="IBX19" s="382"/>
      <c r="IBY19" s="232"/>
      <c r="IBZ19" s="500"/>
      <c r="ICA19" s="503"/>
      <c r="ICB19" s="382"/>
      <c r="ICC19" s="382"/>
      <c r="ICD19" s="382"/>
      <c r="ICE19" s="382"/>
      <c r="ICF19" s="382"/>
      <c r="ICG19" s="232"/>
      <c r="ICH19" s="500"/>
      <c r="ICI19" s="503"/>
      <c r="ICJ19" s="382"/>
      <c r="ICK19" s="382"/>
      <c r="ICL19" s="382"/>
      <c r="ICM19" s="382"/>
      <c r="ICN19" s="382"/>
      <c r="ICO19" s="232"/>
      <c r="ICP19" s="500"/>
      <c r="ICQ19" s="503"/>
      <c r="ICR19" s="382"/>
      <c r="ICS19" s="382"/>
      <c r="ICT19" s="382"/>
      <c r="ICU19" s="382"/>
      <c r="ICV19" s="382"/>
      <c r="ICW19" s="232"/>
      <c r="ICX19" s="500"/>
      <c r="ICY19" s="503"/>
      <c r="ICZ19" s="382"/>
      <c r="IDA19" s="382"/>
      <c r="IDB19" s="382"/>
      <c r="IDC19" s="382"/>
      <c r="IDD19" s="382"/>
      <c r="IDE19" s="232"/>
      <c r="IDF19" s="500"/>
      <c r="IDG19" s="503"/>
      <c r="IDH19" s="382"/>
      <c r="IDI19" s="382"/>
      <c r="IDJ19" s="382"/>
      <c r="IDK19" s="382"/>
      <c r="IDL19" s="382"/>
      <c r="IDM19" s="232"/>
      <c r="IDN19" s="500"/>
      <c r="IDO19" s="503"/>
      <c r="IDP19" s="382"/>
      <c r="IDQ19" s="382"/>
      <c r="IDR19" s="382"/>
      <c r="IDS19" s="382"/>
      <c r="IDT19" s="382"/>
      <c r="IDU19" s="232"/>
      <c r="IDV19" s="500"/>
      <c r="IDW19" s="503"/>
      <c r="IDX19" s="382"/>
      <c r="IDY19" s="382"/>
      <c r="IDZ19" s="382"/>
      <c r="IEA19" s="382"/>
      <c r="IEB19" s="382"/>
      <c r="IEC19" s="232"/>
      <c r="IED19" s="500"/>
      <c r="IEE19" s="503"/>
      <c r="IEF19" s="382"/>
      <c r="IEG19" s="382"/>
      <c r="IEH19" s="382"/>
      <c r="IEI19" s="382"/>
      <c r="IEJ19" s="382"/>
      <c r="IEK19" s="232"/>
      <c r="IEL19" s="500"/>
      <c r="IEM19" s="503"/>
      <c r="IEN19" s="382"/>
      <c r="IEO19" s="382"/>
      <c r="IEP19" s="382"/>
      <c r="IEQ19" s="382"/>
      <c r="IER19" s="382"/>
      <c r="IES19" s="232"/>
      <c r="IET19" s="500"/>
      <c r="IEU19" s="503"/>
      <c r="IEV19" s="382"/>
      <c r="IEW19" s="382"/>
      <c r="IEX19" s="382"/>
      <c r="IEY19" s="382"/>
      <c r="IEZ19" s="382"/>
      <c r="IFA19" s="232"/>
      <c r="IFB19" s="500"/>
      <c r="IFC19" s="503"/>
      <c r="IFD19" s="382"/>
      <c r="IFE19" s="382"/>
      <c r="IFF19" s="382"/>
      <c r="IFG19" s="382"/>
      <c r="IFH19" s="382"/>
      <c r="IFI19" s="232"/>
      <c r="IFJ19" s="500"/>
      <c r="IFK19" s="503"/>
      <c r="IFL19" s="382"/>
      <c r="IFM19" s="382"/>
      <c r="IFN19" s="382"/>
      <c r="IFO19" s="382"/>
      <c r="IFP19" s="382"/>
      <c r="IFQ19" s="232"/>
      <c r="IFR19" s="500"/>
      <c r="IFS19" s="503"/>
      <c r="IFT19" s="382"/>
      <c r="IFU19" s="382"/>
      <c r="IFV19" s="382"/>
      <c r="IFW19" s="382"/>
      <c r="IFX19" s="382"/>
      <c r="IFY19" s="232"/>
      <c r="IFZ19" s="500"/>
      <c r="IGA19" s="503"/>
      <c r="IGB19" s="382"/>
      <c r="IGC19" s="382"/>
      <c r="IGD19" s="382"/>
      <c r="IGE19" s="382"/>
      <c r="IGF19" s="382"/>
      <c r="IGG19" s="232"/>
      <c r="IGH19" s="500"/>
      <c r="IGI19" s="503"/>
      <c r="IGJ19" s="382"/>
      <c r="IGK19" s="382"/>
      <c r="IGL19" s="382"/>
      <c r="IGM19" s="382"/>
      <c r="IGN19" s="382"/>
      <c r="IGO19" s="232"/>
      <c r="IGP19" s="500"/>
      <c r="IGQ19" s="503"/>
      <c r="IGR19" s="382"/>
      <c r="IGS19" s="382"/>
      <c r="IGT19" s="382"/>
      <c r="IGU19" s="382"/>
      <c r="IGV19" s="382"/>
      <c r="IGW19" s="232"/>
      <c r="IGX19" s="500"/>
      <c r="IGY19" s="503"/>
      <c r="IGZ19" s="382"/>
      <c r="IHA19" s="382"/>
      <c r="IHB19" s="382"/>
      <c r="IHC19" s="382"/>
      <c r="IHD19" s="382"/>
      <c r="IHE19" s="232"/>
      <c r="IHF19" s="500"/>
      <c r="IHG19" s="503"/>
      <c r="IHH19" s="382"/>
      <c r="IHI19" s="382"/>
      <c r="IHJ19" s="382"/>
      <c r="IHK19" s="382"/>
      <c r="IHL19" s="382"/>
      <c r="IHM19" s="232"/>
      <c r="IHN19" s="500"/>
      <c r="IHO19" s="503"/>
      <c r="IHP19" s="382"/>
      <c r="IHQ19" s="382"/>
      <c r="IHR19" s="382"/>
      <c r="IHS19" s="382"/>
      <c r="IHT19" s="382"/>
      <c r="IHU19" s="232"/>
      <c r="IHV19" s="500"/>
      <c r="IHW19" s="503"/>
      <c r="IHX19" s="382"/>
      <c r="IHY19" s="382"/>
      <c r="IHZ19" s="382"/>
      <c r="IIA19" s="382"/>
      <c r="IIB19" s="382"/>
      <c r="IIC19" s="232"/>
      <c r="IID19" s="500"/>
      <c r="IIE19" s="503"/>
      <c r="IIF19" s="382"/>
      <c r="IIG19" s="382"/>
      <c r="IIH19" s="382"/>
      <c r="III19" s="382"/>
      <c r="IIJ19" s="382"/>
      <c r="IIK19" s="232"/>
      <c r="IIL19" s="500"/>
      <c r="IIM19" s="503"/>
      <c r="IIN19" s="382"/>
      <c r="IIO19" s="382"/>
      <c r="IIP19" s="382"/>
      <c r="IIQ19" s="382"/>
      <c r="IIR19" s="382"/>
      <c r="IIS19" s="232"/>
      <c r="IIT19" s="500"/>
      <c r="IIU19" s="503"/>
      <c r="IIV19" s="382"/>
      <c r="IIW19" s="382"/>
      <c r="IIX19" s="382"/>
      <c r="IIY19" s="382"/>
      <c r="IIZ19" s="382"/>
      <c r="IJA19" s="232"/>
      <c r="IJB19" s="500"/>
      <c r="IJC19" s="503"/>
      <c r="IJD19" s="382"/>
      <c r="IJE19" s="382"/>
      <c r="IJF19" s="382"/>
      <c r="IJG19" s="382"/>
      <c r="IJH19" s="382"/>
      <c r="IJI19" s="232"/>
      <c r="IJJ19" s="500"/>
      <c r="IJK19" s="503"/>
      <c r="IJL19" s="382"/>
      <c r="IJM19" s="382"/>
      <c r="IJN19" s="382"/>
      <c r="IJO19" s="382"/>
      <c r="IJP19" s="382"/>
      <c r="IJQ19" s="232"/>
      <c r="IJR19" s="500"/>
      <c r="IJS19" s="503"/>
      <c r="IJT19" s="382"/>
      <c r="IJU19" s="382"/>
      <c r="IJV19" s="382"/>
      <c r="IJW19" s="382"/>
      <c r="IJX19" s="382"/>
      <c r="IJY19" s="232"/>
      <c r="IJZ19" s="500"/>
      <c r="IKA19" s="503"/>
      <c r="IKB19" s="382"/>
      <c r="IKC19" s="382"/>
      <c r="IKD19" s="382"/>
      <c r="IKE19" s="382"/>
      <c r="IKF19" s="382"/>
      <c r="IKG19" s="232"/>
      <c r="IKH19" s="500"/>
      <c r="IKI19" s="503"/>
      <c r="IKJ19" s="382"/>
      <c r="IKK19" s="382"/>
      <c r="IKL19" s="382"/>
      <c r="IKM19" s="382"/>
      <c r="IKN19" s="382"/>
      <c r="IKO19" s="232"/>
      <c r="IKP19" s="500"/>
      <c r="IKQ19" s="503"/>
      <c r="IKR19" s="382"/>
      <c r="IKS19" s="382"/>
      <c r="IKT19" s="382"/>
      <c r="IKU19" s="382"/>
      <c r="IKV19" s="382"/>
      <c r="IKW19" s="232"/>
      <c r="IKX19" s="500"/>
      <c r="IKY19" s="503"/>
      <c r="IKZ19" s="382"/>
      <c r="ILA19" s="382"/>
      <c r="ILB19" s="382"/>
      <c r="ILC19" s="382"/>
      <c r="ILD19" s="382"/>
      <c r="ILE19" s="232"/>
      <c r="ILF19" s="500"/>
      <c r="ILG19" s="503"/>
      <c r="ILH19" s="382"/>
      <c r="ILI19" s="382"/>
      <c r="ILJ19" s="382"/>
      <c r="ILK19" s="382"/>
      <c r="ILL19" s="382"/>
      <c r="ILM19" s="232"/>
      <c r="ILN19" s="500"/>
      <c r="ILO19" s="503"/>
      <c r="ILP19" s="382"/>
      <c r="ILQ19" s="382"/>
      <c r="ILR19" s="382"/>
      <c r="ILS19" s="382"/>
      <c r="ILT19" s="382"/>
      <c r="ILU19" s="232"/>
      <c r="ILV19" s="500"/>
      <c r="ILW19" s="503"/>
      <c r="ILX19" s="382"/>
      <c r="ILY19" s="382"/>
      <c r="ILZ19" s="382"/>
      <c r="IMA19" s="382"/>
      <c r="IMB19" s="382"/>
      <c r="IMC19" s="232"/>
      <c r="IMD19" s="500"/>
      <c r="IME19" s="503"/>
      <c r="IMF19" s="382"/>
      <c r="IMG19" s="382"/>
      <c r="IMH19" s="382"/>
      <c r="IMI19" s="382"/>
      <c r="IMJ19" s="382"/>
      <c r="IMK19" s="232"/>
      <c r="IML19" s="500"/>
      <c r="IMM19" s="503"/>
      <c r="IMN19" s="382"/>
      <c r="IMO19" s="382"/>
      <c r="IMP19" s="382"/>
      <c r="IMQ19" s="382"/>
      <c r="IMR19" s="382"/>
      <c r="IMS19" s="232"/>
      <c r="IMT19" s="500"/>
      <c r="IMU19" s="503"/>
      <c r="IMV19" s="382"/>
      <c r="IMW19" s="382"/>
      <c r="IMX19" s="382"/>
      <c r="IMY19" s="382"/>
      <c r="IMZ19" s="382"/>
      <c r="INA19" s="232"/>
      <c r="INB19" s="500"/>
      <c r="INC19" s="503"/>
      <c r="IND19" s="382"/>
      <c r="INE19" s="382"/>
      <c r="INF19" s="382"/>
      <c r="ING19" s="382"/>
      <c r="INH19" s="382"/>
      <c r="INI19" s="232"/>
      <c r="INJ19" s="500"/>
      <c r="INK19" s="503"/>
      <c r="INL19" s="382"/>
      <c r="INM19" s="382"/>
      <c r="INN19" s="382"/>
      <c r="INO19" s="382"/>
      <c r="INP19" s="382"/>
      <c r="INQ19" s="232"/>
      <c r="INR19" s="500"/>
      <c r="INS19" s="503"/>
      <c r="INT19" s="382"/>
      <c r="INU19" s="382"/>
      <c r="INV19" s="382"/>
      <c r="INW19" s="382"/>
      <c r="INX19" s="382"/>
      <c r="INY19" s="232"/>
      <c r="INZ19" s="500"/>
      <c r="IOA19" s="503"/>
      <c r="IOB19" s="382"/>
      <c r="IOC19" s="382"/>
      <c r="IOD19" s="382"/>
      <c r="IOE19" s="382"/>
      <c r="IOF19" s="382"/>
      <c r="IOG19" s="232"/>
      <c r="IOH19" s="500"/>
      <c r="IOI19" s="503"/>
      <c r="IOJ19" s="382"/>
      <c r="IOK19" s="382"/>
      <c r="IOL19" s="382"/>
      <c r="IOM19" s="382"/>
      <c r="ION19" s="382"/>
      <c r="IOO19" s="232"/>
      <c r="IOP19" s="500"/>
      <c r="IOQ19" s="503"/>
      <c r="IOR19" s="382"/>
      <c r="IOS19" s="382"/>
      <c r="IOT19" s="382"/>
      <c r="IOU19" s="382"/>
      <c r="IOV19" s="382"/>
      <c r="IOW19" s="232"/>
      <c r="IOX19" s="500"/>
      <c r="IOY19" s="503"/>
      <c r="IOZ19" s="382"/>
      <c r="IPA19" s="382"/>
      <c r="IPB19" s="382"/>
      <c r="IPC19" s="382"/>
      <c r="IPD19" s="382"/>
      <c r="IPE19" s="232"/>
      <c r="IPF19" s="500"/>
      <c r="IPG19" s="503"/>
      <c r="IPH19" s="382"/>
      <c r="IPI19" s="382"/>
      <c r="IPJ19" s="382"/>
      <c r="IPK19" s="382"/>
      <c r="IPL19" s="382"/>
      <c r="IPM19" s="232"/>
      <c r="IPN19" s="500"/>
      <c r="IPO19" s="503"/>
      <c r="IPP19" s="382"/>
      <c r="IPQ19" s="382"/>
      <c r="IPR19" s="382"/>
      <c r="IPS19" s="382"/>
      <c r="IPT19" s="382"/>
      <c r="IPU19" s="232"/>
      <c r="IPV19" s="500"/>
      <c r="IPW19" s="503"/>
      <c r="IPX19" s="382"/>
      <c r="IPY19" s="382"/>
      <c r="IPZ19" s="382"/>
      <c r="IQA19" s="382"/>
      <c r="IQB19" s="382"/>
      <c r="IQC19" s="232"/>
      <c r="IQD19" s="500"/>
      <c r="IQE19" s="503"/>
      <c r="IQF19" s="382"/>
      <c r="IQG19" s="382"/>
      <c r="IQH19" s="382"/>
      <c r="IQI19" s="382"/>
      <c r="IQJ19" s="382"/>
      <c r="IQK19" s="232"/>
      <c r="IQL19" s="500"/>
      <c r="IQM19" s="503"/>
      <c r="IQN19" s="382"/>
      <c r="IQO19" s="382"/>
      <c r="IQP19" s="382"/>
      <c r="IQQ19" s="382"/>
      <c r="IQR19" s="382"/>
      <c r="IQS19" s="232"/>
      <c r="IQT19" s="500"/>
      <c r="IQU19" s="503"/>
      <c r="IQV19" s="382"/>
      <c r="IQW19" s="382"/>
      <c r="IQX19" s="382"/>
      <c r="IQY19" s="382"/>
      <c r="IQZ19" s="382"/>
      <c r="IRA19" s="232"/>
      <c r="IRB19" s="500"/>
      <c r="IRC19" s="503"/>
      <c r="IRD19" s="382"/>
      <c r="IRE19" s="382"/>
      <c r="IRF19" s="382"/>
      <c r="IRG19" s="382"/>
      <c r="IRH19" s="382"/>
      <c r="IRI19" s="232"/>
      <c r="IRJ19" s="500"/>
      <c r="IRK19" s="503"/>
      <c r="IRL19" s="382"/>
      <c r="IRM19" s="382"/>
      <c r="IRN19" s="382"/>
      <c r="IRO19" s="382"/>
      <c r="IRP19" s="382"/>
      <c r="IRQ19" s="232"/>
      <c r="IRR19" s="500"/>
      <c r="IRS19" s="503"/>
      <c r="IRT19" s="382"/>
      <c r="IRU19" s="382"/>
      <c r="IRV19" s="382"/>
      <c r="IRW19" s="382"/>
      <c r="IRX19" s="382"/>
      <c r="IRY19" s="232"/>
      <c r="IRZ19" s="500"/>
      <c r="ISA19" s="503"/>
      <c r="ISB19" s="382"/>
      <c r="ISC19" s="382"/>
      <c r="ISD19" s="382"/>
      <c r="ISE19" s="382"/>
      <c r="ISF19" s="382"/>
      <c r="ISG19" s="232"/>
      <c r="ISH19" s="500"/>
      <c r="ISI19" s="503"/>
      <c r="ISJ19" s="382"/>
      <c r="ISK19" s="382"/>
      <c r="ISL19" s="382"/>
      <c r="ISM19" s="382"/>
      <c r="ISN19" s="382"/>
      <c r="ISO19" s="232"/>
      <c r="ISP19" s="500"/>
      <c r="ISQ19" s="503"/>
      <c r="ISR19" s="382"/>
      <c r="ISS19" s="382"/>
      <c r="IST19" s="382"/>
      <c r="ISU19" s="382"/>
      <c r="ISV19" s="382"/>
      <c r="ISW19" s="232"/>
      <c r="ISX19" s="500"/>
      <c r="ISY19" s="503"/>
      <c r="ISZ19" s="382"/>
      <c r="ITA19" s="382"/>
      <c r="ITB19" s="382"/>
      <c r="ITC19" s="382"/>
      <c r="ITD19" s="382"/>
      <c r="ITE19" s="232"/>
      <c r="ITF19" s="500"/>
      <c r="ITG19" s="503"/>
      <c r="ITH19" s="382"/>
      <c r="ITI19" s="382"/>
      <c r="ITJ19" s="382"/>
      <c r="ITK19" s="382"/>
      <c r="ITL19" s="382"/>
      <c r="ITM19" s="232"/>
      <c r="ITN19" s="500"/>
      <c r="ITO19" s="503"/>
      <c r="ITP19" s="382"/>
      <c r="ITQ19" s="382"/>
      <c r="ITR19" s="382"/>
      <c r="ITS19" s="382"/>
      <c r="ITT19" s="382"/>
      <c r="ITU19" s="232"/>
      <c r="ITV19" s="500"/>
      <c r="ITW19" s="503"/>
      <c r="ITX19" s="382"/>
      <c r="ITY19" s="382"/>
      <c r="ITZ19" s="382"/>
      <c r="IUA19" s="382"/>
      <c r="IUB19" s="382"/>
      <c r="IUC19" s="232"/>
      <c r="IUD19" s="500"/>
      <c r="IUE19" s="503"/>
      <c r="IUF19" s="382"/>
      <c r="IUG19" s="382"/>
      <c r="IUH19" s="382"/>
      <c r="IUI19" s="382"/>
      <c r="IUJ19" s="382"/>
      <c r="IUK19" s="232"/>
      <c r="IUL19" s="500"/>
      <c r="IUM19" s="503"/>
      <c r="IUN19" s="382"/>
      <c r="IUO19" s="382"/>
      <c r="IUP19" s="382"/>
      <c r="IUQ19" s="382"/>
      <c r="IUR19" s="382"/>
      <c r="IUS19" s="232"/>
      <c r="IUT19" s="500"/>
      <c r="IUU19" s="503"/>
      <c r="IUV19" s="382"/>
      <c r="IUW19" s="382"/>
      <c r="IUX19" s="382"/>
      <c r="IUY19" s="382"/>
      <c r="IUZ19" s="382"/>
      <c r="IVA19" s="232"/>
      <c r="IVB19" s="500"/>
      <c r="IVC19" s="503"/>
      <c r="IVD19" s="382"/>
      <c r="IVE19" s="382"/>
      <c r="IVF19" s="382"/>
      <c r="IVG19" s="382"/>
      <c r="IVH19" s="382"/>
      <c r="IVI19" s="232"/>
      <c r="IVJ19" s="500"/>
      <c r="IVK19" s="503"/>
      <c r="IVL19" s="382"/>
      <c r="IVM19" s="382"/>
      <c r="IVN19" s="382"/>
      <c r="IVO19" s="382"/>
      <c r="IVP19" s="382"/>
      <c r="IVQ19" s="232"/>
      <c r="IVR19" s="500"/>
      <c r="IVS19" s="503"/>
      <c r="IVT19" s="382"/>
      <c r="IVU19" s="382"/>
      <c r="IVV19" s="382"/>
      <c r="IVW19" s="382"/>
      <c r="IVX19" s="382"/>
      <c r="IVY19" s="232"/>
      <c r="IVZ19" s="500"/>
      <c r="IWA19" s="503"/>
      <c r="IWB19" s="382"/>
      <c r="IWC19" s="382"/>
      <c r="IWD19" s="382"/>
      <c r="IWE19" s="382"/>
      <c r="IWF19" s="382"/>
      <c r="IWG19" s="232"/>
      <c r="IWH19" s="500"/>
      <c r="IWI19" s="503"/>
      <c r="IWJ19" s="382"/>
      <c r="IWK19" s="382"/>
      <c r="IWL19" s="382"/>
      <c r="IWM19" s="382"/>
      <c r="IWN19" s="382"/>
      <c r="IWO19" s="232"/>
      <c r="IWP19" s="500"/>
      <c r="IWQ19" s="503"/>
      <c r="IWR19" s="382"/>
      <c r="IWS19" s="382"/>
      <c r="IWT19" s="382"/>
      <c r="IWU19" s="382"/>
      <c r="IWV19" s="382"/>
      <c r="IWW19" s="232"/>
      <c r="IWX19" s="500"/>
      <c r="IWY19" s="503"/>
      <c r="IWZ19" s="382"/>
      <c r="IXA19" s="382"/>
      <c r="IXB19" s="382"/>
      <c r="IXC19" s="382"/>
      <c r="IXD19" s="382"/>
      <c r="IXE19" s="232"/>
      <c r="IXF19" s="500"/>
      <c r="IXG19" s="503"/>
      <c r="IXH19" s="382"/>
      <c r="IXI19" s="382"/>
      <c r="IXJ19" s="382"/>
      <c r="IXK19" s="382"/>
      <c r="IXL19" s="382"/>
      <c r="IXM19" s="232"/>
      <c r="IXN19" s="500"/>
      <c r="IXO19" s="503"/>
      <c r="IXP19" s="382"/>
      <c r="IXQ19" s="382"/>
      <c r="IXR19" s="382"/>
      <c r="IXS19" s="382"/>
      <c r="IXT19" s="382"/>
      <c r="IXU19" s="232"/>
      <c r="IXV19" s="500"/>
      <c r="IXW19" s="503"/>
      <c r="IXX19" s="382"/>
      <c r="IXY19" s="382"/>
      <c r="IXZ19" s="382"/>
      <c r="IYA19" s="382"/>
      <c r="IYB19" s="382"/>
      <c r="IYC19" s="232"/>
      <c r="IYD19" s="500"/>
      <c r="IYE19" s="503"/>
      <c r="IYF19" s="382"/>
      <c r="IYG19" s="382"/>
      <c r="IYH19" s="382"/>
      <c r="IYI19" s="382"/>
      <c r="IYJ19" s="382"/>
      <c r="IYK19" s="232"/>
      <c r="IYL19" s="500"/>
      <c r="IYM19" s="503"/>
      <c r="IYN19" s="382"/>
      <c r="IYO19" s="382"/>
      <c r="IYP19" s="382"/>
      <c r="IYQ19" s="382"/>
      <c r="IYR19" s="382"/>
      <c r="IYS19" s="232"/>
      <c r="IYT19" s="500"/>
      <c r="IYU19" s="503"/>
      <c r="IYV19" s="382"/>
      <c r="IYW19" s="382"/>
      <c r="IYX19" s="382"/>
      <c r="IYY19" s="382"/>
      <c r="IYZ19" s="382"/>
      <c r="IZA19" s="232"/>
      <c r="IZB19" s="500"/>
      <c r="IZC19" s="503"/>
      <c r="IZD19" s="382"/>
      <c r="IZE19" s="382"/>
      <c r="IZF19" s="382"/>
      <c r="IZG19" s="382"/>
      <c r="IZH19" s="382"/>
      <c r="IZI19" s="232"/>
      <c r="IZJ19" s="500"/>
      <c r="IZK19" s="503"/>
      <c r="IZL19" s="382"/>
      <c r="IZM19" s="382"/>
      <c r="IZN19" s="382"/>
      <c r="IZO19" s="382"/>
      <c r="IZP19" s="382"/>
      <c r="IZQ19" s="232"/>
      <c r="IZR19" s="500"/>
      <c r="IZS19" s="503"/>
      <c r="IZT19" s="382"/>
      <c r="IZU19" s="382"/>
      <c r="IZV19" s="382"/>
      <c r="IZW19" s="382"/>
      <c r="IZX19" s="382"/>
      <c r="IZY19" s="232"/>
      <c r="IZZ19" s="500"/>
      <c r="JAA19" s="503"/>
      <c r="JAB19" s="382"/>
      <c r="JAC19" s="382"/>
      <c r="JAD19" s="382"/>
      <c r="JAE19" s="382"/>
      <c r="JAF19" s="382"/>
      <c r="JAG19" s="232"/>
      <c r="JAH19" s="500"/>
      <c r="JAI19" s="503"/>
      <c r="JAJ19" s="382"/>
      <c r="JAK19" s="382"/>
      <c r="JAL19" s="382"/>
      <c r="JAM19" s="382"/>
      <c r="JAN19" s="382"/>
      <c r="JAO19" s="232"/>
      <c r="JAP19" s="500"/>
      <c r="JAQ19" s="503"/>
      <c r="JAR19" s="382"/>
      <c r="JAS19" s="382"/>
      <c r="JAT19" s="382"/>
      <c r="JAU19" s="382"/>
      <c r="JAV19" s="382"/>
      <c r="JAW19" s="232"/>
      <c r="JAX19" s="500"/>
      <c r="JAY19" s="503"/>
      <c r="JAZ19" s="382"/>
      <c r="JBA19" s="382"/>
      <c r="JBB19" s="382"/>
      <c r="JBC19" s="382"/>
      <c r="JBD19" s="382"/>
      <c r="JBE19" s="232"/>
      <c r="JBF19" s="500"/>
      <c r="JBG19" s="503"/>
      <c r="JBH19" s="382"/>
      <c r="JBI19" s="382"/>
      <c r="JBJ19" s="382"/>
      <c r="JBK19" s="382"/>
      <c r="JBL19" s="382"/>
      <c r="JBM19" s="232"/>
      <c r="JBN19" s="500"/>
      <c r="JBO19" s="503"/>
      <c r="JBP19" s="382"/>
      <c r="JBQ19" s="382"/>
      <c r="JBR19" s="382"/>
      <c r="JBS19" s="382"/>
      <c r="JBT19" s="382"/>
      <c r="JBU19" s="232"/>
      <c r="JBV19" s="500"/>
      <c r="JBW19" s="503"/>
      <c r="JBX19" s="382"/>
      <c r="JBY19" s="382"/>
      <c r="JBZ19" s="382"/>
      <c r="JCA19" s="382"/>
      <c r="JCB19" s="382"/>
      <c r="JCC19" s="232"/>
      <c r="JCD19" s="500"/>
      <c r="JCE19" s="503"/>
      <c r="JCF19" s="382"/>
      <c r="JCG19" s="382"/>
      <c r="JCH19" s="382"/>
      <c r="JCI19" s="382"/>
      <c r="JCJ19" s="382"/>
      <c r="JCK19" s="232"/>
      <c r="JCL19" s="500"/>
      <c r="JCM19" s="503"/>
      <c r="JCN19" s="382"/>
      <c r="JCO19" s="382"/>
      <c r="JCP19" s="382"/>
      <c r="JCQ19" s="382"/>
      <c r="JCR19" s="382"/>
      <c r="JCS19" s="232"/>
      <c r="JCT19" s="500"/>
      <c r="JCU19" s="503"/>
      <c r="JCV19" s="382"/>
      <c r="JCW19" s="382"/>
      <c r="JCX19" s="382"/>
      <c r="JCY19" s="382"/>
      <c r="JCZ19" s="382"/>
      <c r="JDA19" s="232"/>
      <c r="JDB19" s="500"/>
      <c r="JDC19" s="503"/>
      <c r="JDD19" s="382"/>
      <c r="JDE19" s="382"/>
      <c r="JDF19" s="382"/>
      <c r="JDG19" s="382"/>
      <c r="JDH19" s="382"/>
      <c r="JDI19" s="232"/>
      <c r="JDJ19" s="500"/>
      <c r="JDK19" s="503"/>
      <c r="JDL19" s="382"/>
      <c r="JDM19" s="382"/>
      <c r="JDN19" s="382"/>
      <c r="JDO19" s="382"/>
      <c r="JDP19" s="382"/>
      <c r="JDQ19" s="232"/>
      <c r="JDR19" s="500"/>
      <c r="JDS19" s="503"/>
      <c r="JDT19" s="382"/>
      <c r="JDU19" s="382"/>
      <c r="JDV19" s="382"/>
      <c r="JDW19" s="382"/>
      <c r="JDX19" s="382"/>
      <c r="JDY19" s="232"/>
      <c r="JDZ19" s="500"/>
      <c r="JEA19" s="503"/>
      <c r="JEB19" s="382"/>
      <c r="JEC19" s="382"/>
      <c r="JED19" s="382"/>
      <c r="JEE19" s="382"/>
      <c r="JEF19" s="382"/>
      <c r="JEG19" s="232"/>
      <c r="JEH19" s="500"/>
      <c r="JEI19" s="503"/>
      <c r="JEJ19" s="382"/>
      <c r="JEK19" s="382"/>
      <c r="JEL19" s="382"/>
      <c r="JEM19" s="382"/>
      <c r="JEN19" s="382"/>
      <c r="JEO19" s="232"/>
      <c r="JEP19" s="500"/>
      <c r="JEQ19" s="503"/>
      <c r="JER19" s="382"/>
      <c r="JES19" s="382"/>
      <c r="JET19" s="382"/>
      <c r="JEU19" s="382"/>
      <c r="JEV19" s="382"/>
      <c r="JEW19" s="232"/>
      <c r="JEX19" s="500"/>
      <c r="JEY19" s="503"/>
      <c r="JEZ19" s="382"/>
      <c r="JFA19" s="382"/>
      <c r="JFB19" s="382"/>
      <c r="JFC19" s="382"/>
      <c r="JFD19" s="382"/>
      <c r="JFE19" s="232"/>
      <c r="JFF19" s="500"/>
      <c r="JFG19" s="503"/>
      <c r="JFH19" s="382"/>
      <c r="JFI19" s="382"/>
      <c r="JFJ19" s="382"/>
      <c r="JFK19" s="382"/>
      <c r="JFL19" s="382"/>
      <c r="JFM19" s="232"/>
      <c r="JFN19" s="500"/>
      <c r="JFO19" s="503"/>
      <c r="JFP19" s="382"/>
      <c r="JFQ19" s="382"/>
      <c r="JFR19" s="382"/>
      <c r="JFS19" s="382"/>
      <c r="JFT19" s="382"/>
      <c r="JFU19" s="232"/>
      <c r="JFV19" s="500"/>
      <c r="JFW19" s="503"/>
      <c r="JFX19" s="382"/>
      <c r="JFY19" s="382"/>
      <c r="JFZ19" s="382"/>
      <c r="JGA19" s="382"/>
      <c r="JGB19" s="382"/>
      <c r="JGC19" s="232"/>
      <c r="JGD19" s="500"/>
      <c r="JGE19" s="503"/>
      <c r="JGF19" s="382"/>
      <c r="JGG19" s="382"/>
      <c r="JGH19" s="382"/>
      <c r="JGI19" s="382"/>
      <c r="JGJ19" s="382"/>
      <c r="JGK19" s="232"/>
      <c r="JGL19" s="500"/>
      <c r="JGM19" s="503"/>
      <c r="JGN19" s="382"/>
      <c r="JGO19" s="382"/>
      <c r="JGP19" s="382"/>
      <c r="JGQ19" s="382"/>
      <c r="JGR19" s="382"/>
      <c r="JGS19" s="232"/>
      <c r="JGT19" s="500"/>
      <c r="JGU19" s="503"/>
      <c r="JGV19" s="382"/>
      <c r="JGW19" s="382"/>
      <c r="JGX19" s="382"/>
      <c r="JGY19" s="382"/>
      <c r="JGZ19" s="382"/>
      <c r="JHA19" s="232"/>
      <c r="JHB19" s="500"/>
      <c r="JHC19" s="503"/>
      <c r="JHD19" s="382"/>
      <c r="JHE19" s="382"/>
      <c r="JHF19" s="382"/>
      <c r="JHG19" s="382"/>
      <c r="JHH19" s="382"/>
      <c r="JHI19" s="232"/>
      <c r="JHJ19" s="500"/>
      <c r="JHK19" s="503"/>
      <c r="JHL19" s="382"/>
      <c r="JHM19" s="382"/>
      <c r="JHN19" s="382"/>
      <c r="JHO19" s="382"/>
      <c r="JHP19" s="382"/>
      <c r="JHQ19" s="232"/>
      <c r="JHR19" s="500"/>
      <c r="JHS19" s="503"/>
      <c r="JHT19" s="382"/>
      <c r="JHU19" s="382"/>
      <c r="JHV19" s="382"/>
      <c r="JHW19" s="382"/>
      <c r="JHX19" s="382"/>
      <c r="JHY19" s="232"/>
      <c r="JHZ19" s="500"/>
      <c r="JIA19" s="503"/>
      <c r="JIB19" s="382"/>
      <c r="JIC19" s="382"/>
      <c r="JID19" s="382"/>
      <c r="JIE19" s="382"/>
      <c r="JIF19" s="382"/>
      <c r="JIG19" s="232"/>
      <c r="JIH19" s="500"/>
      <c r="JII19" s="503"/>
      <c r="JIJ19" s="382"/>
      <c r="JIK19" s="382"/>
      <c r="JIL19" s="382"/>
      <c r="JIM19" s="382"/>
      <c r="JIN19" s="382"/>
      <c r="JIO19" s="232"/>
      <c r="JIP19" s="500"/>
      <c r="JIQ19" s="503"/>
      <c r="JIR19" s="382"/>
      <c r="JIS19" s="382"/>
      <c r="JIT19" s="382"/>
      <c r="JIU19" s="382"/>
      <c r="JIV19" s="382"/>
      <c r="JIW19" s="232"/>
      <c r="JIX19" s="500"/>
      <c r="JIY19" s="503"/>
      <c r="JIZ19" s="382"/>
      <c r="JJA19" s="382"/>
      <c r="JJB19" s="382"/>
      <c r="JJC19" s="382"/>
      <c r="JJD19" s="382"/>
      <c r="JJE19" s="232"/>
      <c r="JJF19" s="500"/>
      <c r="JJG19" s="503"/>
      <c r="JJH19" s="382"/>
      <c r="JJI19" s="382"/>
      <c r="JJJ19" s="382"/>
      <c r="JJK19" s="382"/>
      <c r="JJL19" s="382"/>
      <c r="JJM19" s="232"/>
      <c r="JJN19" s="500"/>
      <c r="JJO19" s="503"/>
      <c r="JJP19" s="382"/>
      <c r="JJQ19" s="382"/>
      <c r="JJR19" s="382"/>
      <c r="JJS19" s="382"/>
      <c r="JJT19" s="382"/>
      <c r="JJU19" s="232"/>
      <c r="JJV19" s="500"/>
      <c r="JJW19" s="503"/>
      <c r="JJX19" s="382"/>
      <c r="JJY19" s="382"/>
      <c r="JJZ19" s="382"/>
      <c r="JKA19" s="382"/>
      <c r="JKB19" s="382"/>
      <c r="JKC19" s="232"/>
      <c r="JKD19" s="500"/>
      <c r="JKE19" s="503"/>
      <c r="JKF19" s="382"/>
      <c r="JKG19" s="382"/>
      <c r="JKH19" s="382"/>
      <c r="JKI19" s="382"/>
      <c r="JKJ19" s="382"/>
      <c r="JKK19" s="232"/>
      <c r="JKL19" s="500"/>
      <c r="JKM19" s="503"/>
      <c r="JKN19" s="382"/>
      <c r="JKO19" s="382"/>
      <c r="JKP19" s="382"/>
      <c r="JKQ19" s="382"/>
      <c r="JKR19" s="382"/>
      <c r="JKS19" s="232"/>
      <c r="JKT19" s="500"/>
      <c r="JKU19" s="503"/>
      <c r="JKV19" s="382"/>
      <c r="JKW19" s="382"/>
      <c r="JKX19" s="382"/>
      <c r="JKY19" s="382"/>
      <c r="JKZ19" s="382"/>
      <c r="JLA19" s="232"/>
      <c r="JLB19" s="500"/>
      <c r="JLC19" s="503"/>
      <c r="JLD19" s="382"/>
      <c r="JLE19" s="382"/>
      <c r="JLF19" s="382"/>
      <c r="JLG19" s="382"/>
      <c r="JLH19" s="382"/>
      <c r="JLI19" s="232"/>
      <c r="JLJ19" s="500"/>
      <c r="JLK19" s="503"/>
      <c r="JLL19" s="382"/>
      <c r="JLM19" s="382"/>
      <c r="JLN19" s="382"/>
      <c r="JLO19" s="382"/>
      <c r="JLP19" s="382"/>
      <c r="JLQ19" s="232"/>
      <c r="JLR19" s="500"/>
      <c r="JLS19" s="503"/>
      <c r="JLT19" s="382"/>
      <c r="JLU19" s="382"/>
      <c r="JLV19" s="382"/>
      <c r="JLW19" s="382"/>
      <c r="JLX19" s="382"/>
      <c r="JLY19" s="232"/>
      <c r="JLZ19" s="500"/>
      <c r="JMA19" s="503"/>
      <c r="JMB19" s="382"/>
      <c r="JMC19" s="382"/>
      <c r="JMD19" s="382"/>
      <c r="JME19" s="382"/>
      <c r="JMF19" s="382"/>
      <c r="JMG19" s="232"/>
      <c r="JMH19" s="500"/>
      <c r="JMI19" s="503"/>
      <c r="JMJ19" s="382"/>
      <c r="JMK19" s="382"/>
      <c r="JML19" s="382"/>
      <c r="JMM19" s="382"/>
      <c r="JMN19" s="382"/>
      <c r="JMO19" s="232"/>
      <c r="JMP19" s="500"/>
      <c r="JMQ19" s="503"/>
      <c r="JMR19" s="382"/>
      <c r="JMS19" s="382"/>
      <c r="JMT19" s="382"/>
      <c r="JMU19" s="382"/>
      <c r="JMV19" s="382"/>
      <c r="JMW19" s="232"/>
      <c r="JMX19" s="500"/>
      <c r="JMY19" s="503"/>
      <c r="JMZ19" s="382"/>
      <c r="JNA19" s="382"/>
      <c r="JNB19" s="382"/>
      <c r="JNC19" s="382"/>
      <c r="JND19" s="382"/>
      <c r="JNE19" s="232"/>
      <c r="JNF19" s="500"/>
      <c r="JNG19" s="503"/>
      <c r="JNH19" s="382"/>
      <c r="JNI19" s="382"/>
      <c r="JNJ19" s="382"/>
      <c r="JNK19" s="382"/>
      <c r="JNL19" s="382"/>
      <c r="JNM19" s="232"/>
      <c r="JNN19" s="500"/>
      <c r="JNO19" s="503"/>
      <c r="JNP19" s="382"/>
      <c r="JNQ19" s="382"/>
      <c r="JNR19" s="382"/>
      <c r="JNS19" s="382"/>
      <c r="JNT19" s="382"/>
      <c r="JNU19" s="232"/>
      <c r="JNV19" s="500"/>
      <c r="JNW19" s="503"/>
      <c r="JNX19" s="382"/>
      <c r="JNY19" s="382"/>
      <c r="JNZ19" s="382"/>
      <c r="JOA19" s="382"/>
      <c r="JOB19" s="382"/>
      <c r="JOC19" s="232"/>
      <c r="JOD19" s="500"/>
      <c r="JOE19" s="503"/>
      <c r="JOF19" s="382"/>
      <c r="JOG19" s="382"/>
      <c r="JOH19" s="382"/>
      <c r="JOI19" s="382"/>
      <c r="JOJ19" s="382"/>
      <c r="JOK19" s="232"/>
      <c r="JOL19" s="500"/>
      <c r="JOM19" s="503"/>
      <c r="JON19" s="382"/>
      <c r="JOO19" s="382"/>
      <c r="JOP19" s="382"/>
      <c r="JOQ19" s="382"/>
      <c r="JOR19" s="382"/>
      <c r="JOS19" s="232"/>
      <c r="JOT19" s="500"/>
      <c r="JOU19" s="503"/>
      <c r="JOV19" s="382"/>
      <c r="JOW19" s="382"/>
      <c r="JOX19" s="382"/>
      <c r="JOY19" s="382"/>
      <c r="JOZ19" s="382"/>
      <c r="JPA19" s="232"/>
      <c r="JPB19" s="500"/>
      <c r="JPC19" s="503"/>
      <c r="JPD19" s="382"/>
      <c r="JPE19" s="382"/>
      <c r="JPF19" s="382"/>
      <c r="JPG19" s="382"/>
      <c r="JPH19" s="382"/>
      <c r="JPI19" s="232"/>
      <c r="JPJ19" s="500"/>
      <c r="JPK19" s="503"/>
      <c r="JPL19" s="382"/>
      <c r="JPM19" s="382"/>
      <c r="JPN19" s="382"/>
      <c r="JPO19" s="382"/>
      <c r="JPP19" s="382"/>
      <c r="JPQ19" s="232"/>
      <c r="JPR19" s="500"/>
      <c r="JPS19" s="503"/>
      <c r="JPT19" s="382"/>
      <c r="JPU19" s="382"/>
      <c r="JPV19" s="382"/>
      <c r="JPW19" s="382"/>
      <c r="JPX19" s="382"/>
      <c r="JPY19" s="232"/>
      <c r="JPZ19" s="500"/>
      <c r="JQA19" s="503"/>
      <c r="JQB19" s="382"/>
      <c r="JQC19" s="382"/>
      <c r="JQD19" s="382"/>
      <c r="JQE19" s="382"/>
      <c r="JQF19" s="382"/>
      <c r="JQG19" s="232"/>
      <c r="JQH19" s="500"/>
      <c r="JQI19" s="503"/>
      <c r="JQJ19" s="382"/>
      <c r="JQK19" s="382"/>
      <c r="JQL19" s="382"/>
      <c r="JQM19" s="382"/>
      <c r="JQN19" s="382"/>
      <c r="JQO19" s="232"/>
      <c r="JQP19" s="500"/>
      <c r="JQQ19" s="503"/>
      <c r="JQR19" s="382"/>
      <c r="JQS19" s="382"/>
      <c r="JQT19" s="382"/>
      <c r="JQU19" s="382"/>
      <c r="JQV19" s="382"/>
      <c r="JQW19" s="232"/>
      <c r="JQX19" s="500"/>
      <c r="JQY19" s="503"/>
      <c r="JQZ19" s="382"/>
      <c r="JRA19" s="382"/>
      <c r="JRB19" s="382"/>
      <c r="JRC19" s="382"/>
      <c r="JRD19" s="382"/>
      <c r="JRE19" s="232"/>
      <c r="JRF19" s="500"/>
      <c r="JRG19" s="503"/>
      <c r="JRH19" s="382"/>
      <c r="JRI19" s="382"/>
      <c r="JRJ19" s="382"/>
      <c r="JRK19" s="382"/>
      <c r="JRL19" s="382"/>
      <c r="JRM19" s="232"/>
      <c r="JRN19" s="500"/>
      <c r="JRO19" s="503"/>
      <c r="JRP19" s="382"/>
      <c r="JRQ19" s="382"/>
      <c r="JRR19" s="382"/>
      <c r="JRS19" s="382"/>
      <c r="JRT19" s="382"/>
      <c r="JRU19" s="232"/>
      <c r="JRV19" s="500"/>
      <c r="JRW19" s="503"/>
      <c r="JRX19" s="382"/>
      <c r="JRY19" s="382"/>
      <c r="JRZ19" s="382"/>
      <c r="JSA19" s="382"/>
      <c r="JSB19" s="382"/>
      <c r="JSC19" s="232"/>
      <c r="JSD19" s="500"/>
      <c r="JSE19" s="503"/>
      <c r="JSF19" s="382"/>
      <c r="JSG19" s="382"/>
      <c r="JSH19" s="382"/>
      <c r="JSI19" s="382"/>
      <c r="JSJ19" s="382"/>
      <c r="JSK19" s="232"/>
      <c r="JSL19" s="500"/>
      <c r="JSM19" s="503"/>
      <c r="JSN19" s="382"/>
      <c r="JSO19" s="382"/>
      <c r="JSP19" s="382"/>
      <c r="JSQ19" s="382"/>
      <c r="JSR19" s="382"/>
      <c r="JSS19" s="232"/>
      <c r="JST19" s="500"/>
      <c r="JSU19" s="503"/>
      <c r="JSV19" s="382"/>
      <c r="JSW19" s="382"/>
      <c r="JSX19" s="382"/>
      <c r="JSY19" s="382"/>
      <c r="JSZ19" s="382"/>
      <c r="JTA19" s="232"/>
      <c r="JTB19" s="500"/>
      <c r="JTC19" s="503"/>
      <c r="JTD19" s="382"/>
      <c r="JTE19" s="382"/>
      <c r="JTF19" s="382"/>
      <c r="JTG19" s="382"/>
      <c r="JTH19" s="382"/>
      <c r="JTI19" s="232"/>
      <c r="JTJ19" s="500"/>
      <c r="JTK19" s="503"/>
      <c r="JTL19" s="382"/>
      <c r="JTM19" s="382"/>
      <c r="JTN19" s="382"/>
      <c r="JTO19" s="382"/>
      <c r="JTP19" s="382"/>
      <c r="JTQ19" s="232"/>
      <c r="JTR19" s="500"/>
      <c r="JTS19" s="503"/>
      <c r="JTT19" s="382"/>
      <c r="JTU19" s="382"/>
      <c r="JTV19" s="382"/>
      <c r="JTW19" s="382"/>
      <c r="JTX19" s="382"/>
      <c r="JTY19" s="232"/>
      <c r="JTZ19" s="500"/>
      <c r="JUA19" s="503"/>
      <c r="JUB19" s="382"/>
      <c r="JUC19" s="382"/>
      <c r="JUD19" s="382"/>
      <c r="JUE19" s="382"/>
      <c r="JUF19" s="382"/>
      <c r="JUG19" s="232"/>
      <c r="JUH19" s="500"/>
      <c r="JUI19" s="503"/>
      <c r="JUJ19" s="382"/>
      <c r="JUK19" s="382"/>
      <c r="JUL19" s="382"/>
      <c r="JUM19" s="382"/>
      <c r="JUN19" s="382"/>
      <c r="JUO19" s="232"/>
      <c r="JUP19" s="500"/>
      <c r="JUQ19" s="503"/>
      <c r="JUR19" s="382"/>
      <c r="JUS19" s="382"/>
      <c r="JUT19" s="382"/>
      <c r="JUU19" s="382"/>
      <c r="JUV19" s="382"/>
      <c r="JUW19" s="232"/>
      <c r="JUX19" s="500"/>
      <c r="JUY19" s="503"/>
      <c r="JUZ19" s="382"/>
      <c r="JVA19" s="382"/>
      <c r="JVB19" s="382"/>
      <c r="JVC19" s="382"/>
      <c r="JVD19" s="382"/>
      <c r="JVE19" s="232"/>
      <c r="JVF19" s="500"/>
      <c r="JVG19" s="503"/>
      <c r="JVH19" s="382"/>
      <c r="JVI19" s="382"/>
      <c r="JVJ19" s="382"/>
      <c r="JVK19" s="382"/>
      <c r="JVL19" s="382"/>
      <c r="JVM19" s="232"/>
      <c r="JVN19" s="500"/>
      <c r="JVO19" s="503"/>
      <c r="JVP19" s="382"/>
      <c r="JVQ19" s="382"/>
      <c r="JVR19" s="382"/>
      <c r="JVS19" s="382"/>
      <c r="JVT19" s="382"/>
      <c r="JVU19" s="232"/>
      <c r="JVV19" s="500"/>
      <c r="JVW19" s="503"/>
      <c r="JVX19" s="382"/>
      <c r="JVY19" s="382"/>
      <c r="JVZ19" s="382"/>
      <c r="JWA19" s="382"/>
      <c r="JWB19" s="382"/>
      <c r="JWC19" s="232"/>
      <c r="JWD19" s="500"/>
      <c r="JWE19" s="503"/>
      <c r="JWF19" s="382"/>
      <c r="JWG19" s="382"/>
      <c r="JWH19" s="382"/>
      <c r="JWI19" s="382"/>
      <c r="JWJ19" s="382"/>
      <c r="JWK19" s="232"/>
      <c r="JWL19" s="500"/>
      <c r="JWM19" s="503"/>
      <c r="JWN19" s="382"/>
      <c r="JWO19" s="382"/>
      <c r="JWP19" s="382"/>
      <c r="JWQ19" s="382"/>
      <c r="JWR19" s="382"/>
      <c r="JWS19" s="232"/>
      <c r="JWT19" s="500"/>
      <c r="JWU19" s="503"/>
      <c r="JWV19" s="382"/>
      <c r="JWW19" s="382"/>
      <c r="JWX19" s="382"/>
      <c r="JWY19" s="382"/>
      <c r="JWZ19" s="382"/>
      <c r="JXA19" s="232"/>
      <c r="JXB19" s="500"/>
      <c r="JXC19" s="503"/>
      <c r="JXD19" s="382"/>
      <c r="JXE19" s="382"/>
      <c r="JXF19" s="382"/>
      <c r="JXG19" s="382"/>
      <c r="JXH19" s="382"/>
      <c r="JXI19" s="232"/>
      <c r="JXJ19" s="500"/>
      <c r="JXK19" s="503"/>
      <c r="JXL19" s="382"/>
      <c r="JXM19" s="382"/>
      <c r="JXN19" s="382"/>
      <c r="JXO19" s="382"/>
      <c r="JXP19" s="382"/>
      <c r="JXQ19" s="232"/>
      <c r="JXR19" s="500"/>
      <c r="JXS19" s="503"/>
      <c r="JXT19" s="382"/>
      <c r="JXU19" s="382"/>
      <c r="JXV19" s="382"/>
      <c r="JXW19" s="382"/>
      <c r="JXX19" s="382"/>
      <c r="JXY19" s="232"/>
      <c r="JXZ19" s="500"/>
      <c r="JYA19" s="503"/>
      <c r="JYB19" s="382"/>
      <c r="JYC19" s="382"/>
      <c r="JYD19" s="382"/>
      <c r="JYE19" s="382"/>
      <c r="JYF19" s="382"/>
      <c r="JYG19" s="232"/>
      <c r="JYH19" s="500"/>
      <c r="JYI19" s="503"/>
      <c r="JYJ19" s="382"/>
      <c r="JYK19" s="382"/>
      <c r="JYL19" s="382"/>
      <c r="JYM19" s="382"/>
      <c r="JYN19" s="382"/>
      <c r="JYO19" s="232"/>
      <c r="JYP19" s="500"/>
      <c r="JYQ19" s="503"/>
      <c r="JYR19" s="382"/>
      <c r="JYS19" s="382"/>
      <c r="JYT19" s="382"/>
      <c r="JYU19" s="382"/>
      <c r="JYV19" s="382"/>
      <c r="JYW19" s="232"/>
      <c r="JYX19" s="500"/>
      <c r="JYY19" s="503"/>
      <c r="JYZ19" s="382"/>
      <c r="JZA19" s="382"/>
      <c r="JZB19" s="382"/>
      <c r="JZC19" s="382"/>
      <c r="JZD19" s="382"/>
      <c r="JZE19" s="232"/>
      <c r="JZF19" s="500"/>
      <c r="JZG19" s="503"/>
      <c r="JZH19" s="382"/>
      <c r="JZI19" s="382"/>
      <c r="JZJ19" s="382"/>
      <c r="JZK19" s="382"/>
      <c r="JZL19" s="382"/>
      <c r="JZM19" s="232"/>
      <c r="JZN19" s="500"/>
      <c r="JZO19" s="503"/>
      <c r="JZP19" s="382"/>
      <c r="JZQ19" s="382"/>
      <c r="JZR19" s="382"/>
      <c r="JZS19" s="382"/>
      <c r="JZT19" s="382"/>
      <c r="JZU19" s="232"/>
      <c r="JZV19" s="500"/>
      <c r="JZW19" s="503"/>
      <c r="JZX19" s="382"/>
      <c r="JZY19" s="382"/>
      <c r="JZZ19" s="382"/>
      <c r="KAA19" s="382"/>
      <c r="KAB19" s="382"/>
      <c r="KAC19" s="232"/>
      <c r="KAD19" s="500"/>
      <c r="KAE19" s="503"/>
      <c r="KAF19" s="382"/>
      <c r="KAG19" s="382"/>
      <c r="KAH19" s="382"/>
      <c r="KAI19" s="382"/>
      <c r="KAJ19" s="382"/>
      <c r="KAK19" s="232"/>
      <c r="KAL19" s="500"/>
      <c r="KAM19" s="503"/>
      <c r="KAN19" s="382"/>
      <c r="KAO19" s="382"/>
      <c r="KAP19" s="382"/>
      <c r="KAQ19" s="382"/>
      <c r="KAR19" s="382"/>
      <c r="KAS19" s="232"/>
      <c r="KAT19" s="500"/>
      <c r="KAU19" s="503"/>
      <c r="KAV19" s="382"/>
      <c r="KAW19" s="382"/>
      <c r="KAX19" s="382"/>
      <c r="KAY19" s="382"/>
      <c r="KAZ19" s="382"/>
      <c r="KBA19" s="232"/>
      <c r="KBB19" s="500"/>
      <c r="KBC19" s="503"/>
      <c r="KBD19" s="382"/>
      <c r="KBE19" s="382"/>
      <c r="KBF19" s="382"/>
      <c r="KBG19" s="382"/>
      <c r="KBH19" s="382"/>
      <c r="KBI19" s="232"/>
      <c r="KBJ19" s="500"/>
      <c r="KBK19" s="503"/>
      <c r="KBL19" s="382"/>
      <c r="KBM19" s="382"/>
      <c r="KBN19" s="382"/>
      <c r="KBO19" s="382"/>
      <c r="KBP19" s="382"/>
      <c r="KBQ19" s="232"/>
      <c r="KBR19" s="500"/>
      <c r="KBS19" s="503"/>
      <c r="KBT19" s="382"/>
      <c r="KBU19" s="382"/>
      <c r="KBV19" s="382"/>
      <c r="KBW19" s="382"/>
      <c r="KBX19" s="382"/>
      <c r="KBY19" s="232"/>
      <c r="KBZ19" s="500"/>
      <c r="KCA19" s="503"/>
      <c r="KCB19" s="382"/>
      <c r="KCC19" s="382"/>
      <c r="KCD19" s="382"/>
      <c r="KCE19" s="382"/>
      <c r="KCF19" s="382"/>
      <c r="KCG19" s="232"/>
      <c r="KCH19" s="500"/>
      <c r="KCI19" s="503"/>
      <c r="KCJ19" s="382"/>
      <c r="KCK19" s="382"/>
      <c r="KCL19" s="382"/>
      <c r="KCM19" s="382"/>
      <c r="KCN19" s="382"/>
      <c r="KCO19" s="232"/>
      <c r="KCP19" s="500"/>
      <c r="KCQ19" s="503"/>
      <c r="KCR19" s="382"/>
      <c r="KCS19" s="382"/>
      <c r="KCT19" s="382"/>
      <c r="KCU19" s="382"/>
      <c r="KCV19" s="382"/>
      <c r="KCW19" s="232"/>
      <c r="KCX19" s="500"/>
      <c r="KCY19" s="503"/>
      <c r="KCZ19" s="382"/>
      <c r="KDA19" s="382"/>
      <c r="KDB19" s="382"/>
      <c r="KDC19" s="382"/>
      <c r="KDD19" s="382"/>
      <c r="KDE19" s="232"/>
      <c r="KDF19" s="500"/>
      <c r="KDG19" s="503"/>
      <c r="KDH19" s="382"/>
      <c r="KDI19" s="382"/>
      <c r="KDJ19" s="382"/>
      <c r="KDK19" s="382"/>
      <c r="KDL19" s="382"/>
      <c r="KDM19" s="232"/>
      <c r="KDN19" s="500"/>
      <c r="KDO19" s="503"/>
      <c r="KDP19" s="382"/>
      <c r="KDQ19" s="382"/>
      <c r="KDR19" s="382"/>
      <c r="KDS19" s="382"/>
      <c r="KDT19" s="382"/>
      <c r="KDU19" s="232"/>
      <c r="KDV19" s="500"/>
      <c r="KDW19" s="503"/>
      <c r="KDX19" s="382"/>
      <c r="KDY19" s="382"/>
      <c r="KDZ19" s="382"/>
      <c r="KEA19" s="382"/>
      <c r="KEB19" s="382"/>
      <c r="KEC19" s="232"/>
      <c r="KED19" s="500"/>
      <c r="KEE19" s="503"/>
      <c r="KEF19" s="382"/>
      <c r="KEG19" s="382"/>
      <c r="KEH19" s="382"/>
      <c r="KEI19" s="382"/>
      <c r="KEJ19" s="382"/>
      <c r="KEK19" s="232"/>
      <c r="KEL19" s="500"/>
      <c r="KEM19" s="503"/>
      <c r="KEN19" s="382"/>
      <c r="KEO19" s="382"/>
      <c r="KEP19" s="382"/>
      <c r="KEQ19" s="382"/>
      <c r="KER19" s="382"/>
      <c r="KES19" s="232"/>
      <c r="KET19" s="500"/>
      <c r="KEU19" s="503"/>
      <c r="KEV19" s="382"/>
      <c r="KEW19" s="382"/>
      <c r="KEX19" s="382"/>
      <c r="KEY19" s="382"/>
      <c r="KEZ19" s="382"/>
      <c r="KFA19" s="232"/>
      <c r="KFB19" s="500"/>
      <c r="KFC19" s="503"/>
      <c r="KFD19" s="382"/>
      <c r="KFE19" s="382"/>
      <c r="KFF19" s="382"/>
      <c r="KFG19" s="382"/>
      <c r="KFH19" s="382"/>
      <c r="KFI19" s="232"/>
      <c r="KFJ19" s="500"/>
      <c r="KFK19" s="503"/>
      <c r="KFL19" s="382"/>
      <c r="KFM19" s="382"/>
      <c r="KFN19" s="382"/>
      <c r="KFO19" s="382"/>
      <c r="KFP19" s="382"/>
      <c r="KFQ19" s="232"/>
      <c r="KFR19" s="500"/>
      <c r="KFS19" s="503"/>
      <c r="KFT19" s="382"/>
      <c r="KFU19" s="382"/>
      <c r="KFV19" s="382"/>
      <c r="KFW19" s="382"/>
      <c r="KFX19" s="382"/>
      <c r="KFY19" s="232"/>
      <c r="KFZ19" s="500"/>
      <c r="KGA19" s="503"/>
      <c r="KGB19" s="382"/>
      <c r="KGC19" s="382"/>
      <c r="KGD19" s="382"/>
      <c r="KGE19" s="382"/>
      <c r="KGF19" s="382"/>
      <c r="KGG19" s="232"/>
      <c r="KGH19" s="500"/>
      <c r="KGI19" s="503"/>
      <c r="KGJ19" s="382"/>
      <c r="KGK19" s="382"/>
      <c r="KGL19" s="382"/>
      <c r="KGM19" s="382"/>
      <c r="KGN19" s="382"/>
      <c r="KGO19" s="232"/>
      <c r="KGP19" s="500"/>
      <c r="KGQ19" s="503"/>
      <c r="KGR19" s="382"/>
      <c r="KGS19" s="382"/>
      <c r="KGT19" s="382"/>
      <c r="KGU19" s="382"/>
      <c r="KGV19" s="382"/>
      <c r="KGW19" s="232"/>
      <c r="KGX19" s="500"/>
      <c r="KGY19" s="503"/>
      <c r="KGZ19" s="382"/>
      <c r="KHA19" s="382"/>
      <c r="KHB19" s="382"/>
      <c r="KHC19" s="382"/>
      <c r="KHD19" s="382"/>
      <c r="KHE19" s="232"/>
      <c r="KHF19" s="500"/>
      <c r="KHG19" s="503"/>
      <c r="KHH19" s="382"/>
      <c r="KHI19" s="382"/>
      <c r="KHJ19" s="382"/>
      <c r="KHK19" s="382"/>
      <c r="KHL19" s="382"/>
      <c r="KHM19" s="232"/>
      <c r="KHN19" s="500"/>
      <c r="KHO19" s="503"/>
      <c r="KHP19" s="382"/>
      <c r="KHQ19" s="382"/>
      <c r="KHR19" s="382"/>
      <c r="KHS19" s="382"/>
      <c r="KHT19" s="382"/>
      <c r="KHU19" s="232"/>
      <c r="KHV19" s="500"/>
      <c r="KHW19" s="503"/>
      <c r="KHX19" s="382"/>
      <c r="KHY19" s="382"/>
      <c r="KHZ19" s="382"/>
      <c r="KIA19" s="382"/>
      <c r="KIB19" s="382"/>
      <c r="KIC19" s="232"/>
      <c r="KID19" s="500"/>
      <c r="KIE19" s="503"/>
      <c r="KIF19" s="382"/>
      <c r="KIG19" s="382"/>
      <c r="KIH19" s="382"/>
      <c r="KII19" s="382"/>
      <c r="KIJ19" s="382"/>
      <c r="KIK19" s="232"/>
      <c r="KIL19" s="500"/>
      <c r="KIM19" s="503"/>
      <c r="KIN19" s="382"/>
      <c r="KIO19" s="382"/>
      <c r="KIP19" s="382"/>
      <c r="KIQ19" s="382"/>
      <c r="KIR19" s="382"/>
      <c r="KIS19" s="232"/>
      <c r="KIT19" s="500"/>
      <c r="KIU19" s="503"/>
      <c r="KIV19" s="382"/>
      <c r="KIW19" s="382"/>
      <c r="KIX19" s="382"/>
      <c r="KIY19" s="382"/>
      <c r="KIZ19" s="382"/>
      <c r="KJA19" s="232"/>
      <c r="KJB19" s="500"/>
      <c r="KJC19" s="503"/>
      <c r="KJD19" s="382"/>
      <c r="KJE19" s="382"/>
      <c r="KJF19" s="382"/>
      <c r="KJG19" s="382"/>
      <c r="KJH19" s="382"/>
      <c r="KJI19" s="232"/>
      <c r="KJJ19" s="500"/>
      <c r="KJK19" s="503"/>
      <c r="KJL19" s="382"/>
      <c r="KJM19" s="382"/>
      <c r="KJN19" s="382"/>
      <c r="KJO19" s="382"/>
      <c r="KJP19" s="382"/>
      <c r="KJQ19" s="232"/>
      <c r="KJR19" s="500"/>
      <c r="KJS19" s="503"/>
      <c r="KJT19" s="382"/>
      <c r="KJU19" s="382"/>
      <c r="KJV19" s="382"/>
      <c r="KJW19" s="382"/>
      <c r="KJX19" s="382"/>
      <c r="KJY19" s="232"/>
      <c r="KJZ19" s="500"/>
      <c r="KKA19" s="503"/>
      <c r="KKB19" s="382"/>
      <c r="KKC19" s="382"/>
      <c r="KKD19" s="382"/>
      <c r="KKE19" s="382"/>
      <c r="KKF19" s="382"/>
      <c r="KKG19" s="232"/>
      <c r="KKH19" s="500"/>
      <c r="KKI19" s="503"/>
      <c r="KKJ19" s="382"/>
      <c r="KKK19" s="382"/>
      <c r="KKL19" s="382"/>
      <c r="KKM19" s="382"/>
      <c r="KKN19" s="382"/>
      <c r="KKO19" s="232"/>
      <c r="KKP19" s="500"/>
      <c r="KKQ19" s="503"/>
      <c r="KKR19" s="382"/>
      <c r="KKS19" s="382"/>
      <c r="KKT19" s="382"/>
      <c r="KKU19" s="382"/>
      <c r="KKV19" s="382"/>
      <c r="KKW19" s="232"/>
      <c r="KKX19" s="500"/>
      <c r="KKY19" s="503"/>
      <c r="KKZ19" s="382"/>
      <c r="KLA19" s="382"/>
      <c r="KLB19" s="382"/>
      <c r="KLC19" s="382"/>
      <c r="KLD19" s="382"/>
      <c r="KLE19" s="232"/>
      <c r="KLF19" s="500"/>
      <c r="KLG19" s="503"/>
      <c r="KLH19" s="382"/>
      <c r="KLI19" s="382"/>
      <c r="KLJ19" s="382"/>
      <c r="KLK19" s="382"/>
      <c r="KLL19" s="382"/>
      <c r="KLM19" s="232"/>
      <c r="KLN19" s="500"/>
      <c r="KLO19" s="503"/>
      <c r="KLP19" s="382"/>
      <c r="KLQ19" s="382"/>
      <c r="KLR19" s="382"/>
      <c r="KLS19" s="382"/>
      <c r="KLT19" s="382"/>
      <c r="KLU19" s="232"/>
      <c r="KLV19" s="500"/>
      <c r="KLW19" s="503"/>
      <c r="KLX19" s="382"/>
      <c r="KLY19" s="382"/>
      <c r="KLZ19" s="382"/>
      <c r="KMA19" s="382"/>
      <c r="KMB19" s="382"/>
      <c r="KMC19" s="232"/>
      <c r="KMD19" s="500"/>
      <c r="KME19" s="503"/>
      <c r="KMF19" s="382"/>
      <c r="KMG19" s="382"/>
      <c r="KMH19" s="382"/>
      <c r="KMI19" s="382"/>
      <c r="KMJ19" s="382"/>
      <c r="KMK19" s="232"/>
      <c r="KML19" s="500"/>
      <c r="KMM19" s="503"/>
      <c r="KMN19" s="382"/>
      <c r="KMO19" s="382"/>
      <c r="KMP19" s="382"/>
      <c r="KMQ19" s="382"/>
      <c r="KMR19" s="382"/>
      <c r="KMS19" s="232"/>
      <c r="KMT19" s="500"/>
      <c r="KMU19" s="503"/>
      <c r="KMV19" s="382"/>
      <c r="KMW19" s="382"/>
      <c r="KMX19" s="382"/>
      <c r="KMY19" s="382"/>
      <c r="KMZ19" s="382"/>
      <c r="KNA19" s="232"/>
      <c r="KNB19" s="500"/>
      <c r="KNC19" s="503"/>
      <c r="KND19" s="382"/>
      <c r="KNE19" s="382"/>
      <c r="KNF19" s="382"/>
      <c r="KNG19" s="382"/>
      <c r="KNH19" s="382"/>
      <c r="KNI19" s="232"/>
      <c r="KNJ19" s="500"/>
      <c r="KNK19" s="503"/>
      <c r="KNL19" s="382"/>
      <c r="KNM19" s="382"/>
      <c r="KNN19" s="382"/>
      <c r="KNO19" s="382"/>
      <c r="KNP19" s="382"/>
      <c r="KNQ19" s="232"/>
      <c r="KNR19" s="500"/>
      <c r="KNS19" s="503"/>
      <c r="KNT19" s="382"/>
      <c r="KNU19" s="382"/>
      <c r="KNV19" s="382"/>
      <c r="KNW19" s="382"/>
      <c r="KNX19" s="382"/>
      <c r="KNY19" s="232"/>
      <c r="KNZ19" s="500"/>
      <c r="KOA19" s="503"/>
      <c r="KOB19" s="382"/>
      <c r="KOC19" s="382"/>
      <c r="KOD19" s="382"/>
      <c r="KOE19" s="382"/>
      <c r="KOF19" s="382"/>
      <c r="KOG19" s="232"/>
      <c r="KOH19" s="500"/>
      <c r="KOI19" s="503"/>
      <c r="KOJ19" s="382"/>
      <c r="KOK19" s="382"/>
      <c r="KOL19" s="382"/>
      <c r="KOM19" s="382"/>
      <c r="KON19" s="382"/>
      <c r="KOO19" s="232"/>
      <c r="KOP19" s="500"/>
      <c r="KOQ19" s="503"/>
      <c r="KOR19" s="382"/>
      <c r="KOS19" s="382"/>
      <c r="KOT19" s="382"/>
      <c r="KOU19" s="382"/>
      <c r="KOV19" s="382"/>
      <c r="KOW19" s="232"/>
      <c r="KOX19" s="500"/>
      <c r="KOY19" s="503"/>
      <c r="KOZ19" s="382"/>
      <c r="KPA19" s="382"/>
      <c r="KPB19" s="382"/>
      <c r="KPC19" s="382"/>
      <c r="KPD19" s="382"/>
      <c r="KPE19" s="232"/>
      <c r="KPF19" s="500"/>
      <c r="KPG19" s="503"/>
      <c r="KPH19" s="382"/>
      <c r="KPI19" s="382"/>
      <c r="KPJ19" s="382"/>
      <c r="KPK19" s="382"/>
      <c r="KPL19" s="382"/>
      <c r="KPM19" s="232"/>
      <c r="KPN19" s="500"/>
      <c r="KPO19" s="503"/>
      <c r="KPP19" s="382"/>
      <c r="KPQ19" s="382"/>
      <c r="KPR19" s="382"/>
      <c r="KPS19" s="382"/>
      <c r="KPT19" s="382"/>
      <c r="KPU19" s="232"/>
      <c r="KPV19" s="500"/>
      <c r="KPW19" s="503"/>
      <c r="KPX19" s="382"/>
      <c r="KPY19" s="382"/>
      <c r="KPZ19" s="382"/>
      <c r="KQA19" s="382"/>
      <c r="KQB19" s="382"/>
      <c r="KQC19" s="232"/>
      <c r="KQD19" s="500"/>
      <c r="KQE19" s="503"/>
      <c r="KQF19" s="382"/>
      <c r="KQG19" s="382"/>
      <c r="KQH19" s="382"/>
      <c r="KQI19" s="382"/>
      <c r="KQJ19" s="382"/>
      <c r="KQK19" s="232"/>
      <c r="KQL19" s="500"/>
      <c r="KQM19" s="503"/>
      <c r="KQN19" s="382"/>
      <c r="KQO19" s="382"/>
      <c r="KQP19" s="382"/>
      <c r="KQQ19" s="382"/>
      <c r="KQR19" s="382"/>
      <c r="KQS19" s="232"/>
      <c r="KQT19" s="500"/>
      <c r="KQU19" s="503"/>
      <c r="KQV19" s="382"/>
      <c r="KQW19" s="382"/>
      <c r="KQX19" s="382"/>
      <c r="KQY19" s="382"/>
      <c r="KQZ19" s="382"/>
      <c r="KRA19" s="232"/>
      <c r="KRB19" s="500"/>
      <c r="KRC19" s="503"/>
      <c r="KRD19" s="382"/>
      <c r="KRE19" s="382"/>
      <c r="KRF19" s="382"/>
      <c r="KRG19" s="382"/>
      <c r="KRH19" s="382"/>
      <c r="KRI19" s="232"/>
      <c r="KRJ19" s="500"/>
      <c r="KRK19" s="503"/>
      <c r="KRL19" s="382"/>
      <c r="KRM19" s="382"/>
      <c r="KRN19" s="382"/>
      <c r="KRO19" s="382"/>
      <c r="KRP19" s="382"/>
      <c r="KRQ19" s="232"/>
      <c r="KRR19" s="500"/>
      <c r="KRS19" s="503"/>
      <c r="KRT19" s="382"/>
      <c r="KRU19" s="382"/>
      <c r="KRV19" s="382"/>
      <c r="KRW19" s="382"/>
      <c r="KRX19" s="382"/>
      <c r="KRY19" s="232"/>
      <c r="KRZ19" s="500"/>
      <c r="KSA19" s="503"/>
      <c r="KSB19" s="382"/>
      <c r="KSC19" s="382"/>
      <c r="KSD19" s="382"/>
      <c r="KSE19" s="382"/>
      <c r="KSF19" s="382"/>
      <c r="KSG19" s="232"/>
      <c r="KSH19" s="500"/>
      <c r="KSI19" s="503"/>
      <c r="KSJ19" s="382"/>
      <c r="KSK19" s="382"/>
      <c r="KSL19" s="382"/>
      <c r="KSM19" s="382"/>
      <c r="KSN19" s="382"/>
      <c r="KSO19" s="232"/>
      <c r="KSP19" s="500"/>
      <c r="KSQ19" s="503"/>
      <c r="KSR19" s="382"/>
      <c r="KSS19" s="382"/>
      <c r="KST19" s="382"/>
      <c r="KSU19" s="382"/>
      <c r="KSV19" s="382"/>
      <c r="KSW19" s="232"/>
      <c r="KSX19" s="500"/>
      <c r="KSY19" s="503"/>
      <c r="KSZ19" s="382"/>
      <c r="KTA19" s="382"/>
      <c r="KTB19" s="382"/>
      <c r="KTC19" s="382"/>
      <c r="KTD19" s="382"/>
      <c r="KTE19" s="232"/>
      <c r="KTF19" s="500"/>
      <c r="KTG19" s="503"/>
      <c r="KTH19" s="382"/>
      <c r="KTI19" s="382"/>
      <c r="KTJ19" s="382"/>
      <c r="KTK19" s="382"/>
      <c r="KTL19" s="382"/>
      <c r="KTM19" s="232"/>
      <c r="KTN19" s="500"/>
      <c r="KTO19" s="503"/>
      <c r="KTP19" s="382"/>
      <c r="KTQ19" s="382"/>
      <c r="KTR19" s="382"/>
      <c r="KTS19" s="382"/>
      <c r="KTT19" s="382"/>
      <c r="KTU19" s="232"/>
      <c r="KTV19" s="500"/>
      <c r="KTW19" s="503"/>
      <c r="KTX19" s="382"/>
      <c r="KTY19" s="382"/>
      <c r="KTZ19" s="382"/>
      <c r="KUA19" s="382"/>
      <c r="KUB19" s="382"/>
      <c r="KUC19" s="232"/>
      <c r="KUD19" s="500"/>
      <c r="KUE19" s="503"/>
      <c r="KUF19" s="382"/>
      <c r="KUG19" s="382"/>
      <c r="KUH19" s="382"/>
      <c r="KUI19" s="382"/>
      <c r="KUJ19" s="382"/>
      <c r="KUK19" s="232"/>
      <c r="KUL19" s="500"/>
      <c r="KUM19" s="503"/>
      <c r="KUN19" s="382"/>
      <c r="KUO19" s="382"/>
      <c r="KUP19" s="382"/>
      <c r="KUQ19" s="382"/>
      <c r="KUR19" s="382"/>
      <c r="KUS19" s="232"/>
      <c r="KUT19" s="500"/>
      <c r="KUU19" s="503"/>
      <c r="KUV19" s="382"/>
      <c r="KUW19" s="382"/>
      <c r="KUX19" s="382"/>
      <c r="KUY19" s="382"/>
      <c r="KUZ19" s="382"/>
      <c r="KVA19" s="232"/>
      <c r="KVB19" s="500"/>
      <c r="KVC19" s="503"/>
      <c r="KVD19" s="382"/>
      <c r="KVE19" s="382"/>
      <c r="KVF19" s="382"/>
      <c r="KVG19" s="382"/>
      <c r="KVH19" s="382"/>
      <c r="KVI19" s="232"/>
      <c r="KVJ19" s="500"/>
      <c r="KVK19" s="503"/>
      <c r="KVL19" s="382"/>
      <c r="KVM19" s="382"/>
      <c r="KVN19" s="382"/>
      <c r="KVO19" s="382"/>
      <c r="KVP19" s="382"/>
      <c r="KVQ19" s="232"/>
      <c r="KVR19" s="500"/>
      <c r="KVS19" s="503"/>
      <c r="KVT19" s="382"/>
      <c r="KVU19" s="382"/>
      <c r="KVV19" s="382"/>
      <c r="KVW19" s="382"/>
      <c r="KVX19" s="382"/>
      <c r="KVY19" s="232"/>
      <c r="KVZ19" s="500"/>
      <c r="KWA19" s="503"/>
      <c r="KWB19" s="382"/>
      <c r="KWC19" s="382"/>
      <c r="KWD19" s="382"/>
      <c r="KWE19" s="382"/>
      <c r="KWF19" s="382"/>
      <c r="KWG19" s="232"/>
      <c r="KWH19" s="500"/>
      <c r="KWI19" s="503"/>
      <c r="KWJ19" s="382"/>
      <c r="KWK19" s="382"/>
      <c r="KWL19" s="382"/>
      <c r="KWM19" s="382"/>
      <c r="KWN19" s="382"/>
      <c r="KWO19" s="232"/>
      <c r="KWP19" s="500"/>
      <c r="KWQ19" s="503"/>
      <c r="KWR19" s="382"/>
      <c r="KWS19" s="382"/>
      <c r="KWT19" s="382"/>
      <c r="KWU19" s="382"/>
      <c r="KWV19" s="382"/>
      <c r="KWW19" s="232"/>
      <c r="KWX19" s="500"/>
      <c r="KWY19" s="503"/>
      <c r="KWZ19" s="382"/>
      <c r="KXA19" s="382"/>
      <c r="KXB19" s="382"/>
      <c r="KXC19" s="382"/>
      <c r="KXD19" s="382"/>
      <c r="KXE19" s="232"/>
      <c r="KXF19" s="500"/>
      <c r="KXG19" s="503"/>
      <c r="KXH19" s="382"/>
      <c r="KXI19" s="382"/>
      <c r="KXJ19" s="382"/>
      <c r="KXK19" s="382"/>
      <c r="KXL19" s="382"/>
      <c r="KXM19" s="232"/>
      <c r="KXN19" s="500"/>
      <c r="KXO19" s="503"/>
      <c r="KXP19" s="382"/>
      <c r="KXQ19" s="382"/>
      <c r="KXR19" s="382"/>
      <c r="KXS19" s="382"/>
      <c r="KXT19" s="382"/>
      <c r="KXU19" s="232"/>
      <c r="KXV19" s="500"/>
      <c r="KXW19" s="503"/>
      <c r="KXX19" s="382"/>
      <c r="KXY19" s="382"/>
      <c r="KXZ19" s="382"/>
      <c r="KYA19" s="382"/>
      <c r="KYB19" s="382"/>
      <c r="KYC19" s="232"/>
      <c r="KYD19" s="500"/>
      <c r="KYE19" s="503"/>
      <c r="KYF19" s="382"/>
      <c r="KYG19" s="382"/>
      <c r="KYH19" s="382"/>
      <c r="KYI19" s="382"/>
      <c r="KYJ19" s="382"/>
      <c r="KYK19" s="232"/>
      <c r="KYL19" s="500"/>
      <c r="KYM19" s="503"/>
      <c r="KYN19" s="382"/>
      <c r="KYO19" s="382"/>
      <c r="KYP19" s="382"/>
      <c r="KYQ19" s="382"/>
      <c r="KYR19" s="382"/>
      <c r="KYS19" s="232"/>
      <c r="KYT19" s="500"/>
      <c r="KYU19" s="503"/>
      <c r="KYV19" s="382"/>
      <c r="KYW19" s="382"/>
      <c r="KYX19" s="382"/>
      <c r="KYY19" s="382"/>
      <c r="KYZ19" s="382"/>
      <c r="KZA19" s="232"/>
      <c r="KZB19" s="500"/>
      <c r="KZC19" s="503"/>
      <c r="KZD19" s="382"/>
      <c r="KZE19" s="382"/>
      <c r="KZF19" s="382"/>
      <c r="KZG19" s="382"/>
      <c r="KZH19" s="382"/>
      <c r="KZI19" s="232"/>
      <c r="KZJ19" s="500"/>
      <c r="KZK19" s="503"/>
      <c r="KZL19" s="382"/>
      <c r="KZM19" s="382"/>
      <c r="KZN19" s="382"/>
      <c r="KZO19" s="382"/>
      <c r="KZP19" s="382"/>
      <c r="KZQ19" s="232"/>
      <c r="KZR19" s="500"/>
      <c r="KZS19" s="503"/>
      <c r="KZT19" s="382"/>
      <c r="KZU19" s="382"/>
      <c r="KZV19" s="382"/>
      <c r="KZW19" s="382"/>
      <c r="KZX19" s="382"/>
      <c r="KZY19" s="232"/>
      <c r="KZZ19" s="500"/>
      <c r="LAA19" s="503"/>
      <c r="LAB19" s="382"/>
      <c r="LAC19" s="382"/>
      <c r="LAD19" s="382"/>
      <c r="LAE19" s="382"/>
      <c r="LAF19" s="382"/>
      <c r="LAG19" s="232"/>
      <c r="LAH19" s="500"/>
      <c r="LAI19" s="503"/>
      <c r="LAJ19" s="382"/>
      <c r="LAK19" s="382"/>
      <c r="LAL19" s="382"/>
      <c r="LAM19" s="382"/>
      <c r="LAN19" s="382"/>
      <c r="LAO19" s="232"/>
      <c r="LAP19" s="500"/>
      <c r="LAQ19" s="503"/>
      <c r="LAR19" s="382"/>
      <c r="LAS19" s="382"/>
      <c r="LAT19" s="382"/>
      <c r="LAU19" s="382"/>
      <c r="LAV19" s="382"/>
      <c r="LAW19" s="232"/>
      <c r="LAX19" s="500"/>
      <c r="LAY19" s="503"/>
      <c r="LAZ19" s="382"/>
      <c r="LBA19" s="382"/>
      <c r="LBB19" s="382"/>
      <c r="LBC19" s="382"/>
      <c r="LBD19" s="382"/>
      <c r="LBE19" s="232"/>
      <c r="LBF19" s="500"/>
      <c r="LBG19" s="503"/>
      <c r="LBH19" s="382"/>
      <c r="LBI19" s="382"/>
      <c r="LBJ19" s="382"/>
      <c r="LBK19" s="382"/>
      <c r="LBL19" s="382"/>
      <c r="LBM19" s="232"/>
      <c r="LBN19" s="500"/>
      <c r="LBO19" s="503"/>
      <c r="LBP19" s="382"/>
      <c r="LBQ19" s="382"/>
      <c r="LBR19" s="382"/>
      <c r="LBS19" s="382"/>
      <c r="LBT19" s="382"/>
      <c r="LBU19" s="232"/>
      <c r="LBV19" s="500"/>
      <c r="LBW19" s="503"/>
      <c r="LBX19" s="382"/>
      <c r="LBY19" s="382"/>
      <c r="LBZ19" s="382"/>
      <c r="LCA19" s="382"/>
      <c r="LCB19" s="382"/>
      <c r="LCC19" s="232"/>
      <c r="LCD19" s="500"/>
      <c r="LCE19" s="503"/>
      <c r="LCF19" s="382"/>
      <c r="LCG19" s="382"/>
      <c r="LCH19" s="382"/>
      <c r="LCI19" s="382"/>
      <c r="LCJ19" s="382"/>
      <c r="LCK19" s="232"/>
      <c r="LCL19" s="500"/>
      <c r="LCM19" s="503"/>
      <c r="LCN19" s="382"/>
      <c r="LCO19" s="382"/>
      <c r="LCP19" s="382"/>
      <c r="LCQ19" s="382"/>
      <c r="LCR19" s="382"/>
      <c r="LCS19" s="232"/>
      <c r="LCT19" s="500"/>
      <c r="LCU19" s="503"/>
      <c r="LCV19" s="382"/>
      <c r="LCW19" s="382"/>
      <c r="LCX19" s="382"/>
      <c r="LCY19" s="382"/>
      <c r="LCZ19" s="382"/>
      <c r="LDA19" s="232"/>
      <c r="LDB19" s="500"/>
      <c r="LDC19" s="503"/>
      <c r="LDD19" s="382"/>
      <c r="LDE19" s="382"/>
      <c r="LDF19" s="382"/>
      <c r="LDG19" s="382"/>
      <c r="LDH19" s="382"/>
      <c r="LDI19" s="232"/>
      <c r="LDJ19" s="500"/>
      <c r="LDK19" s="503"/>
      <c r="LDL19" s="382"/>
      <c r="LDM19" s="382"/>
      <c r="LDN19" s="382"/>
      <c r="LDO19" s="382"/>
      <c r="LDP19" s="382"/>
      <c r="LDQ19" s="232"/>
      <c r="LDR19" s="500"/>
      <c r="LDS19" s="503"/>
      <c r="LDT19" s="382"/>
      <c r="LDU19" s="382"/>
      <c r="LDV19" s="382"/>
      <c r="LDW19" s="382"/>
      <c r="LDX19" s="382"/>
      <c r="LDY19" s="232"/>
      <c r="LDZ19" s="500"/>
      <c r="LEA19" s="503"/>
      <c r="LEB19" s="382"/>
      <c r="LEC19" s="382"/>
      <c r="LED19" s="382"/>
      <c r="LEE19" s="382"/>
      <c r="LEF19" s="382"/>
      <c r="LEG19" s="232"/>
      <c r="LEH19" s="500"/>
      <c r="LEI19" s="503"/>
      <c r="LEJ19" s="382"/>
      <c r="LEK19" s="382"/>
      <c r="LEL19" s="382"/>
      <c r="LEM19" s="382"/>
      <c r="LEN19" s="382"/>
      <c r="LEO19" s="232"/>
      <c r="LEP19" s="500"/>
      <c r="LEQ19" s="503"/>
      <c r="LER19" s="382"/>
      <c r="LES19" s="382"/>
      <c r="LET19" s="382"/>
      <c r="LEU19" s="382"/>
      <c r="LEV19" s="382"/>
      <c r="LEW19" s="232"/>
      <c r="LEX19" s="500"/>
      <c r="LEY19" s="503"/>
      <c r="LEZ19" s="382"/>
      <c r="LFA19" s="382"/>
      <c r="LFB19" s="382"/>
      <c r="LFC19" s="382"/>
      <c r="LFD19" s="382"/>
      <c r="LFE19" s="232"/>
      <c r="LFF19" s="500"/>
      <c r="LFG19" s="503"/>
      <c r="LFH19" s="382"/>
      <c r="LFI19" s="382"/>
      <c r="LFJ19" s="382"/>
      <c r="LFK19" s="382"/>
      <c r="LFL19" s="382"/>
      <c r="LFM19" s="232"/>
      <c r="LFN19" s="500"/>
      <c r="LFO19" s="503"/>
      <c r="LFP19" s="382"/>
      <c r="LFQ19" s="382"/>
      <c r="LFR19" s="382"/>
      <c r="LFS19" s="382"/>
      <c r="LFT19" s="382"/>
      <c r="LFU19" s="232"/>
      <c r="LFV19" s="500"/>
      <c r="LFW19" s="503"/>
      <c r="LFX19" s="382"/>
      <c r="LFY19" s="382"/>
      <c r="LFZ19" s="382"/>
      <c r="LGA19" s="382"/>
      <c r="LGB19" s="382"/>
      <c r="LGC19" s="232"/>
      <c r="LGD19" s="500"/>
      <c r="LGE19" s="503"/>
      <c r="LGF19" s="382"/>
      <c r="LGG19" s="382"/>
      <c r="LGH19" s="382"/>
      <c r="LGI19" s="382"/>
      <c r="LGJ19" s="382"/>
      <c r="LGK19" s="232"/>
      <c r="LGL19" s="500"/>
      <c r="LGM19" s="503"/>
      <c r="LGN19" s="382"/>
      <c r="LGO19" s="382"/>
      <c r="LGP19" s="382"/>
      <c r="LGQ19" s="382"/>
      <c r="LGR19" s="382"/>
      <c r="LGS19" s="232"/>
      <c r="LGT19" s="500"/>
      <c r="LGU19" s="503"/>
      <c r="LGV19" s="382"/>
      <c r="LGW19" s="382"/>
      <c r="LGX19" s="382"/>
      <c r="LGY19" s="382"/>
      <c r="LGZ19" s="382"/>
      <c r="LHA19" s="232"/>
      <c r="LHB19" s="500"/>
      <c r="LHC19" s="503"/>
      <c r="LHD19" s="382"/>
      <c r="LHE19" s="382"/>
      <c r="LHF19" s="382"/>
      <c r="LHG19" s="382"/>
      <c r="LHH19" s="382"/>
      <c r="LHI19" s="232"/>
      <c r="LHJ19" s="500"/>
      <c r="LHK19" s="503"/>
      <c r="LHL19" s="382"/>
      <c r="LHM19" s="382"/>
      <c r="LHN19" s="382"/>
      <c r="LHO19" s="382"/>
      <c r="LHP19" s="382"/>
      <c r="LHQ19" s="232"/>
      <c r="LHR19" s="500"/>
      <c r="LHS19" s="503"/>
      <c r="LHT19" s="382"/>
      <c r="LHU19" s="382"/>
      <c r="LHV19" s="382"/>
      <c r="LHW19" s="382"/>
      <c r="LHX19" s="382"/>
      <c r="LHY19" s="232"/>
      <c r="LHZ19" s="500"/>
      <c r="LIA19" s="503"/>
      <c r="LIB19" s="382"/>
      <c r="LIC19" s="382"/>
      <c r="LID19" s="382"/>
      <c r="LIE19" s="382"/>
      <c r="LIF19" s="382"/>
      <c r="LIG19" s="232"/>
      <c r="LIH19" s="500"/>
      <c r="LII19" s="503"/>
      <c r="LIJ19" s="382"/>
      <c r="LIK19" s="382"/>
      <c r="LIL19" s="382"/>
      <c r="LIM19" s="382"/>
      <c r="LIN19" s="382"/>
      <c r="LIO19" s="232"/>
      <c r="LIP19" s="500"/>
      <c r="LIQ19" s="503"/>
      <c r="LIR19" s="382"/>
      <c r="LIS19" s="382"/>
      <c r="LIT19" s="382"/>
      <c r="LIU19" s="382"/>
      <c r="LIV19" s="382"/>
      <c r="LIW19" s="232"/>
      <c r="LIX19" s="500"/>
      <c r="LIY19" s="503"/>
      <c r="LIZ19" s="382"/>
      <c r="LJA19" s="382"/>
      <c r="LJB19" s="382"/>
      <c r="LJC19" s="382"/>
      <c r="LJD19" s="382"/>
      <c r="LJE19" s="232"/>
      <c r="LJF19" s="500"/>
      <c r="LJG19" s="503"/>
      <c r="LJH19" s="382"/>
      <c r="LJI19" s="382"/>
      <c r="LJJ19" s="382"/>
      <c r="LJK19" s="382"/>
      <c r="LJL19" s="382"/>
      <c r="LJM19" s="232"/>
      <c r="LJN19" s="500"/>
      <c r="LJO19" s="503"/>
      <c r="LJP19" s="382"/>
      <c r="LJQ19" s="382"/>
      <c r="LJR19" s="382"/>
      <c r="LJS19" s="382"/>
      <c r="LJT19" s="382"/>
      <c r="LJU19" s="232"/>
      <c r="LJV19" s="500"/>
      <c r="LJW19" s="503"/>
      <c r="LJX19" s="382"/>
      <c r="LJY19" s="382"/>
      <c r="LJZ19" s="382"/>
      <c r="LKA19" s="382"/>
      <c r="LKB19" s="382"/>
      <c r="LKC19" s="232"/>
      <c r="LKD19" s="500"/>
      <c r="LKE19" s="503"/>
      <c r="LKF19" s="382"/>
      <c r="LKG19" s="382"/>
      <c r="LKH19" s="382"/>
      <c r="LKI19" s="382"/>
      <c r="LKJ19" s="382"/>
      <c r="LKK19" s="232"/>
      <c r="LKL19" s="500"/>
      <c r="LKM19" s="503"/>
      <c r="LKN19" s="382"/>
      <c r="LKO19" s="382"/>
      <c r="LKP19" s="382"/>
      <c r="LKQ19" s="382"/>
      <c r="LKR19" s="382"/>
      <c r="LKS19" s="232"/>
      <c r="LKT19" s="500"/>
      <c r="LKU19" s="503"/>
      <c r="LKV19" s="382"/>
      <c r="LKW19" s="382"/>
      <c r="LKX19" s="382"/>
      <c r="LKY19" s="382"/>
      <c r="LKZ19" s="382"/>
      <c r="LLA19" s="232"/>
      <c r="LLB19" s="500"/>
      <c r="LLC19" s="503"/>
      <c r="LLD19" s="382"/>
      <c r="LLE19" s="382"/>
      <c r="LLF19" s="382"/>
      <c r="LLG19" s="382"/>
      <c r="LLH19" s="382"/>
      <c r="LLI19" s="232"/>
      <c r="LLJ19" s="500"/>
      <c r="LLK19" s="503"/>
      <c r="LLL19" s="382"/>
      <c r="LLM19" s="382"/>
      <c r="LLN19" s="382"/>
      <c r="LLO19" s="382"/>
      <c r="LLP19" s="382"/>
      <c r="LLQ19" s="232"/>
      <c r="LLR19" s="500"/>
      <c r="LLS19" s="503"/>
      <c r="LLT19" s="382"/>
      <c r="LLU19" s="382"/>
      <c r="LLV19" s="382"/>
      <c r="LLW19" s="382"/>
      <c r="LLX19" s="382"/>
      <c r="LLY19" s="232"/>
      <c r="LLZ19" s="500"/>
      <c r="LMA19" s="503"/>
      <c r="LMB19" s="382"/>
      <c r="LMC19" s="382"/>
      <c r="LMD19" s="382"/>
      <c r="LME19" s="382"/>
      <c r="LMF19" s="382"/>
      <c r="LMG19" s="232"/>
      <c r="LMH19" s="500"/>
      <c r="LMI19" s="503"/>
      <c r="LMJ19" s="382"/>
      <c r="LMK19" s="382"/>
      <c r="LML19" s="382"/>
      <c r="LMM19" s="382"/>
      <c r="LMN19" s="382"/>
      <c r="LMO19" s="232"/>
      <c r="LMP19" s="500"/>
      <c r="LMQ19" s="503"/>
      <c r="LMR19" s="382"/>
      <c r="LMS19" s="382"/>
      <c r="LMT19" s="382"/>
      <c r="LMU19" s="382"/>
      <c r="LMV19" s="382"/>
      <c r="LMW19" s="232"/>
      <c r="LMX19" s="500"/>
      <c r="LMY19" s="503"/>
      <c r="LMZ19" s="382"/>
      <c r="LNA19" s="382"/>
      <c r="LNB19" s="382"/>
      <c r="LNC19" s="382"/>
      <c r="LND19" s="382"/>
      <c r="LNE19" s="232"/>
      <c r="LNF19" s="500"/>
      <c r="LNG19" s="503"/>
      <c r="LNH19" s="382"/>
      <c r="LNI19" s="382"/>
      <c r="LNJ19" s="382"/>
      <c r="LNK19" s="382"/>
      <c r="LNL19" s="382"/>
      <c r="LNM19" s="232"/>
      <c r="LNN19" s="500"/>
      <c r="LNO19" s="503"/>
      <c r="LNP19" s="382"/>
      <c r="LNQ19" s="382"/>
      <c r="LNR19" s="382"/>
      <c r="LNS19" s="382"/>
      <c r="LNT19" s="382"/>
      <c r="LNU19" s="232"/>
      <c r="LNV19" s="500"/>
      <c r="LNW19" s="503"/>
      <c r="LNX19" s="382"/>
      <c r="LNY19" s="382"/>
      <c r="LNZ19" s="382"/>
      <c r="LOA19" s="382"/>
      <c r="LOB19" s="382"/>
      <c r="LOC19" s="232"/>
      <c r="LOD19" s="500"/>
      <c r="LOE19" s="503"/>
      <c r="LOF19" s="382"/>
      <c r="LOG19" s="382"/>
      <c r="LOH19" s="382"/>
      <c r="LOI19" s="382"/>
      <c r="LOJ19" s="382"/>
      <c r="LOK19" s="232"/>
      <c r="LOL19" s="500"/>
      <c r="LOM19" s="503"/>
      <c r="LON19" s="382"/>
      <c r="LOO19" s="382"/>
      <c r="LOP19" s="382"/>
      <c r="LOQ19" s="382"/>
      <c r="LOR19" s="382"/>
      <c r="LOS19" s="232"/>
      <c r="LOT19" s="500"/>
      <c r="LOU19" s="503"/>
      <c r="LOV19" s="382"/>
      <c r="LOW19" s="382"/>
      <c r="LOX19" s="382"/>
      <c r="LOY19" s="382"/>
      <c r="LOZ19" s="382"/>
      <c r="LPA19" s="232"/>
      <c r="LPB19" s="500"/>
      <c r="LPC19" s="503"/>
      <c r="LPD19" s="382"/>
      <c r="LPE19" s="382"/>
      <c r="LPF19" s="382"/>
      <c r="LPG19" s="382"/>
      <c r="LPH19" s="382"/>
      <c r="LPI19" s="232"/>
      <c r="LPJ19" s="500"/>
      <c r="LPK19" s="503"/>
      <c r="LPL19" s="382"/>
      <c r="LPM19" s="382"/>
      <c r="LPN19" s="382"/>
      <c r="LPO19" s="382"/>
      <c r="LPP19" s="382"/>
      <c r="LPQ19" s="232"/>
      <c r="LPR19" s="500"/>
      <c r="LPS19" s="503"/>
      <c r="LPT19" s="382"/>
      <c r="LPU19" s="382"/>
      <c r="LPV19" s="382"/>
      <c r="LPW19" s="382"/>
      <c r="LPX19" s="382"/>
      <c r="LPY19" s="232"/>
      <c r="LPZ19" s="500"/>
      <c r="LQA19" s="503"/>
      <c r="LQB19" s="382"/>
      <c r="LQC19" s="382"/>
      <c r="LQD19" s="382"/>
      <c r="LQE19" s="382"/>
      <c r="LQF19" s="382"/>
      <c r="LQG19" s="232"/>
      <c r="LQH19" s="500"/>
      <c r="LQI19" s="503"/>
      <c r="LQJ19" s="382"/>
      <c r="LQK19" s="382"/>
      <c r="LQL19" s="382"/>
      <c r="LQM19" s="382"/>
      <c r="LQN19" s="382"/>
      <c r="LQO19" s="232"/>
      <c r="LQP19" s="500"/>
      <c r="LQQ19" s="503"/>
      <c r="LQR19" s="382"/>
      <c r="LQS19" s="382"/>
      <c r="LQT19" s="382"/>
      <c r="LQU19" s="382"/>
      <c r="LQV19" s="382"/>
      <c r="LQW19" s="232"/>
      <c r="LQX19" s="500"/>
      <c r="LQY19" s="503"/>
      <c r="LQZ19" s="382"/>
      <c r="LRA19" s="382"/>
      <c r="LRB19" s="382"/>
      <c r="LRC19" s="382"/>
      <c r="LRD19" s="382"/>
      <c r="LRE19" s="232"/>
      <c r="LRF19" s="500"/>
      <c r="LRG19" s="503"/>
      <c r="LRH19" s="382"/>
      <c r="LRI19" s="382"/>
      <c r="LRJ19" s="382"/>
      <c r="LRK19" s="382"/>
      <c r="LRL19" s="382"/>
      <c r="LRM19" s="232"/>
      <c r="LRN19" s="500"/>
      <c r="LRO19" s="503"/>
      <c r="LRP19" s="382"/>
      <c r="LRQ19" s="382"/>
      <c r="LRR19" s="382"/>
      <c r="LRS19" s="382"/>
      <c r="LRT19" s="382"/>
      <c r="LRU19" s="232"/>
      <c r="LRV19" s="500"/>
      <c r="LRW19" s="503"/>
      <c r="LRX19" s="382"/>
      <c r="LRY19" s="382"/>
      <c r="LRZ19" s="382"/>
      <c r="LSA19" s="382"/>
      <c r="LSB19" s="382"/>
      <c r="LSC19" s="232"/>
      <c r="LSD19" s="500"/>
      <c r="LSE19" s="503"/>
      <c r="LSF19" s="382"/>
      <c r="LSG19" s="382"/>
      <c r="LSH19" s="382"/>
      <c r="LSI19" s="382"/>
      <c r="LSJ19" s="382"/>
      <c r="LSK19" s="232"/>
      <c r="LSL19" s="500"/>
      <c r="LSM19" s="503"/>
      <c r="LSN19" s="382"/>
      <c r="LSO19" s="382"/>
      <c r="LSP19" s="382"/>
      <c r="LSQ19" s="382"/>
      <c r="LSR19" s="382"/>
      <c r="LSS19" s="232"/>
      <c r="LST19" s="500"/>
      <c r="LSU19" s="503"/>
      <c r="LSV19" s="382"/>
      <c r="LSW19" s="382"/>
      <c r="LSX19" s="382"/>
      <c r="LSY19" s="382"/>
      <c r="LSZ19" s="382"/>
      <c r="LTA19" s="232"/>
      <c r="LTB19" s="500"/>
      <c r="LTC19" s="503"/>
      <c r="LTD19" s="382"/>
      <c r="LTE19" s="382"/>
      <c r="LTF19" s="382"/>
      <c r="LTG19" s="382"/>
      <c r="LTH19" s="382"/>
      <c r="LTI19" s="232"/>
      <c r="LTJ19" s="500"/>
      <c r="LTK19" s="503"/>
      <c r="LTL19" s="382"/>
      <c r="LTM19" s="382"/>
      <c r="LTN19" s="382"/>
      <c r="LTO19" s="382"/>
      <c r="LTP19" s="382"/>
      <c r="LTQ19" s="232"/>
      <c r="LTR19" s="500"/>
      <c r="LTS19" s="503"/>
      <c r="LTT19" s="382"/>
      <c r="LTU19" s="382"/>
      <c r="LTV19" s="382"/>
      <c r="LTW19" s="382"/>
      <c r="LTX19" s="382"/>
      <c r="LTY19" s="232"/>
      <c r="LTZ19" s="500"/>
      <c r="LUA19" s="503"/>
      <c r="LUB19" s="382"/>
      <c r="LUC19" s="382"/>
      <c r="LUD19" s="382"/>
      <c r="LUE19" s="382"/>
      <c r="LUF19" s="382"/>
      <c r="LUG19" s="232"/>
      <c r="LUH19" s="500"/>
      <c r="LUI19" s="503"/>
      <c r="LUJ19" s="382"/>
      <c r="LUK19" s="382"/>
      <c r="LUL19" s="382"/>
      <c r="LUM19" s="382"/>
      <c r="LUN19" s="382"/>
      <c r="LUO19" s="232"/>
      <c r="LUP19" s="500"/>
      <c r="LUQ19" s="503"/>
      <c r="LUR19" s="382"/>
      <c r="LUS19" s="382"/>
      <c r="LUT19" s="382"/>
      <c r="LUU19" s="382"/>
      <c r="LUV19" s="382"/>
      <c r="LUW19" s="232"/>
      <c r="LUX19" s="500"/>
      <c r="LUY19" s="503"/>
      <c r="LUZ19" s="382"/>
      <c r="LVA19" s="382"/>
      <c r="LVB19" s="382"/>
      <c r="LVC19" s="382"/>
      <c r="LVD19" s="382"/>
      <c r="LVE19" s="232"/>
      <c r="LVF19" s="500"/>
      <c r="LVG19" s="503"/>
      <c r="LVH19" s="382"/>
      <c r="LVI19" s="382"/>
      <c r="LVJ19" s="382"/>
      <c r="LVK19" s="382"/>
      <c r="LVL19" s="382"/>
      <c r="LVM19" s="232"/>
      <c r="LVN19" s="500"/>
      <c r="LVO19" s="503"/>
      <c r="LVP19" s="382"/>
      <c r="LVQ19" s="382"/>
      <c r="LVR19" s="382"/>
      <c r="LVS19" s="382"/>
      <c r="LVT19" s="382"/>
      <c r="LVU19" s="232"/>
      <c r="LVV19" s="500"/>
      <c r="LVW19" s="503"/>
      <c r="LVX19" s="382"/>
      <c r="LVY19" s="382"/>
      <c r="LVZ19" s="382"/>
      <c r="LWA19" s="382"/>
      <c r="LWB19" s="382"/>
      <c r="LWC19" s="232"/>
      <c r="LWD19" s="500"/>
      <c r="LWE19" s="503"/>
      <c r="LWF19" s="382"/>
      <c r="LWG19" s="382"/>
      <c r="LWH19" s="382"/>
      <c r="LWI19" s="382"/>
      <c r="LWJ19" s="382"/>
      <c r="LWK19" s="232"/>
      <c r="LWL19" s="500"/>
      <c r="LWM19" s="503"/>
      <c r="LWN19" s="382"/>
      <c r="LWO19" s="382"/>
      <c r="LWP19" s="382"/>
      <c r="LWQ19" s="382"/>
      <c r="LWR19" s="382"/>
      <c r="LWS19" s="232"/>
      <c r="LWT19" s="500"/>
      <c r="LWU19" s="503"/>
      <c r="LWV19" s="382"/>
      <c r="LWW19" s="382"/>
      <c r="LWX19" s="382"/>
      <c r="LWY19" s="382"/>
      <c r="LWZ19" s="382"/>
      <c r="LXA19" s="232"/>
      <c r="LXB19" s="500"/>
      <c r="LXC19" s="503"/>
      <c r="LXD19" s="382"/>
      <c r="LXE19" s="382"/>
      <c r="LXF19" s="382"/>
      <c r="LXG19" s="382"/>
      <c r="LXH19" s="382"/>
      <c r="LXI19" s="232"/>
      <c r="LXJ19" s="500"/>
      <c r="LXK19" s="503"/>
      <c r="LXL19" s="382"/>
      <c r="LXM19" s="382"/>
      <c r="LXN19" s="382"/>
      <c r="LXO19" s="382"/>
      <c r="LXP19" s="382"/>
      <c r="LXQ19" s="232"/>
      <c r="LXR19" s="500"/>
      <c r="LXS19" s="503"/>
      <c r="LXT19" s="382"/>
      <c r="LXU19" s="382"/>
      <c r="LXV19" s="382"/>
      <c r="LXW19" s="382"/>
      <c r="LXX19" s="382"/>
      <c r="LXY19" s="232"/>
      <c r="LXZ19" s="500"/>
      <c r="LYA19" s="503"/>
      <c r="LYB19" s="382"/>
      <c r="LYC19" s="382"/>
      <c r="LYD19" s="382"/>
      <c r="LYE19" s="382"/>
      <c r="LYF19" s="382"/>
      <c r="LYG19" s="232"/>
      <c r="LYH19" s="500"/>
      <c r="LYI19" s="503"/>
      <c r="LYJ19" s="382"/>
      <c r="LYK19" s="382"/>
      <c r="LYL19" s="382"/>
      <c r="LYM19" s="382"/>
      <c r="LYN19" s="382"/>
      <c r="LYO19" s="232"/>
      <c r="LYP19" s="500"/>
      <c r="LYQ19" s="503"/>
      <c r="LYR19" s="382"/>
      <c r="LYS19" s="382"/>
      <c r="LYT19" s="382"/>
      <c r="LYU19" s="382"/>
      <c r="LYV19" s="382"/>
      <c r="LYW19" s="232"/>
      <c r="LYX19" s="500"/>
      <c r="LYY19" s="503"/>
      <c r="LYZ19" s="382"/>
      <c r="LZA19" s="382"/>
      <c r="LZB19" s="382"/>
      <c r="LZC19" s="382"/>
      <c r="LZD19" s="382"/>
      <c r="LZE19" s="232"/>
      <c r="LZF19" s="500"/>
      <c r="LZG19" s="503"/>
      <c r="LZH19" s="382"/>
      <c r="LZI19" s="382"/>
      <c r="LZJ19" s="382"/>
      <c r="LZK19" s="382"/>
      <c r="LZL19" s="382"/>
      <c r="LZM19" s="232"/>
      <c r="LZN19" s="500"/>
      <c r="LZO19" s="503"/>
      <c r="LZP19" s="382"/>
      <c r="LZQ19" s="382"/>
      <c r="LZR19" s="382"/>
      <c r="LZS19" s="382"/>
      <c r="LZT19" s="382"/>
      <c r="LZU19" s="232"/>
      <c r="LZV19" s="500"/>
      <c r="LZW19" s="503"/>
      <c r="LZX19" s="382"/>
      <c r="LZY19" s="382"/>
      <c r="LZZ19" s="382"/>
      <c r="MAA19" s="382"/>
      <c r="MAB19" s="382"/>
      <c r="MAC19" s="232"/>
      <c r="MAD19" s="500"/>
      <c r="MAE19" s="503"/>
      <c r="MAF19" s="382"/>
      <c r="MAG19" s="382"/>
      <c r="MAH19" s="382"/>
      <c r="MAI19" s="382"/>
      <c r="MAJ19" s="382"/>
      <c r="MAK19" s="232"/>
      <c r="MAL19" s="500"/>
      <c r="MAM19" s="503"/>
      <c r="MAN19" s="382"/>
      <c r="MAO19" s="382"/>
      <c r="MAP19" s="382"/>
      <c r="MAQ19" s="382"/>
      <c r="MAR19" s="382"/>
      <c r="MAS19" s="232"/>
      <c r="MAT19" s="500"/>
      <c r="MAU19" s="503"/>
      <c r="MAV19" s="382"/>
      <c r="MAW19" s="382"/>
      <c r="MAX19" s="382"/>
      <c r="MAY19" s="382"/>
      <c r="MAZ19" s="382"/>
      <c r="MBA19" s="232"/>
      <c r="MBB19" s="500"/>
      <c r="MBC19" s="503"/>
      <c r="MBD19" s="382"/>
      <c r="MBE19" s="382"/>
      <c r="MBF19" s="382"/>
      <c r="MBG19" s="382"/>
      <c r="MBH19" s="382"/>
      <c r="MBI19" s="232"/>
      <c r="MBJ19" s="500"/>
      <c r="MBK19" s="503"/>
      <c r="MBL19" s="382"/>
      <c r="MBM19" s="382"/>
      <c r="MBN19" s="382"/>
      <c r="MBO19" s="382"/>
      <c r="MBP19" s="382"/>
      <c r="MBQ19" s="232"/>
      <c r="MBR19" s="500"/>
      <c r="MBS19" s="503"/>
      <c r="MBT19" s="382"/>
      <c r="MBU19" s="382"/>
      <c r="MBV19" s="382"/>
      <c r="MBW19" s="382"/>
      <c r="MBX19" s="382"/>
      <c r="MBY19" s="232"/>
      <c r="MBZ19" s="500"/>
      <c r="MCA19" s="503"/>
      <c r="MCB19" s="382"/>
      <c r="MCC19" s="382"/>
      <c r="MCD19" s="382"/>
      <c r="MCE19" s="382"/>
      <c r="MCF19" s="382"/>
      <c r="MCG19" s="232"/>
      <c r="MCH19" s="500"/>
      <c r="MCI19" s="503"/>
      <c r="MCJ19" s="382"/>
      <c r="MCK19" s="382"/>
      <c r="MCL19" s="382"/>
      <c r="MCM19" s="382"/>
      <c r="MCN19" s="382"/>
      <c r="MCO19" s="232"/>
      <c r="MCP19" s="500"/>
      <c r="MCQ19" s="503"/>
      <c r="MCR19" s="382"/>
      <c r="MCS19" s="382"/>
      <c r="MCT19" s="382"/>
      <c r="MCU19" s="382"/>
      <c r="MCV19" s="382"/>
      <c r="MCW19" s="232"/>
      <c r="MCX19" s="500"/>
      <c r="MCY19" s="503"/>
      <c r="MCZ19" s="382"/>
      <c r="MDA19" s="382"/>
      <c r="MDB19" s="382"/>
      <c r="MDC19" s="382"/>
      <c r="MDD19" s="382"/>
      <c r="MDE19" s="232"/>
      <c r="MDF19" s="500"/>
      <c r="MDG19" s="503"/>
      <c r="MDH19" s="382"/>
      <c r="MDI19" s="382"/>
      <c r="MDJ19" s="382"/>
      <c r="MDK19" s="382"/>
      <c r="MDL19" s="382"/>
      <c r="MDM19" s="232"/>
      <c r="MDN19" s="500"/>
      <c r="MDO19" s="503"/>
      <c r="MDP19" s="382"/>
      <c r="MDQ19" s="382"/>
      <c r="MDR19" s="382"/>
      <c r="MDS19" s="382"/>
      <c r="MDT19" s="382"/>
      <c r="MDU19" s="232"/>
      <c r="MDV19" s="500"/>
      <c r="MDW19" s="503"/>
      <c r="MDX19" s="382"/>
      <c r="MDY19" s="382"/>
      <c r="MDZ19" s="382"/>
      <c r="MEA19" s="382"/>
      <c r="MEB19" s="382"/>
      <c r="MEC19" s="232"/>
      <c r="MED19" s="500"/>
      <c r="MEE19" s="503"/>
      <c r="MEF19" s="382"/>
      <c r="MEG19" s="382"/>
      <c r="MEH19" s="382"/>
      <c r="MEI19" s="382"/>
      <c r="MEJ19" s="382"/>
      <c r="MEK19" s="232"/>
      <c r="MEL19" s="500"/>
      <c r="MEM19" s="503"/>
      <c r="MEN19" s="382"/>
      <c r="MEO19" s="382"/>
      <c r="MEP19" s="382"/>
      <c r="MEQ19" s="382"/>
      <c r="MER19" s="382"/>
      <c r="MES19" s="232"/>
      <c r="MET19" s="500"/>
      <c r="MEU19" s="503"/>
      <c r="MEV19" s="382"/>
      <c r="MEW19" s="382"/>
      <c r="MEX19" s="382"/>
      <c r="MEY19" s="382"/>
      <c r="MEZ19" s="382"/>
      <c r="MFA19" s="232"/>
      <c r="MFB19" s="500"/>
      <c r="MFC19" s="503"/>
      <c r="MFD19" s="382"/>
      <c r="MFE19" s="382"/>
      <c r="MFF19" s="382"/>
      <c r="MFG19" s="382"/>
      <c r="MFH19" s="382"/>
      <c r="MFI19" s="232"/>
      <c r="MFJ19" s="500"/>
      <c r="MFK19" s="503"/>
      <c r="MFL19" s="382"/>
      <c r="MFM19" s="382"/>
      <c r="MFN19" s="382"/>
      <c r="MFO19" s="382"/>
      <c r="MFP19" s="382"/>
      <c r="MFQ19" s="232"/>
      <c r="MFR19" s="500"/>
      <c r="MFS19" s="503"/>
      <c r="MFT19" s="382"/>
      <c r="MFU19" s="382"/>
      <c r="MFV19" s="382"/>
      <c r="MFW19" s="382"/>
      <c r="MFX19" s="382"/>
      <c r="MFY19" s="232"/>
      <c r="MFZ19" s="500"/>
      <c r="MGA19" s="503"/>
      <c r="MGB19" s="382"/>
      <c r="MGC19" s="382"/>
      <c r="MGD19" s="382"/>
      <c r="MGE19" s="382"/>
      <c r="MGF19" s="382"/>
      <c r="MGG19" s="232"/>
      <c r="MGH19" s="500"/>
      <c r="MGI19" s="503"/>
      <c r="MGJ19" s="382"/>
      <c r="MGK19" s="382"/>
      <c r="MGL19" s="382"/>
      <c r="MGM19" s="382"/>
      <c r="MGN19" s="382"/>
      <c r="MGO19" s="232"/>
      <c r="MGP19" s="500"/>
      <c r="MGQ19" s="503"/>
      <c r="MGR19" s="382"/>
      <c r="MGS19" s="382"/>
      <c r="MGT19" s="382"/>
      <c r="MGU19" s="382"/>
      <c r="MGV19" s="382"/>
      <c r="MGW19" s="232"/>
      <c r="MGX19" s="500"/>
      <c r="MGY19" s="503"/>
      <c r="MGZ19" s="382"/>
      <c r="MHA19" s="382"/>
      <c r="MHB19" s="382"/>
      <c r="MHC19" s="382"/>
      <c r="MHD19" s="382"/>
      <c r="MHE19" s="232"/>
      <c r="MHF19" s="500"/>
      <c r="MHG19" s="503"/>
      <c r="MHH19" s="382"/>
      <c r="MHI19" s="382"/>
      <c r="MHJ19" s="382"/>
      <c r="MHK19" s="382"/>
      <c r="MHL19" s="382"/>
      <c r="MHM19" s="232"/>
      <c r="MHN19" s="500"/>
      <c r="MHO19" s="503"/>
      <c r="MHP19" s="382"/>
      <c r="MHQ19" s="382"/>
      <c r="MHR19" s="382"/>
      <c r="MHS19" s="382"/>
      <c r="MHT19" s="382"/>
      <c r="MHU19" s="232"/>
      <c r="MHV19" s="500"/>
      <c r="MHW19" s="503"/>
      <c r="MHX19" s="382"/>
      <c r="MHY19" s="382"/>
      <c r="MHZ19" s="382"/>
      <c r="MIA19" s="382"/>
      <c r="MIB19" s="382"/>
      <c r="MIC19" s="232"/>
      <c r="MID19" s="500"/>
      <c r="MIE19" s="503"/>
      <c r="MIF19" s="382"/>
      <c r="MIG19" s="382"/>
      <c r="MIH19" s="382"/>
      <c r="MII19" s="382"/>
      <c r="MIJ19" s="382"/>
      <c r="MIK19" s="232"/>
      <c r="MIL19" s="500"/>
      <c r="MIM19" s="503"/>
      <c r="MIN19" s="382"/>
      <c r="MIO19" s="382"/>
      <c r="MIP19" s="382"/>
      <c r="MIQ19" s="382"/>
      <c r="MIR19" s="382"/>
      <c r="MIS19" s="232"/>
      <c r="MIT19" s="500"/>
      <c r="MIU19" s="503"/>
      <c r="MIV19" s="382"/>
      <c r="MIW19" s="382"/>
      <c r="MIX19" s="382"/>
      <c r="MIY19" s="382"/>
      <c r="MIZ19" s="382"/>
      <c r="MJA19" s="232"/>
      <c r="MJB19" s="500"/>
      <c r="MJC19" s="503"/>
      <c r="MJD19" s="382"/>
      <c r="MJE19" s="382"/>
      <c r="MJF19" s="382"/>
      <c r="MJG19" s="382"/>
      <c r="MJH19" s="382"/>
      <c r="MJI19" s="232"/>
      <c r="MJJ19" s="500"/>
      <c r="MJK19" s="503"/>
      <c r="MJL19" s="382"/>
      <c r="MJM19" s="382"/>
      <c r="MJN19" s="382"/>
      <c r="MJO19" s="382"/>
      <c r="MJP19" s="382"/>
      <c r="MJQ19" s="232"/>
      <c r="MJR19" s="500"/>
      <c r="MJS19" s="503"/>
      <c r="MJT19" s="382"/>
      <c r="MJU19" s="382"/>
      <c r="MJV19" s="382"/>
      <c r="MJW19" s="382"/>
      <c r="MJX19" s="382"/>
      <c r="MJY19" s="232"/>
      <c r="MJZ19" s="500"/>
      <c r="MKA19" s="503"/>
      <c r="MKB19" s="382"/>
      <c r="MKC19" s="382"/>
      <c r="MKD19" s="382"/>
      <c r="MKE19" s="382"/>
      <c r="MKF19" s="382"/>
      <c r="MKG19" s="232"/>
      <c r="MKH19" s="500"/>
      <c r="MKI19" s="503"/>
      <c r="MKJ19" s="382"/>
      <c r="MKK19" s="382"/>
      <c r="MKL19" s="382"/>
      <c r="MKM19" s="382"/>
      <c r="MKN19" s="382"/>
      <c r="MKO19" s="232"/>
      <c r="MKP19" s="500"/>
      <c r="MKQ19" s="503"/>
      <c r="MKR19" s="382"/>
      <c r="MKS19" s="382"/>
      <c r="MKT19" s="382"/>
      <c r="MKU19" s="382"/>
      <c r="MKV19" s="382"/>
      <c r="MKW19" s="232"/>
      <c r="MKX19" s="500"/>
      <c r="MKY19" s="503"/>
      <c r="MKZ19" s="382"/>
      <c r="MLA19" s="382"/>
      <c r="MLB19" s="382"/>
      <c r="MLC19" s="382"/>
      <c r="MLD19" s="382"/>
      <c r="MLE19" s="232"/>
      <c r="MLF19" s="500"/>
      <c r="MLG19" s="503"/>
      <c r="MLH19" s="382"/>
      <c r="MLI19" s="382"/>
      <c r="MLJ19" s="382"/>
      <c r="MLK19" s="382"/>
      <c r="MLL19" s="382"/>
      <c r="MLM19" s="232"/>
      <c r="MLN19" s="500"/>
      <c r="MLO19" s="503"/>
      <c r="MLP19" s="382"/>
      <c r="MLQ19" s="382"/>
      <c r="MLR19" s="382"/>
      <c r="MLS19" s="382"/>
      <c r="MLT19" s="382"/>
      <c r="MLU19" s="232"/>
      <c r="MLV19" s="500"/>
      <c r="MLW19" s="503"/>
      <c r="MLX19" s="382"/>
      <c r="MLY19" s="382"/>
      <c r="MLZ19" s="382"/>
      <c r="MMA19" s="382"/>
      <c r="MMB19" s="382"/>
      <c r="MMC19" s="232"/>
      <c r="MMD19" s="500"/>
      <c r="MME19" s="503"/>
      <c r="MMF19" s="382"/>
      <c r="MMG19" s="382"/>
      <c r="MMH19" s="382"/>
      <c r="MMI19" s="382"/>
      <c r="MMJ19" s="382"/>
      <c r="MMK19" s="232"/>
      <c r="MML19" s="500"/>
      <c r="MMM19" s="503"/>
      <c r="MMN19" s="382"/>
      <c r="MMO19" s="382"/>
      <c r="MMP19" s="382"/>
      <c r="MMQ19" s="382"/>
      <c r="MMR19" s="382"/>
      <c r="MMS19" s="232"/>
      <c r="MMT19" s="500"/>
      <c r="MMU19" s="503"/>
      <c r="MMV19" s="382"/>
      <c r="MMW19" s="382"/>
      <c r="MMX19" s="382"/>
      <c r="MMY19" s="382"/>
      <c r="MMZ19" s="382"/>
      <c r="MNA19" s="232"/>
      <c r="MNB19" s="500"/>
      <c r="MNC19" s="503"/>
      <c r="MND19" s="382"/>
      <c r="MNE19" s="382"/>
      <c r="MNF19" s="382"/>
      <c r="MNG19" s="382"/>
      <c r="MNH19" s="382"/>
      <c r="MNI19" s="232"/>
      <c r="MNJ19" s="500"/>
      <c r="MNK19" s="503"/>
      <c r="MNL19" s="382"/>
      <c r="MNM19" s="382"/>
      <c r="MNN19" s="382"/>
      <c r="MNO19" s="382"/>
      <c r="MNP19" s="382"/>
      <c r="MNQ19" s="232"/>
      <c r="MNR19" s="500"/>
      <c r="MNS19" s="503"/>
      <c r="MNT19" s="382"/>
      <c r="MNU19" s="382"/>
      <c r="MNV19" s="382"/>
      <c r="MNW19" s="382"/>
      <c r="MNX19" s="382"/>
      <c r="MNY19" s="232"/>
      <c r="MNZ19" s="500"/>
      <c r="MOA19" s="503"/>
      <c r="MOB19" s="382"/>
      <c r="MOC19" s="382"/>
      <c r="MOD19" s="382"/>
      <c r="MOE19" s="382"/>
      <c r="MOF19" s="382"/>
      <c r="MOG19" s="232"/>
      <c r="MOH19" s="500"/>
      <c r="MOI19" s="503"/>
      <c r="MOJ19" s="382"/>
      <c r="MOK19" s="382"/>
      <c r="MOL19" s="382"/>
      <c r="MOM19" s="382"/>
      <c r="MON19" s="382"/>
      <c r="MOO19" s="232"/>
      <c r="MOP19" s="500"/>
      <c r="MOQ19" s="503"/>
      <c r="MOR19" s="382"/>
      <c r="MOS19" s="382"/>
      <c r="MOT19" s="382"/>
      <c r="MOU19" s="382"/>
      <c r="MOV19" s="382"/>
      <c r="MOW19" s="232"/>
      <c r="MOX19" s="500"/>
      <c r="MOY19" s="503"/>
      <c r="MOZ19" s="382"/>
      <c r="MPA19" s="382"/>
      <c r="MPB19" s="382"/>
      <c r="MPC19" s="382"/>
      <c r="MPD19" s="382"/>
      <c r="MPE19" s="232"/>
      <c r="MPF19" s="500"/>
      <c r="MPG19" s="503"/>
      <c r="MPH19" s="382"/>
      <c r="MPI19" s="382"/>
      <c r="MPJ19" s="382"/>
      <c r="MPK19" s="382"/>
      <c r="MPL19" s="382"/>
      <c r="MPM19" s="232"/>
      <c r="MPN19" s="500"/>
      <c r="MPO19" s="503"/>
      <c r="MPP19" s="382"/>
      <c r="MPQ19" s="382"/>
      <c r="MPR19" s="382"/>
      <c r="MPS19" s="382"/>
      <c r="MPT19" s="382"/>
      <c r="MPU19" s="232"/>
      <c r="MPV19" s="500"/>
      <c r="MPW19" s="503"/>
      <c r="MPX19" s="382"/>
      <c r="MPY19" s="382"/>
      <c r="MPZ19" s="382"/>
      <c r="MQA19" s="382"/>
      <c r="MQB19" s="382"/>
      <c r="MQC19" s="232"/>
      <c r="MQD19" s="500"/>
      <c r="MQE19" s="503"/>
      <c r="MQF19" s="382"/>
      <c r="MQG19" s="382"/>
      <c r="MQH19" s="382"/>
      <c r="MQI19" s="382"/>
      <c r="MQJ19" s="382"/>
      <c r="MQK19" s="232"/>
      <c r="MQL19" s="500"/>
      <c r="MQM19" s="503"/>
      <c r="MQN19" s="382"/>
      <c r="MQO19" s="382"/>
      <c r="MQP19" s="382"/>
      <c r="MQQ19" s="382"/>
      <c r="MQR19" s="382"/>
      <c r="MQS19" s="232"/>
      <c r="MQT19" s="500"/>
      <c r="MQU19" s="503"/>
      <c r="MQV19" s="382"/>
      <c r="MQW19" s="382"/>
      <c r="MQX19" s="382"/>
      <c r="MQY19" s="382"/>
      <c r="MQZ19" s="382"/>
      <c r="MRA19" s="232"/>
      <c r="MRB19" s="500"/>
      <c r="MRC19" s="503"/>
      <c r="MRD19" s="382"/>
      <c r="MRE19" s="382"/>
      <c r="MRF19" s="382"/>
      <c r="MRG19" s="382"/>
      <c r="MRH19" s="382"/>
      <c r="MRI19" s="232"/>
      <c r="MRJ19" s="500"/>
      <c r="MRK19" s="503"/>
      <c r="MRL19" s="382"/>
      <c r="MRM19" s="382"/>
      <c r="MRN19" s="382"/>
      <c r="MRO19" s="382"/>
      <c r="MRP19" s="382"/>
      <c r="MRQ19" s="232"/>
      <c r="MRR19" s="500"/>
      <c r="MRS19" s="503"/>
      <c r="MRT19" s="382"/>
      <c r="MRU19" s="382"/>
      <c r="MRV19" s="382"/>
      <c r="MRW19" s="382"/>
      <c r="MRX19" s="382"/>
      <c r="MRY19" s="232"/>
      <c r="MRZ19" s="500"/>
      <c r="MSA19" s="503"/>
      <c r="MSB19" s="382"/>
      <c r="MSC19" s="382"/>
      <c r="MSD19" s="382"/>
      <c r="MSE19" s="382"/>
      <c r="MSF19" s="382"/>
      <c r="MSG19" s="232"/>
      <c r="MSH19" s="500"/>
      <c r="MSI19" s="503"/>
      <c r="MSJ19" s="382"/>
      <c r="MSK19" s="382"/>
      <c r="MSL19" s="382"/>
      <c r="MSM19" s="382"/>
      <c r="MSN19" s="382"/>
      <c r="MSO19" s="232"/>
      <c r="MSP19" s="500"/>
      <c r="MSQ19" s="503"/>
      <c r="MSR19" s="382"/>
      <c r="MSS19" s="382"/>
      <c r="MST19" s="382"/>
      <c r="MSU19" s="382"/>
      <c r="MSV19" s="382"/>
      <c r="MSW19" s="232"/>
      <c r="MSX19" s="500"/>
      <c r="MSY19" s="503"/>
      <c r="MSZ19" s="382"/>
      <c r="MTA19" s="382"/>
      <c r="MTB19" s="382"/>
      <c r="MTC19" s="382"/>
      <c r="MTD19" s="382"/>
      <c r="MTE19" s="232"/>
      <c r="MTF19" s="500"/>
      <c r="MTG19" s="503"/>
      <c r="MTH19" s="382"/>
      <c r="MTI19" s="382"/>
      <c r="MTJ19" s="382"/>
      <c r="MTK19" s="382"/>
      <c r="MTL19" s="382"/>
      <c r="MTM19" s="232"/>
      <c r="MTN19" s="500"/>
      <c r="MTO19" s="503"/>
      <c r="MTP19" s="382"/>
      <c r="MTQ19" s="382"/>
      <c r="MTR19" s="382"/>
      <c r="MTS19" s="382"/>
      <c r="MTT19" s="382"/>
      <c r="MTU19" s="232"/>
      <c r="MTV19" s="500"/>
      <c r="MTW19" s="503"/>
      <c r="MTX19" s="382"/>
      <c r="MTY19" s="382"/>
      <c r="MTZ19" s="382"/>
      <c r="MUA19" s="382"/>
      <c r="MUB19" s="382"/>
      <c r="MUC19" s="232"/>
      <c r="MUD19" s="500"/>
      <c r="MUE19" s="503"/>
      <c r="MUF19" s="382"/>
      <c r="MUG19" s="382"/>
      <c r="MUH19" s="382"/>
      <c r="MUI19" s="382"/>
      <c r="MUJ19" s="382"/>
      <c r="MUK19" s="232"/>
      <c r="MUL19" s="500"/>
      <c r="MUM19" s="503"/>
      <c r="MUN19" s="382"/>
      <c r="MUO19" s="382"/>
      <c r="MUP19" s="382"/>
      <c r="MUQ19" s="382"/>
      <c r="MUR19" s="382"/>
      <c r="MUS19" s="232"/>
      <c r="MUT19" s="500"/>
      <c r="MUU19" s="503"/>
      <c r="MUV19" s="382"/>
      <c r="MUW19" s="382"/>
      <c r="MUX19" s="382"/>
      <c r="MUY19" s="382"/>
      <c r="MUZ19" s="382"/>
      <c r="MVA19" s="232"/>
      <c r="MVB19" s="500"/>
      <c r="MVC19" s="503"/>
      <c r="MVD19" s="382"/>
      <c r="MVE19" s="382"/>
      <c r="MVF19" s="382"/>
      <c r="MVG19" s="382"/>
      <c r="MVH19" s="382"/>
      <c r="MVI19" s="232"/>
      <c r="MVJ19" s="500"/>
      <c r="MVK19" s="503"/>
      <c r="MVL19" s="382"/>
      <c r="MVM19" s="382"/>
      <c r="MVN19" s="382"/>
      <c r="MVO19" s="382"/>
      <c r="MVP19" s="382"/>
      <c r="MVQ19" s="232"/>
      <c r="MVR19" s="500"/>
      <c r="MVS19" s="503"/>
      <c r="MVT19" s="382"/>
      <c r="MVU19" s="382"/>
      <c r="MVV19" s="382"/>
      <c r="MVW19" s="382"/>
      <c r="MVX19" s="382"/>
      <c r="MVY19" s="232"/>
      <c r="MVZ19" s="500"/>
      <c r="MWA19" s="503"/>
      <c r="MWB19" s="382"/>
      <c r="MWC19" s="382"/>
      <c r="MWD19" s="382"/>
      <c r="MWE19" s="382"/>
      <c r="MWF19" s="382"/>
      <c r="MWG19" s="232"/>
      <c r="MWH19" s="500"/>
      <c r="MWI19" s="503"/>
      <c r="MWJ19" s="382"/>
      <c r="MWK19" s="382"/>
      <c r="MWL19" s="382"/>
      <c r="MWM19" s="382"/>
      <c r="MWN19" s="382"/>
      <c r="MWO19" s="232"/>
      <c r="MWP19" s="500"/>
      <c r="MWQ19" s="503"/>
      <c r="MWR19" s="382"/>
      <c r="MWS19" s="382"/>
      <c r="MWT19" s="382"/>
      <c r="MWU19" s="382"/>
      <c r="MWV19" s="382"/>
      <c r="MWW19" s="232"/>
      <c r="MWX19" s="500"/>
      <c r="MWY19" s="503"/>
      <c r="MWZ19" s="382"/>
      <c r="MXA19" s="382"/>
      <c r="MXB19" s="382"/>
      <c r="MXC19" s="382"/>
      <c r="MXD19" s="382"/>
      <c r="MXE19" s="232"/>
      <c r="MXF19" s="500"/>
      <c r="MXG19" s="503"/>
      <c r="MXH19" s="382"/>
      <c r="MXI19" s="382"/>
      <c r="MXJ19" s="382"/>
      <c r="MXK19" s="382"/>
      <c r="MXL19" s="382"/>
      <c r="MXM19" s="232"/>
      <c r="MXN19" s="500"/>
      <c r="MXO19" s="503"/>
      <c r="MXP19" s="382"/>
      <c r="MXQ19" s="382"/>
      <c r="MXR19" s="382"/>
      <c r="MXS19" s="382"/>
      <c r="MXT19" s="382"/>
      <c r="MXU19" s="232"/>
      <c r="MXV19" s="500"/>
      <c r="MXW19" s="503"/>
      <c r="MXX19" s="382"/>
      <c r="MXY19" s="382"/>
      <c r="MXZ19" s="382"/>
      <c r="MYA19" s="382"/>
      <c r="MYB19" s="382"/>
      <c r="MYC19" s="232"/>
      <c r="MYD19" s="500"/>
      <c r="MYE19" s="503"/>
      <c r="MYF19" s="382"/>
      <c r="MYG19" s="382"/>
      <c r="MYH19" s="382"/>
      <c r="MYI19" s="382"/>
      <c r="MYJ19" s="382"/>
      <c r="MYK19" s="232"/>
      <c r="MYL19" s="500"/>
      <c r="MYM19" s="503"/>
      <c r="MYN19" s="382"/>
      <c r="MYO19" s="382"/>
      <c r="MYP19" s="382"/>
      <c r="MYQ19" s="382"/>
      <c r="MYR19" s="382"/>
      <c r="MYS19" s="232"/>
      <c r="MYT19" s="500"/>
      <c r="MYU19" s="503"/>
      <c r="MYV19" s="382"/>
      <c r="MYW19" s="382"/>
      <c r="MYX19" s="382"/>
      <c r="MYY19" s="382"/>
      <c r="MYZ19" s="382"/>
      <c r="MZA19" s="232"/>
      <c r="MZB19" s="500"/>
      <c r="MZC19" s="503"/>
      <c r="MZD19" s="382"/>
      <c r="MZE19" s="382"/>
      <c r="MZF19" s="382"/>
      <c r="MZG19" s="382"/>
      <c r="MZH19" s="382"/>
      <c r="MZI19" s="232"/>
      <c r="MZJ19" s="500"/>
      <c r="MZK19" s="503"/>
      <c r="MZL19" s="382"/>
      <c r="MZM19" s="382"/>
      <c r="MZN19" s="382"/>
      <c r="MZO19" s="382"/>
      <c r="MZP19" s="382"/>
      <c r="MZQ19" s="232"/>
      <c r="MZR19" s="500"/>
      <c r="MZS19" s="503"/>
      <c r="MZT19" s="382"/>
      <c r="MZU19" s="382"/>
      <c r="MZV19" s="382"/>
      <c r="MZW19" s="382"/>
      <c r="MZX19" s="382"/>
      <c r="MZY19" s="232"/>
      <c r="MZZ19" s="500"/>
      <c r="NAA19" s="503"/>
      <c r="NAB19" s="382"/>
      <c r="NAC19" s="382"/>
      <c r="NAD19" s="382"/>
      <c r="NAE19" s="382"/>
      <c r="NAF19" s="382"/>
      <c r="NAG19" s="232"/>
      <c r="NAH19" s="500"/>
      <c r="NAI19" s="503"/>
      <c r="NAJ19" s="382"/>
      <c r="NAK19" s="382"/>
      <c r="NAL19" s="382"/>
      <c r="NAM19" s="382"/>
      <c r="NAN19" s="382"/>
      <c r="NAO19" s="232"/>
      <c r="NAP19" s="500"/>
      <c r="NAQ19" s="503"/>
      <c r="NAR19" s="382"/>
      <c r="NAS19" s="382"/>
      <c r="NAT19" s="382"/>
      <c r="NAU19" s="382"/>
      <c r="NAV19" s="382"/>
      <c r="NAW19" s="232"/>
      <c r="NAX19" s="500"/>
      <c r="NAY19" s="503"/>
      <c r="NAZ19" s="382"/>
      <c r="NBA19" s="382"/>
      <c r="NBB19" s="382"/>
      <c r="NBC19" s="382"/>
      <c r="NBD19" s="382"/>
      <c r="NBE19" s="232"/>
      <c r="NBF19" s="500"/>
      <c r="NBG19" s="503"/>
      <c r="NBH19" s="382"/>
      <c r="NBI19" s="382"/>
      <c r="NBJ19" s="382"/>
      <c r="NBK19" s="382"/>
      <c r="NBL19" s="382"/>
      <c r="NBM19" s="232"/>
      <c r="NBN19" s="500"/>
      <c r="NBO19" s="503"/>
      <c r="NBP19" s="382"/>
      <c r="NBQ19" s="382"/>
      <c r="NBR19" s="382"/>
      <c r="NBS19" s="382"/>
      <c r="NBT19" s="382"/>
      <c r="NBU19" s="232"/>
      <c r="NBV19" s="500"/>
      <c r="NBW19" s="503"/>
      <c r="NBX19" s="382"/>
      <c r="NBY19" s="382"/>
      <c r="NBZ19" s="382"/>
      <c r="NCA19" s="382"/>
      <c r="NCB19" s="382"/>
      <c r="NCC19" s="232"/>
      <c r="NCD19" s="500"/>
      <c r="NCE19" s="503"/>
      <c r="NCF19" s="382"/>
      <c r="NCG19" s="382"/>
      <c r="NCH19" s="382"/>
      <c r="NCI19" s="382"/>
      <c r="NCJ19" s="382"/>
      <c r="NCK19" s="232"/>
      <c r="NCL19" s="500"/>
      <c r="NCM19" s="503"/>
      <c r="NCN19" s="382"/>
      <c r="NCO19" s="382"/>
      <c r="NCP19" s="382"/>
      <c r="NCQ19" s="382"/>
      <c r="NCR19" s="382"/>
      <c r="NCS19" s="232"/>
      <c r="NCT19" s="500"/>
      <c r="NCU19" s="503"/>
      <c r="NCV19" s="382"/>
      <c r="NCW19" s="382"/>
      <c r="NCX19" s="382"/>
      <c r="NCY19" s="382"/>
      <c r="NCZ19" s="382"/>
      <c r="NDA19" s="232"/>
      <c r="NDB19" s="500"/>
      <c r="NDC19" s="503"/>
      <c r="NDD19" s="382"/>
      <c r="NDE19" s="382"/>
      <c r="NDF19" s="382"/>
      <c r="NDG19" s="382"/>
      <c r="NDH19" s="382"/>
      <c r="NDI19" s="232"/>
      <c r="NDJ19" s="500"/>
      <c r="NDK19" s="503"/>
      <c r="NDL19" s="382"/>
      <c r="NDM19" s="382"/>
      <c r="NDN19" s="382"/>
      <c r="NDO19" s="382"/>
      <c r="NDP19" s="382"/>
      <c r="NDQ19" s="232"/>
      <c r="NDR19" s="500"/>
      <c r="NDS19" s="503"/>
      <c r="NDT19" s="382"/>
      <c r="NDU19" s="382"/>
      <c r="NDV19" s="382"/>
      <c r="NDW19" s="382"/>
      <c r="NDX19" s="382"/>
      <c r="NDY19" s="232"/>
      <c r="NDZ19" s="500"/>
      <c r="NEA19" s="503"/>
      <c r="NEB19" s="382"/>
      <c r="NEC19" s="382"/>
      <c r="NED19" s="382"/>
      <c r="NEE19" s="382"/>
      <c r="NEF19" s="382"/>
      <c r="NEG19" s="232"/>
      <c r="NEH19" s="500"/>
      <c r="NEI19" s="503"/>
      <c r="NEJ19" s="382"/>
      <c r="NEK19" s="382"/>
      <c r="NEL19" s="382"/>
      <c r="NEM19" s="382"/>
      <c r="NEN19" s="382"/>
      <c r="NEO19" s="232"/>
      <c r="NEP19" s="500"/>
      <c r="NEQ19" s="503"/>
      <c r="NER19" s="382"/>
      <c r="NES19" s="382"/>
      <c r="NET19" s="382"/>
      <c r="NEU19" s="382"/>
      <c r="NEV19" s="382"/>
      <c r="NEW19" s="232"/>
      <c r="NEX19" s="500"/>
      <c r="NEY19" s="503"/>
      <c r="NEZ19" s="382"/>
      <c r="NFA19" s="382"/>
      <c r="NFB19" s="382"/>
      <c r="NFC19" s="382"/>
      <c r="NFD19" s="382"/>
      <c r="NFE19" s="232"/>
      <c r="NFF19" s="500"/>
      <c r="NFG19" s="503"/>
      <c r="NFH19" s="382"/>
      <c r="NFI19" s="382"/>
      <c r="NFJ19" s="382"/>
      <c r="NFK19" s="382"/>
      <c r="NFL19" s="382"/>
      <c r="NFM19" s="232"/>
      <c r="NFN19" s="500"/>
      <c r="NFO19" s="503"/>
      <c r="NFP19" s="382"/>
      <c r="NFQ19" s="382"/>
      <c r="NFR19" s="382"/>
      <c r="NFS19" s="382"/>
      <c r="NFT19" s="382"/>
      <c r="NFU19" s="232"/>
      <c r="NFV19" s="500"/>
      <c r="NFW19" s="503"/>
      <c r="NFX19" s="382"/>
      <c r="NFY19" s="382"/>
      <c r="NFZ19" s="382"/>
      <c r="NGA19" s="382"/>
      <c r="NGB19" s="382"/>
      <c r="NGC19" s="232"/>
      <c r="NGD19" s="500"/>
      <c r="NGE19" s="503"/>
      <c r="NGF19" s="382"/>
      <c r="NGG19" s="382"/>
      <c r="NGH19" s="382"/>
      <c r="NGI19" s="382"/>
      <c r="NGJ19" s="382"/>
      <c r="NGK19" s="232"/>
      <c r="NGL19" s="500"/>
      <c r="NGM19" s="503"/>
      <c r="NGN19" s="382"/>
      <c r="NGO19" s="382"/>
      <c r="NGP19" s="382"/>
      <c r="NGQ19" s="382"/>
      <c r="NGR19" s="382"/>
      <c r="NGS19" s="232"/>
      <c r="NGT19" s="500"/>
      <c r="NGU19" s="503"/>
      <c r="NGV19" s="382"/>
      <c r="NGW19" s="382"/>
      <c r="NGX19" s="382"/>
      <c r="NGY19" s="382"/>
      <c r="NGZ19" s="382"/>
      <c r="NHA19" s="232"/>
      <c r="NHB19" s="500"/>
      <c r="NHC19" s="503"/>
      <c r="NHD19" s="382"/>
      <c r="NHE19" s="382"/>
      <c r="NHF19" s="382"/>
      <c r="NHG19" s="382"/>
      <c r="NHH19" s="382"/>
      <c r="NHI19" s="232"/>
      <c r="NHJ19" s="500"/>
      <c r="NHK19" s="503"/>
      <c r="NHL19" s="382"/>
      <c r="NHM19" s="382"/>
      <c r="NHN19" s="382"/>
      <c r="NHO19" s="382"/>
      <c r="NHP19" s="382"/>
      <c r="NHQ19" s="232"/>
      <c r="NHR19" s="500"/>
      <c r="NHS19" s="503"/>
      <c r="NHT19" s="382"/>
      <c r="NHU19" s="382"/>
      <c r="NHV19" s="382"/>
      <c r="NHW19" s="382"/>
      <c r="NHX19" s="382"/>
      <c r="NHY19" s="232"/>
      <c r="NHZ19" s="500"/>
      <c r="NIA19" s="503"/>
      <c r="NIB19" s="382"/>
      <c r="NIC19" s="382"/>
      <c r="NID19" s="382"/>
      <c r="NIE19" s="382"/>
      <c r="NIF19" s="382"/>
      <c r="NIG19" s="232"/>
      <c r="NIH19" s="500"/>
      <c r="NII19" s="503"/>
      <c r="NIJ19" s="382"/>
      <c r="NIK19" s="382"/>
      <c r="NIL19" s="382"/>
      <c r="NIM19" s="382"/>
      <c r="NIN19" s="382"/>
      <c r="NIO19" s="232"/>
      <c r="NIP19" s="500"/>
      <c r="NIQ19" s="503"/>
      <c r="NIR19" s="382"/>
      <c r="NIS19" s="382"/>
      <c r="NIT19" s="382"/>
      <c r="NIU19" s="382"/>
      <c r="NIV19" s="382"/>
      <c r="NIW19" s="232"/>
      <c r="NIX19" s="500"/>
      <c r="NIY19" s="503"/>
      <c r="NIZ19" s="382"/>
      <c r="NJA19" s="382"/>
      <c r="NJB19" s="382"/>
      <c r="NJC19" s="382"/>
      <c r="NJD19" s="382"/>
      <c r="NJE19" s="232"/>
      <c r="NJF19" s="500"/>
      <c r="NJG19" s="503"/>
      <c r="NJH19" s="382"/>
      <c r="NJI19" s="382"/>
      <c r="NJJ19" s="382"/>
      <c r="NJK19" s="382"/>
      <c r="NJL19" s="382"/>
      <c r="NJM19" s="232"/>
      <c r="NJN19" s="500"/>
      <c r="NJO19" s="503"/>
      <c r="NJP19" s="382"/>
      <c r="NJQ19" s="382"/>
      <c r="NJR19" s="382"/>
      <c r="NJS19" s="382"/>
      <c r="NJT19" s="382"/>
      <c r="NJU19" s="232"/>
      <c r="NJV19" s="500"/>
      <c r="NJW19" s="503"/>
      <c r="NJX19" s="382"/>
      <c r="NJY19" s="382"/>
      <c r="NJZ19" s="382"/>
      <c r="NKA19" s="382"/>
      <c r="NKB19" s="382"/>
      <c r="NKC19" s="232"/>
      <c r="NKD19" s="500"/>
      <c r="NKE19" s="503"/>
      <c r="NKF19" s="382"/>
      <c r="NKG19" s="382"/>
      <c r="NKH19" s="382"/>
      <c r="NKI19" s="382"/>
      <c r="NKJ19" s="382"/>
      <c r="NKK19" s="232"/>
      <c r="NKL19" s="500"/>
      <c r="NKM19" s="503"/>
      <c r="NKN19" s="382"/>
      <c r="NKO19" s="382"/>
      <c r="NKP19" s="382"/>
      <c r="NKQ19" s="382"/>
      <c r="NKR19" s="382"/>
      <c r="NKS19" s="232"/>
      <c r="NKT19" s="500"/>
      <c r="NKU19" s="503"/>
      <c r="NKV19" s="382"/>
      <c r="NKW19" s="382"/>
      <c r="NKX19" s="382"/>
      <c r="NKY19" s="382"/>
      <c r="NKZ19" s="382"/>
      <c r="NLA19" s="232"/>
      <c r="NLB19" s="500"/>
      <c r="NLC19" s="503"/>
      <c r="NLD19" s="382"/>
      <c r="NLE19" s="382"/>
      <c r="NLF19" s="382"/>
      <c r="NLG19" s="382"/>
      <c r="NLH19" s="382"/>
      <c r="NLI19" s="232"/>
      <c r="NLJ19" s="500"/>
      <c r="NLK19" s="503"/>
      <c r="NLL19" s="382"/>
      <c r="NLM19" s="382"/>
      <c r="NLN19" s="382"/>
      <c r="NLO19" s="382"/>
      <c r="NLP19" s="382"/>
      <c r="NLQ19" s="232"/>
      <c r="NLR19" s="500"/>
      <c r="NLS19" s="503"/>
      <c r="NLT19" s="382"/>
      <c r="NLU19" s="382"/>
      <c r="NLV19" s="382"/>
      <c r="NLW19" s="382"/>
      <c r="NLX19" s="382"/>
      <c r="NLY19" s="232"/>
      <c r="NLZ19" s="500"/>
      <c r="NMA19" s="503"/>
      <c r="NMB19" s="382"/>
      <c r="NMC19" s="382"/>
      <c r="NMD19" s="382"/>
      <c r="NME19" s="382"/>
      <c r="NMF19" s="382"/>
      <c r="NMG19" s="232"/>
      <c r="NMH19" s="500"/>
      <c r="NMI19" s="503"/>
      <c r="NMJ19" s="382"/>
      <c r="NMK19" s="382"/>
      <c r="NML19" s="382"/>
      <c r="NMM19" s="382"/>
      <c r="NMN19" s="382"/>
      <c r="NMO19" s="232"/>
      <c r="NMP19" s="500"/>
      <c r="NMQ19" s="503"/>
      <c r="NMR19" s="382"/>
      <c r="NMS19" s="382"/>
      <c r="NMT19" s="382"/>
      <c r="NMU19" s="382"/>
      <c r="NMV19" s="382"/>
      <c r="NMW19" s="232"/>
      <c r="NMX19" s="500"/>
      <c r="NMY19" s="503"/>
      <c r="NMZ19" s="382"/>
      <c r="NNA19" s="382"/>
      <c r="NNB19" s="382"/>
      <c r="NNC19" s="382"/>
      <c r="NND19" s="382"/>
      <c r="NNE19" s="232"/>
      <c r="NNF19" s="500"/>
      <c r="NNG19" s="503"/>
      <c r="NNH19" s="382"/>
      <c r="NNI19" s="382"/>
      <c r="NNJ19" s="382"/>
      <c r="NNK19" s="382"/>
      <c r="NNL19" s="382"/>
      <c r="NNM19" s="232"/>
      <c r="NNN19" s="500"/>
      <c r="NNO19" s="503"/>
      <c r="NNP19" s="382"/>
      <c r="NNQ19" s="382"/>
      <c r="NNR19" s="382"/>
      <c r="NNS19" s="382"/>
      <c r="NNT19" s="382"/>
      <c r="NNU19" s="232"/>
      <c r="NNV19" s="500"/>
      <c r="NNW19" s="503"/>
      <c r="NNX19" s="382"/>
      <c r="NNY19" s="382"/>
      <c r="NNZ19" s="382"/>
      <c r="NOA19" s="382"/>
      <c r="NOB19" s="382"/>
      <c r="NOC19" s="232"/>
      <c r="NOD19" s="500"/>
      <c r="NOE19" s="503"/>
      <c r="NOF19" s="382"/>
      <c r="NOG19" s="382"/>
      <c r="NOH19" s="382"/>
      <c r="NOI19" s="382"/>
      <c r="NOJ19" s="382"/>
      <c r="NOK19" s="232"/>
      <c r="NOL19" s="500"/>
      <c r="NOM19" s="503"/>
      <c r="NON19" s="382"/>
      <c r="NOO19" s="382"/>
      <c r="NOP19" s="382"/>
      <c r="NOQ19" s="382"/>
      <c r="NOR19" s="382"/>
      <c r="NOS19" s="232"/>
      <c r="NOT19" s="500"/>
      <c r="NOU19" s="503"/>
      <c r="NOV19" s="382"/>
      <c r="NOW19" s="382"/>
      <c r="NOX19" s="382"/>
      <c r="NOY19" s="382"/>
      <c r="NOZ19" s="382"/>
      <c r="NPA19" s="232"/>
      <c r="NPB19" s="500"/>
      <c r="NPC19" s="503"/>
      <c r="NPD19" s="382"/>
      <c r="NPE19" s="382"/>
      <c r="NPF19" s="382"/>
      <c r="NPG19" s="382"/>
      <c r="NPH19" s="382"/>
      <c r="NPI19" s="232"/>
      <c r="NPJ19" s="500"/>
      <c r="NPK19" s="503"/>
      <c r="NPL19" s="382"/>
      <c r="NPM19" s="382"/>
      <c r="NPN19" s="382"/>
      <c r="NPO19" s="382"/>
      <c r="NPP19" s="382"/>
      <c r="NPQ19" s="232"/>
      <c r="NPR19" s="500"/>
      <c r="NPS19" s="503"/>
      <c r="NPT19" s="382"/>
      <c r="NPU19" s="382"/>
      <c r="NPV19" s="382"/>
      <c r="NPW19" s="382"/>
      <c r="NPX19" s="382"/>
      <c r="NPY19" s="232"/>
      <c r="NPZ19" s="500"/>
      <c r="NQA19" s="503"/>
      <c r="NQB19" s="382"/>
      <c r="NQC19" s="382"/>
      <c r="NQD19" s="382"/>
      <c r="NQE19" s="382"/>
      <c r="NQF19" s="382"/>
      <c r="NQG19" s="232"/>
      <c r="NQH19" s="500"/>
      <c r="NQI19" s="503"/>
      <c r="NQJ19" s="382"/>
      <c r="NQK19" s="382"/>
      <c r="NQL19" s="382"/>
      <c r="NQM19" s="382"/>
      <c r="NQN19" s="382"/>
      <c r="NQO19" s="232"/>
      <c r="NQP19" s="500"/>
      <c r="NQQ19" s="503"/>
      <c r="NQR19" s="382"/>
      <c r="NQS19" s="382"/>
      <c r="NQT19" s="382"/>
      <c r="NQU19" s="382"/>
      <c r="NQV19" s="382"/>
      <c r="NQW19" s="232"/>
      <c r="NQX19" s="500"/>
      <c r="NQY19" s="503"/>
      <c r="NQZ19" s="382"/>
      <c r="NRA19" s="382"/>
      <c r="NRB19" s="382"/>
      <c r="NRC19" s="382"/>
      <c r="NRD19" s="382"/>
      <c r="NRE19" s="232"/>
      <c r="NRF19" s="500"/>
      <c r="NRG19" s="503"/>
      <c r="NRH19" s="382"/>
      <c r="NRI19" s="382"/>
      <c r="NRJ19" s="382"/>
      <c r="NRK19" s="382"/>
      <c r="NRL19" s="382"/>
      <c r="NRM19" s="232"/>
      <c r="NRN19" s="500"/>
      <c r="NRO19" s="503"/>
      <c r="NRP19" s="382"/>
      <c r="NRQ19" s="382"/>
      <c r="NRR19" s="382"/>
      <c r="NRS19" s="382"/>
      <c r="NRT19" s="382"/>
      <c r="NRU19" s="232"/>
      <c r="NRV19" s="500"/>
      <c r="NRW19" s="503"/>
      <c r="NRX19" s="382"/>
      <c r="NRY19" s="382"/>
      <c r="NRZ19" s="382"/>
      <c r="NSA19" s="382"/>
      <c r="NSB19" s="382"/>
      <c r="NSC19" s="232"/>
      <c r="NSD19" s="500"/>
      <c r="NSE19" s="503"/>
      <c r="NSF19" s="382"/>
      <c r="NSG19" s="382"/>
      <c r="NSH19" s="382"/>
      <c r="NSI19" s="382"/>
      <c r="NSJ19" s="382"/>
      <c r="NSK19" s="232"/>
      <c r="NSL19" s="500"/>
      <c r="NSM19" s="503"/>
      <c r="NSN19" s="382"/>
      <c r="NSO19" s="382"/>
      <c r="NSP19" s="382"/>
      <c r="NSQ19" s="382"/>
      <c r="NSR19" s="382"/>
      <c r="NSS19" s="232"/>
      <c r="NST19" s="500"/>
      <c r="NSU19" s="503"/>
      <c r="NSV19" s="382"/>
      <c r="NSW19" s="382"/>
      <c r="NSX19" s="382"/>
      <c r="NSY19" s="382"/>
      <c r="NSZ19" s="382"/>
      <c r="NTA19" s="232"/>
      <c r="NTB19" s="500"/>
      <c r="NTC19" s="503"/>
      <c r="NTD19" s="382"/>
      <c r="NTE19" s="382"/>
      <c r="NTF19" s="382"/>
      <c r="NTG19" s="382"/>
      <c r="NTH19" s="382"/>
      <c r="NTI19" s="232"/>
      <c r="NTJ19" s="500"/>
      <c r="NTK19" s="503"/>
      <c r="NTL19" s="382"/>
      <c r="NTM19" s="382"/>
      <c r="NTN19" s="382"/>
      <c r="NTO19" s="382"/>
      <c r="NTP19" s="382"/>
      <c r="NTQ19" s="232"/>
      <c r="NTR19" s="500"/>
      <c r="NTS19" s="503"/>
      <c r="NTT19" s="382"/>
      <c r="NTU19" s="382"/>
      <c r="NTV19" s="382"/>
      <c r="NTW19" s="382"/>
      <c r="NTX19" s="382"/>
      <c r="NTY19" s="232"/>
      <c r="NTZ19" s="500"/>
      <c r="NUA19" s="503"/>
      <c r="NUB19" s="382"/>
      <c r="NUC19" s="382"/>
      <c r="NUD19" s="382"/>
      <c r="NUE19" s="382"/>
      <c r="NUF19" s="382"/>
      <c r="NUG19" s="232"/>
      <c r="NUH19" s="500"/>
      <c r="NUI19" s="503"/>
      <c r="NUJ19" s="382"/>
      <c r="NUK19" s="382"/>
      <c r="NUL19" s="382"/>
      <c r="NUM19" s="382"/>
      <c r="NUN19" s="382"/>
      <c r="NUO19" s="232"/>
      <c r="NUP19" s="500"/>
      <c r="NUQ19" s="503"/>
      <c r="NUR19" s="382"/>
      <c r="NUS19" s="382"/>
      <c r="NUT19" s="382"/>
      <c r="NUU19" s="382"/>
      <c r="NUV19" s="382"/>
      <c r="NUW19" s="232"/>
      <c r="NUX19" s="500"/>
      <c r="NUY19" s="503"/>
      <c r="NUZ19" s="382"/>
      <c r="NVA19" s="382"/>
      <c r="NVB19" s="382"/>
      <c r="NVC19" s="382"/>
      <c r="NVD19" s="382"/>
      <c r="NVE19" s="232"/>
      <c r="NVF19" s="500"/>
      <c r="NVG19" s="503"/>
      <c r="NVH19" s="382"/>
      <c r="NVI19" s="382"/>
      <c r="NVJ19" s="382"/>
      <c r="NVK19" s="382"/>
      <c r="NVL19" s="382"/>
      <c r="NVM19" s="232"/>
      <c r="NVN19" s="500"/>
      <c r="NVO19" s="503"/>
      <c r="NVP19" s="382"/>
      <c r="NVQ19" s="382"/>
      <c r="NVR19" s="382"/>
      <c r="NVS19" s="382"/>
      <c r="NVT19" s="382"/>
      <c r="NVU19" s="232"/>
      <c r="NVV19" s="500"/>
      <c r="NVW19" s="503"/>
      <c r="NVX19" s="382"/>
      <c r="NVY19" s="382"/>
      <c r="NVZ19" s="382"/>
      <c r="NWA19" s="382"/>
      <c r="NWB19" s="382"/>
      <c r="NWC19" s="232"/>
      <c r="NWD19" s="500"/>
      <c r="NWE19" s="503"/>
      <c r="NWF19" s="382"/>
      <c r="NWG19" s="382"/>
      <c r="NWH19" s="382"/>
      <c r="NWI19" s="382"/>
      <c r="NWJ19" s="382"/>
      <c r="NWK19" s="232"/>
      <c r="NWL19" s="500"/>
      <c r="NWM19" s="503"/>
      <c r="NWN19" s="382"/>
      <c r="NWO19" s="382"/>
      <c r="NWP19" s="382"/>
      <c r="NWQ19" s="382"/>
      <c r="NWR19" s="382"/>
      <c r="NWS19" s="232"/>
      <c r="NWT19" s="500"/>
      <c r="NWU19" s="503"/>
      <c r="NWV19" s="382"/>
      <c r="NWW19" s="382"/>
      <c r="NWX19" s="382"/>
      <c r="NWY19" s="382"/>
      <c r="NWZ19" s="382"/>
      <c r="NXA19" s="232"/>
      <c r="NXB19" s="500"/>
      <c r="NXC19" s="503"/>
      <c r="NXD19" s="382"/>
      <c r="NXE19" s="382"/>
      <c r="NXF19" s="382"/>
      <c r="NXG19" s="382"/>
      <c r="NXH19" s="382"/>
      <c r="NXI19" s="232"/>
      <c r="NXJ19" s="500"/>
      <c r="NXK19" s="503"/>
      <c r="NXL19" s="382"/>
      <c r="NXM19" s="382"/>
      <c r="NXN19" s="382"/>
      <c r="NXO19" s="382"/>
      <c r="NXP19" s="382"/>
      <c r="NXQ19" s="232"/>
      <c r="NXR19" s="500"/>
      <c r="NXS19" s="503"/>
      <c r="NXT19" s="382"/>
      <c r="NXU19" s="382"/>
      <c r="NXV19" s="382"/>
      <c r="NXW19" s="382"/>
      <c r="NXX19" s="382"/>
      <c r="NXY19" s="232"/>
      <c r="NXZ19" s="500"/>
      <c r="NYA19" s="503"/>
      <c r="NYB19" s="382"/>
      <c r="NYC19" s="382"/>
      <c r="NYD19" s="382"/>
      <c r="NYE19" s="382"/>
      <c r="NYF19" s="382"/>
      <c r="NYG19" s="232"/>
      <c r="NYH19" s="500"/>
      <c r="NYI19" s="503"/>
      <c r="NYJ19" s="382"/>
      <c r="NYK19" s="382"/>
      <c r="NYL19" s="382"/>
      <c r="NYM19" s="382"/>
      <c r="NYN19" s="382"/>
      <c r="NYO19" s="232"/>
      <c r="NYP19" s="500"/>
      <c r="NYQ19" s="503"/>
      <c r="NYR19" s="382"/>
      <c r="NYS19" s="382"/>
      <c r="NYT19" s="382"/>
      <c r="NYU19" s="382"/>
      <c r="NYV19" s="382"/>
      <c r="NYW19" s="232"/>
      <c r="NYX19" s="500"/>
      <c r="NYY19" s="503"/>
      <c r="NYZ19" s="382"/>
      <c r="NZA19" s="382"/>
      <c r="NZB19" s="382"/>
      <c r="NZC19" s="382"/>
      <c r="NZD19" s="382"/>
      <c r="NZE19" s="232"/>
      <c r="NZF19" s="500"/>
      <c r="NZG19" s="503"/>
      <c r="NZH19" s="382"/>
      <c r="NZI19" s="382"/>
      <c r="NZJ19" s="382"/>
      <c r="NZK19" s="382"/>
      <c r="NZL19" s="382"/>
      <c r="NZM19" s="232"/>
      <c r="NZN19" s="500"/>
      <c r="NZO19" s="503"/>
      <c r="NZP19" s="382"/>
      <c r="NZQ19" s="382"/>
      <c r="NZR19" s="382"/>
      <c r="NZS19" s="382"/>
      <c r="NZT19" s="382"/>
      <c r="NZU19" s="232"/>
      <c r="NZV19" s="500"/>
      <c r="NZW19" s="503"/>
      <c r="NZX19" s="382"/>
      <c r="NZY19" s="382"/>
      <c r="NZZ19" s="382"/>
      <c r="OAA19" s="382"/>
      <c r="OAB19" s="382"/>
      <c r="OAC19" s="232"/>
      <c r="OAD19" s="500"/>
      <c r="OAE19" s="503"/>
      <c r="OAF19" s="382"/>
      <c r="OAG19" s="382"/>
      <c r="OAH19" s="382"/>
      <c r="OAI19" s="382"/>
      <c r="OAJ19" s="382"/>
      <c r="OAK19" s="232"/>
      <c r="OAL19" s="500"/>
      <c r="OAM19" s="503"/>
      <c r="OAN19" s="382"/>
      <c r="OAO19" s="382"/>
      <c r="OAP19" s="382"/>
      <c r="OAQ19" s="382"/>
      <c r="OAR19" s="382"/>
      <c r="OAS19" s="232"/>
      <c r="OAT19" s="500"/>
      <c r="OAU19" s="503"/>
      <c r="OAV19" s="382"/>
      <c r="OAW19" s="382"/>
      <c r="OAX19" s="382"/>
      <c r="OAY19" s="382"/>
      <c r="OAZ19" s="382"/>
      <c r="OBA19" s="232"/>
      <c r="OBB19" s="500"/>
      <c r="OBC19" s="503"/>
      <c r="OBD19" s="382"/>
      <c r="OBE19" s="382"/>
      <c r="OBF19" s="382"/>
      <c r="OBG19" s="382"/>
      <c r="OBH19" s="382"/>
      <c r="OBI19" s="232"/>
      <c r="OBJ19" s="500"/>
      <c r="OBK19" s="503"/>
      <c r="OBL19" s="382"/>
      <c r="OBM19" s="382"/>
      <c r="OBN19" s="382"/>
      <c r="OBO19" s="382"/>
      <c r="OBP19" s="382"/>
      <c r="OBQ19" s="232"/>
      <c r="OBR19" s="500"/>
      <c r="OBS19" s="503"/>
      <c r="OBT19" s="382"/>
      <c r="OBU19" s="382"/>
      <c r="OBV19" s="382"/>
      <c r="OBW19" s="382"/>
      <c r="OBX19" s="382"/>
      <c r="OBY19" s="232"/>
      <c r="OBZ19" s="500"/>
      <c r="OCA19" s="503"/>
      <c r="OCB19" s="382"/>
      <c r="OCC19" s="382"/>
      <c r="OCD19" s="382"/>
      <c r="OCE19" s="382"/>
      <c r="OCF19" s="382"/>
      <c r="OCG19" s="232"/>
      <c r="OCH19" s="500"/>
      <c r="OCI19" s="503"/>
      <c r="OCJ19" s="382"/>
      <c r="OCK19" s="382"/>
      <c r="OCL19" s="382"/>
      <c r="OCM19" s="382"/>
      <c r="OCN19" s="382"/>
      <c r="OCO19" s="232"/>
      <c r="OCP19" s="500"/>
      <c r="OCQ19" s="503"/>
      <c r="OCR19" s="382"/>
      <c r="OCS19" s="382"/>
      <c r="OCT19" s="382"/>
      <c r="OCU19" s="382"/>
      <c r="OCV19" s="382"/>
      <c r="OCW19" s="232"/>
      <c r="OCX19" s="500"/>
      <c r="OCY19" s="503"/>
      <c r="OCZ19" s="382"/>
      <c r="ODA19" s="382"/>
      <c r="ODB19" s="382"/>
      <c r="ODC19" s="382"/>
      <c r="ODD19" s="382"/>
      <c r="ODE19" s="232"/>
      <c r="ODF19" s="500"/>
      <c r="ODG19" s="503"/>
      <c r="ODH19" s="382"/>
      <c r="ODI19" s="382"/>
      <c r="ODJ19" s="382"/>
      <c r="ODK19" s="382"/>
      <c r="ODL19" s="382"/>
      <c r="ODM19" s="232"/>
      <c r="ODN19" s="500"/>
      <c r="ODO19" s="503"/>
      <c r="ODP19" s="382"/>
      <c r="ODQ19" s="382"/>
      <c r="ODR19" s="382"/>
      <c r="ODS19" s="382"/>
      <c r="ODT19" s="382"/>
      <c r="ODU19" s="232"/>
      <c r="ODV19" s="500"/>
      <c r="ODW19" s="503"/>
      <c r="ODX19" s="382"/>
      <c r="ODY19" s="382"/>
      <c r="ODZ19" s="382"/>
      <c r="OEA19" s="382"/>
      <c r="OEB19" s="382"/>
      <c r="OEC19" s="232"/>
      <c r="OED19" s="500"/>
      <c r="OEE19" s="503"/>
      <c r="OEF19" s="382"/>
      <c r="OEG19" s="382"/>
      <c r="OEH19" s="382"/>
      <c r="OEI19" s="382"/>
      <c r="OEJ19" s="382"/>
      <c r="OEK19" s="232"/>
      <c r="OEL19" s="500"/>
      <c r="OEM19" s="503"/>
      <c r="OEN19" s="382"/>
      <c r="OEO19" s="382"/>
      <c r="OEP19" s="382"/>
      <c r="OEQ19" s="382"/>
      <c r="OER19" s="382"/>
      <c r="OES19" s="232"/>
      <c r="OET19" s="500"/>
      <c r="OEU19" s="503"/>
      <c r="OEV19" s="382"/>
      <c r="OEW19" s="382"/>
      <c r="OEX19" s="382"/>
      <c r="OEY19" s="382"/>
      <c r="OEZ19" s="382"/>
      <c r="OFA19" s="232"/>
      <c r="OFB19" s="500"/>
      <c r="OFC19" s="503"/>
      <c r="OFD19" s="382"/>
      <c r="OFE19" s="382"/>
      <c r="OFF19" s="382"/>
      <c r="OFG19" s="382"/>
      <c r="OFH19" s="382"/>
      <c r="OFI19" s="232"/>
      <c r="OFJ19" s="500"/>
      <c r="OFK19" s="503"/>
      <c r="OFL19" s="382"/>
      <c r="OFM19" s="382"/>
      <c r="OFN19" s="382"/>
      <c r="OFO19" s="382"/>
      <c r="OFP19" s="382"/>
      <c r="OFQ19" s="232"/>
      <c r="OFR19" s="500"/>
      <c r="OFS19" s="503"/>
      <c r="OFT19" s="382"/>
      <c r="OFU19" s="382"/>
      <c r="OFV19" s="382"/>
      <c r="OFW19" s="382"/>
      <c r="OFX19" s="382"/>
      <c r="OFY19" s="232"/>
      <c r="OFZ19" s="500"/>
      <c r="OGA19" s="503"/>
      <c r="OGB19" s="382"/>
      <c r="OGC19" s="382"/>
      <c r="OGD19" s="382"/>
      <c r="OGE19" s="382"/>
      <c r="OGF19" s="382"/>
      <c r="OGG19" s="232"/>
      <c r="OGH19" s="500"/>
      <c r="OGI19" s="503"/>
      <c r="OGJ19" s="382"/>
      <c r="OGK19" s="382"/>
      <c r="OGL19" s="382"/>
      <c r="OGM19" s="382"/>
      <c r="OGN19" s="382"/>
      <c r="OGO19" s="232"/>
      <c r="OGP19" s="500"/>
      <c r="OGQ19" s="503"/>
      <c r="OGR19" s="382"/>
      <c r="OGS19" s="382"/>
      <c r="OGT19" s="382"/>
      <c r="OGU19" s="382"/>
      <c r="OGV19" s="382"/>
      <c r="OGW19" s="232"/>
      <c r="OGX19" s="500"/>
      <c r="OGY19" s="503"/>
      <c r="OGZ19" s="382"/>
      <c r="OHA19" s="382"/>
      <c r="OHB19" s="382"/>
      <c r="OHC19" s="382"/>
      <c r="OHD19" s="382"/>
      <c r="OHE19" s="232"/>
      <c r="OHF19" s="500"/>
      <c r="OHG19" s="503"/>
      <c r="OHH19" s="382"/>
      <c r="OHI19" s="382"/>
      <c r="OHJ19" s="382"/>
      <c r="OHK19" s="382"/>
      <c r="OHL19" s="382"/>
      <c r="OHM19" s="232"/>
      <c r="OHN19" s="500"/>
      <c r="OHO19" s="503"/>
      <c r="OHP19" s="382"/>
      <c r="OHQ19" s="382"/>
      <c r="OHR19" s="382"/>
      <c r="OHS19" s="382"/>
      <c r="OHT19" s="382"/>
      <c r="OHU19" s="232"/>
      <c r="OHV19" s="500"/>
      <c r="OHW19" s="503"/>
      <c r="OHX19" s="382"/>
      <c r="OHY19" s="382"/>
      <c r="OHZ19" s="382"/>
      <c r="OIA19" s="382"/>
      <c r="OIB19" s="382"/>
      <c r="OIC19" s="232"/>
      <c r="OID19" s="500"/>
      <c r="OIE19" s="503"/>
      <c r="OIF19" s="382"/>
      <c r="OIG19" s="382"/>
      <c r="OIH19" s="382"/>
      <c r="OII19" s="382"/>
      <c r="OIJ19" s="382"/>
      <c r="OIK19" s="232"/>
      <c r="OIL19" s="500"/>
      <c r="OIM19" s="503"/>
      <c r="OIN19" s="382"/>
      <c r="OIO19" s="382"/>
      <c r="OIP19" s="382"/>
      <c r="OIQ19" s="382"/>
      <c r="OIR19" s="382"/>
      <c r="OIS19" s="232"/>
      <c r="OIT19" s="500"/>
      <c r="OIU19" s="503"/>
      <c r="OIV19" s="382"/>
      <c r="OIW19" s="382"/>
      <c r="OIX19" s="382"/>
      <c r="OIY19" s="382"/>
      <c r="OIZ19" s="382"/>
      <c r="OJA19" s="232"/>
      <c r="OJB19" s="500"/>
      <c r="OJC19" s="503"/>
      <c r="OJD19" s="382"/>
      <c r="OJE19" s="382"/>
      <c r="OJF19" s="382"/>
      <c r="OJG19" s="382"/>
      <c r="OJH19" s="382"/>
      <c r="OJI19" s="232"/>
      <c r="OJJ19" s="500"/>
      <c r="OJK19" s="503"/>
      <c r="OJL19" s="382"/>
      <c r="OJM19" s="382"/>
      <c r="OJN19" s="382"/>
      <c r="OJO19" s="382"/>
      <c r="OJP19" s="382"/>
      <c r="OJQ19" s="232"/>
      <c r="OJR19" s="500"/>
      <c r="OJS19" s="503"/>
      <c r="OJT19" s="382"/>
      <c r="OJU19" s="382"/>
      <c r="OJV19" s="382"/>
      <c r="OJW19" s="382"/>
      <c r="OJX19" s="382"/>
      <c r="OJY19" s="232"/>
      <c r="OJZ19" s="500"/>
      <c r="OKA19" s="503"/>
      <c r="OKB19" s="382"/>
      <c r="OKC19" s="382"/>
      <c r="OKD19" s="382"/>
      <c r="OKE19" s="382"/>
      <c r="OKF19" s="382"/>
      <c r="OKG19" s="232"/>
      <c r="OKH19" s="500"/>
      <c r="OKI19" s="503"/>
      <c r="OKJ19" s="382"/>
      <c r="OKK19" s="382"/>
      <c r="OKL19" s="382"/>
      <c r="OKM19" s="382"/>
      <c r="OKN19" s="382"/>
      <c r="OKO19" s="232"/>
      <c r="OKP19" s="500"/>
      <c r="OKQ19" s="503"/>
      <c r="OKR19" s="382"/>
      <c r="OKS19" s="382"/>
      <c r="OKT19" s="382"/>
      <c r="OKU19" s="382"/>
      <c r="OKV19" s="382"/>
      <c r="OKW19" s="232"/>
      <c r="OKX19" s="500"/>
      <c r="OKY19" s="503"/>
      <c r="OKZ19" s="382"/>
      <c r="OLA19" s="382"/>
      <c r="OLB19" s="382"/>
      <c r="OLC19" s="382"/>
      <c r="OLD19" s="382"/>
      <c r="OLE19" s="232"/>
      <c r="OLF19" s="500"/>
      <c r="OLG19" s="503"/>
      <c r="OLH19" s="382"/>
      <c r="OLI19" s="382"/>
      <c r="OLJ19" s="382"/>
      <c r="OLK19" s="382"/>
      <c r="OLL19" s="382"/>
      <c r="OLM19" s="232"/>
      <c r="OLN19" s="500"/>
      <c r="OLO19" s="503"/>
      <c r="OLP19" s="382"/>
      <c r="OLQ19" s="382"/>
      <c r="OLR19" s="382"/>
      <c r="OLS19" s="382"/>
      <c r="OLT19" s="382"/>
      <c r="OLU19" s="232"/>
      <c r="OLV19" s="500"/>
      <c r="OLW19" s="503"/>
      <c r="OLX19" s="382"/>
      <c r="OLY19" s="382"/>
      <c r="OLZ19" s="382"/>
      <c r="OMA19" s="382"/>
      <c r="OMB19" s="382"/>
      <c r="OMC19" s="232"/>
      <c r="OMD19" s="500"/>
      <c r="OME19" s="503"/>
      <c r="OMF19" s="382"/>
      <c r="OMG19" s="382"/>
      <c r="OMH19" s="382"/>
      <c r="OMI19" s="382"/>
      <c r="OMJ19" s="382"/>
      <c r="OMK19" s="232"/>
      <c r="OML19" s="500"/>
      <c r="OMM19" s="503"/>
      <c r="OMN19" s="382"/>
      <c r="OMO19" s="382"/>
      <c r="OMP19" s="382"/>
      <c r="OMQ19" s="382"/>
      <c r="OMR19" s="382"/>
      <c r="OMS19" s="232"/>
      <c r="OMT19" s="500"/>
      <c r="OMU19" s="503"/>
      <c r="OMV19" s="382"/>
      <c r="OMW19" s="382"/>
      <c r="OMX19" s="382"/>
      <c r="OMY19" s="382"/>
      <c r="OMZ19" s="382"/>
      <c r="ONA19" s="232"/>
      <c r="ONB19" s="500"/>
      <c r="ONC19" s="503"/>
      <c r="OND19" s="382"/>
      <c r="ONE19" s="382"/>
      <c r="ONF19" s="382"/>
      <c r="ONG19" s="382"/>
      <c r="ONH19" s="382"/>
      <c r="ONI19" s="232"/>
      <c r="ONJ19" s="500"/>
      <c r="ONK19" s="503"/>
      <c r="ONL19" s="382"/>
      <c r="ONM19" s="382"/>
      <c r="ONN19" s="382"/>
      <c r="ONO19" s="382"/>
      <c r="ONP19" s="382"/>
      <c r="ONQ19" s="232"/>
      <c r="ONR19" s="500"/>
      <c r="ONS19" s="503"/>
      <c r="ONT19" s="382"/>
      <c r="ONU19" s="382"/>
      <c r="ONV19" s="382"/>
      <c r="ONW19" s="382"/>
      <c r="ONX19" s="382"/>
      <c r="ONY19" s="232"/>
      <c r="ONZ19" s="500"/>
      <c r="OOA19" s="503"/>
      <c r="OOB19" s="382"/>
      <c r="OOC19" s="382"/>
      <c r="OOD19" s="382"/>
      <c r="OOE19" s="382"/>
      <c r="OOF19" s="382"/>
      <c r="OOG19" s="232"/>
      <c r="OOH19" s="500"/>
      <c r="OOI19" s="503"/>
      <c r="OOJ19" s="382"/>
      <c r="OOK19" s="382"/>
      <c r="OOL19" s="382"/>
      <c r="OOM19" s="382"/>
      <c r="OON19" s="382"/>
      <c r="OOO19" s="232"/>
      <c r="OOP19" s="500"/>
      <c r="OOQ19" s="503"/>
      <c r="OOR19" s="382"/>
      <c r="OOS19" s="382"/>
      <c r="OOT19" s="382"/>
      <c r="OOU19" s="382"/>
      <c r="OOV19" s="382"/>
      <c r="OOW19" s="232"/>
      <c r="OOX19" s="500"/>
      <c r="OOY19" s="503"/>
      <c r="OOZ19" s="382"/>
      <c r="OPA19" s="382"/>
      <c r="OPB19" s="382"/>
      <c r="OPC19" s="382"/>
      <c r="OPD19" s="382"/>
      <c r="OPE19" s="232"/>
      <c r="OPF19" s="500"/>
      <c r="OPG19" s="503"/>
      <c r="OPH19" s="382"/>
      <c r="OPI19" s="382"/>
      <c r="OPJ19" s="382"/>
      <c r="OPK19" s="382"/>
      <c r="OPL19" s="382"/>
      <c r="OPM19" s="232"/>
      <c r="OPN19" s="500"/>
      <c r="OPO19" s="503"/>
      <c r="OPP19" s="382"/>
      <c r="OPQ19" s="382"/>
      <c r="OPR19" s="382"/>
      <c r="OPS19" s="382"/>
      <c r="OPT19" s="382"/>
      <c r="OPU19" s="232"/>
      <c r="OPV19" s="500"/>
      <c r="OPW19" s="503"/>
      <c r="OPX19" s="382"/>
      <c r="OPY19" s="382"/>
      <c r="OPZ19" s="382"/>
      <c r="OQA19" s="382"/>
      <c r="OQB19" s="382"/>
      <c r="OQC19" s="232"/>
      <c r="OQD19" s="500"/>
      <c r="OQE19" s="503"/>
      <c r="OQF19" s="382"/>
      <c r="OQG19" s="382"/>
      <c r="OQH19" s="382"/>
      <c r="OQI19" s="382"/>
      <c r="OQJ19" s="382"/>
      <c r="OQK19" s="232"/>
      <c r="OQL19" s="500"/>
      <c r="OQM19" s="503"/>
      <c r="OQN19" s="382"/>
      <c r="OQO19" s="382"/>
      <c r="OQP19" s="382"/>
      <c r="OQQ19" s="382"/>
      <c r="OQR19" s="382"/>
      <c r="OQS19" s="232"/>
      <c r="OQT19" s="500"/>
      <c r="OQU19" s="503"/>
      <c r="OQV19" s="382"/>
      <c r="OQW19" s="382"/>
      <c r="OQX19" s="382"/>
      <c r="OQY19" s="382"/>
      <c r="OQZ19" s="382"/>
      <c r="ORA19" s="232"/>
      <c r="ORB19" s="500"/>
      <c r="ORC19" s="503"/>
      <c r="ORD19" s="382"/>
      <c r="ORE19" s="382"/>
      <c r="ORF19" s="382"/>
      <c r="ORG19" s="382"/>
      <c r="ORH19" s="382"/>
      <c r="ORI19" s="232"/>
      <c r="ORJ19" s="500"/>
      <c r="ORK19" s="503"/>
      <c r="ORL19" s="382"/>
      <c r="ORM19" s="382"/>
      <c r="ORN19" s="382"/>
      <c r="ORO19" s="382"/>
      <c r="ORP19" s="382"/>
      <c r="ORQ19" s="232"/>
      <c r="ORR19" s="500"/>
      <c r="ORS19" s="503"/>
      <c r="ORT19" s="382"/>
      <c r="ORU19" s="382"/>
      <c r="ORV19" s="382"/>
      <c r="ORW19" s="382"/>
      <c r="ORX19" s="382"/>
      <c r="ORY19" s="232"/>
      <c r="ORZ19" s="500"/>
      <c r="OSA19" s="503"/>
      <c r="OSB19" s="382"/>
      <c r="OSC19" s="382"/>
      <c r="OSD19" s="382"/>
      <c r="OSE19" s="382"/>
      <c r="OSF19" s="382"/>
      <c r="OSG19" s="232"/>
      <c r="OSH19" s="500"/>
      <c r="OSI19" s="503"/>
      <c r="OSJ19" s="382"/>
      <c r="OSK19" s="382"/>
      <c r="OSL19" s="382"/>
      <c r="OSM19" s="382"/>
      <c r="OSN19" s="382"/>
      <c r="OSO19" s="232"/>
      <c r="OSP19" s="500"/>
      <c r="OSQ19" s="503"/>
      <c r="OSR19" s="382"/>
      <c r="OSS19" s="382"/>
      <c r="OST19" s="382"/>
      <c r="OSU19" s="382"/>
      <c r="OSV19" s="382"/>
      <c r="OSW19" s="232"/>
      <c r="OSX19" s="500"/>
      <c r="OSY19" s="503"/>
      <c r="OSZ19" s="382"/>
      <c r="OTA19" s="382"/>
      <c r="OTB19" s="382"/>
      <c r="OTC19" s="382"/>
      <c r="OTD19" s="382"/>
      <c r="OTE19" s="232"/>
      <c r="OTF19" s="500"/>
      <c r="OTG19" s="503"/>
      <c r="OTH19" s="382"/>
      <c r="OTI19" s="382"/>
      <c r="OTJ19" s="382"/>
      <c r="OTK19" s="382"/>
      <c r="OTL19" s="382"/>
      <c r="OTM19" s="232"/>
      <c r="OTN19" s="500"/>
      <c r="OTO19" s="503"/>
      <c r="OTP19" s="382"/>
      <c r="OTQ19" s="382"/>
      <c r="OTR19" s="382"/>
      <c r="OTS19" s="382"/>
      <c r="OTT19" s="382"/>
      <c r="OTU19" s="232"/>
      <c r="OTV19" s="500"/>
      <c r="OTW19" s="503"/>
      <c r="OTX19" s="382"/>
      <c r="OTY19" s="382"/>
      <c r="OTZ19" s="382"/>
      <c r="OUA19" s="382"/>
      <c r="OUB19" s="382"/>
      <c r="OUC19" s="232"/>
      <c r="OUD19" s="500"/>
      <c r="OUE19" s="503"/>
      <c r="OUF19" s="382"/>
      <c r="OUG19" s="382"/>
      <c r="OUH19" s="382"/>
      <c r="OUI19" s="382"/>
      <c r="OUJ19" s="382"/>
      <c r="OUK19" s="232"/>
      <c r="OUL19" s="500"/>
      <c r="OUM19" s="503"/>
      <c r="OUN19" s="382"/>
      <c r="OUO19" s="382"/>
      <c r="OUP19" s="382"/>
      <c r="OUQ19" s="382"/>
      <c r="OUR19" s="382"/>
      <c r="OUS19" s="232"/>
      <c r="OUT19" s="500"/>
      <c r="OUU19" s="503"/>
      <c r="OUV19" s="382"/>
      <c r="OUW19" s="382"/>
      <c r="OUX19" s="382"/>
      <c r="OUY19" s="382"/>
      <c r="OUZ19" s="382"/>
      <c r="OVA19" s="232"/>
      <c r="OVB19" s="500"/>
      <c r="OVC19" s="503"/>
      <c r="OVD19" s="382"/>
      <c r="OVE19" s="382"/>
      <c r="OVF19" s="382"/>
      <c r="OVG19" s="382"/>
      <c r="OVH19" s="382"/>
      <c r="OVI19" s="232"/>
      <c r="OVJ19" s="500"/>
      <c r="OVK19" s="503"/>
      <c r="OVL19" s="382"/>
      <c r="OVM19" s="382"/>
      <c r="OVN19" s="382"/>
      <c r="OVO19" s="382"/>
      <c r="OVP19" s="382"/>
      <c r="OVQ19" s="232"/>
      <c r="OVR19" s="500"/>
      <c r="OVS19" s="503"/>
      <c r="OVT19" s="382"/>
      <c r="OVU19" s="382"/>
      <c r="OVV19" s="382"/>
      <c r="OVW19" s="382"/>
      <c r="OVX19" s="382"/>
      <c r="OVY19" s="232"/>
      <c r="OVZ19" s="500"/>
      <c r="OWA19" s="503"/>
      <c r="OWB19" s="382"/>
      <c r="OWC19" s="382"/>
      <c r="OWD19" s="382"/>
      <c r="OWE19" s="382"/>
      <c r="OWF19" s="382"/>
      <c r="OWG19" s="232"/>
      <c r="OWH19" s="500"/>
      <c r="OWI19" s="503"/>
      <c r="OWJ19" s="382"/>
      <c r="OWK19" s="382"/>
      <c r="OWL19" s="382"/>
      <c r="OWM19" s="382"/>
      <c r="OWN19" s="382"/>
      <c r="OWO19" s="232"/>
      <c r="OWP19" s="500"/>
      <c r="OWQ19" s="503"/>
      <c r="OWR19" s="382"/>
      <c r="OWS19" s="382"/>
      <c r="OWT19" s="382"/>
      <c r="OWU19" s="382"/>
      <c r="OWV19" s="382"/>
      <c r="OWW19" s="232"/>
      <c r="OWX19" s="500"/>
      <c r="OWY19" s="503"/>
      <c r="OWZ19" s="382"/>
      <c r="OXA19" s="382"/>
      <c r="OXB19" s="382"/>
      <c r="OXC19" s="382"/>
      <c r="OXD19" s="382"/>
      <c r="OXE19" s="232"/>
      <c r="OXF19" s="500"/>
      <c r="OXG19" s="503"/>
      <c r="OXH19" s="382"/>
      <c r="OXI19" s="382"/>
      <c r="OXJ19" s="382"/>
      <c r="OXK19" s="382"/>
      <c r="OXL19" s="382"/>
      <c r="OXM19" s="232"/>
      <c r="OXN19" s="500"/>
      <c r="OXO19" s="503"/>
      <c r="OXP19" s="382"/>
      <c r="OXQ19" s="382"/>
      <c r="OXR19" s="382"/>
      <c r="OXS19" s="382"/>
      <c r="OXT19" s="382"/>
      <c r="OXU19" s="232"/>
      <c r="OXV19" s="500"/>
      <c r="OXW19" s="503"/>
      <c r="OXX19" s="382"/>
      <c r="OXY19" s="382"/>
      <c r="OXZ19" s="382"/>
      <c r="OYA19" s="382"/>
      <c r="OYB19" s="382"/>
      <c r="OYC19" s="232"/>
      <c r="OYD19" s="500"/>
      <c r="OYE19" s="503"/>
      <c r="OYF19" s="382"/>
      <c r="OYG19" s="382"/>
      <c r="OYH19" s="382"/>
      <c r="OYI19" s="382"/>
      <c r="OYJ19" s="382"/>
      <c r="OYK19" s="232"/>
      <c r="OYL19" s="500"/>
      <c r="OYM19" s="503"/>
      <c r="OYN19" s="382"/>
      <c r="OYO19" s="382"/>
      <c r="OYP19" s="382"/>
      <c r="OYQ19" s="382"/>
      <c r="OYR19" s="382"/>
      <c r="OYS19" s="232"/>
      <c r="OYT19" s="500"/>
      <c r="OYU19" s="503"/>
      <c r="OYV19" s="382"/>
      <c r="OYW19" s="382"/>
      <c r="OYX19" s="382"/>
      <c r="OYY19" s="382"/>
      <c r="OYZ19" s="382"/>
      <c r="OZA19" s="232"/>
      <c r="OZB19" s="500"/>
      <c r="OZC19" s="503"/>
      <c r="OZD19" s="382"/>
      <c r="OZE19" s="382"/>
      <c r="OZF19" s="382"/>
      <c r="OZG19" s="382"/>
      <c r="OZH19" s="382"/>
      <c r="OZI19" s="232"/>
      <c r="OZJ19" s="500"/>
      <c r="OZK19" s="503"/>
      <c r="OZL19" s="382"/>
      <c r="OZM19" s="382"/>
      <c r="OZN19" s="382"/>
      <c r="OZO19" s="382"/>
      <c r="OZP19" s="382"/>
      <c r="OZQ19" s="232"/>
      <c r="OZR19" s="500"/>
      <c r="OZS19" s="503"/>
      <c r="OZT19" s="382"/>
      <c r="OZU19" s="382"/>
      <c r="OZV19" s="382"/>
      <c r="OZW19" s="382"/>
      <c r="OZX19" s="382"/>
      <c r="OZY19" s="232"/>
      <c r="OZZ19" s="500"/>
      <c r="PAA19" s="503"/>
      <c r="PAB19" s="382"/>
      <c r="PAC19" s="382"/>
      <c r="PAD19" s="382"/>
      <c r="PAE19" s="382"/>
      <c r="PAF19" s="382"/>
      <c r="PAG19" s="232"/>
      <c r="PAH19" s="500"/>
      <c r="PAI19" s="503"/>
      <c r="PAJ19" s="382"/>
      <c r="PAK19" s="382"/>
      <c r="PAL19" s="382"/>
      <c r="PAM19" s="382"/>
      <c r="PAN19" s="382"/>
      <c r="PAO19" s="232"/>
      <c r="PAP19" s="500"/>
      <c r="PAQ19" s="503"/>
      <c r="PAR19" s="382"/>
      <c r="PAS19" s="382"/>
      <c r="PAT19" s="382"/>
      <c r="PAU19" s="382"/>
      <c r="PAV19" s="382"/>
      <c r="PAW19" s="232"/>
      <c r="PAX19" s="500"/>
      <c r="PAY19" s="503"/>
      <c r="PAZ19" s="382"/>
      <c r="PBA19" s="382"/>
      <c r="PBB19" s="382"/>
      <c r="PBC19" s="382"/>
      <c r="PBD19" s="382"/>
      <c r="PBE19" s="232"/>
      <c r="PBF19" s="500"/>
      <c r="PBG19" s="503"/>
      <c r="PBH19" s="382"/>
      <c r="PBI19" s="382"/>
      <c r="PBJ19" s="382"/>
      <c r="PBK19" s="382"/>
      <c r="PBL19" s="382"/>
      <c r="PBM19" s="232"/>
      <c r="PBN19" s="500"/>
      <c r="PBO19" s="503"/>
      <c r="PBP19" s="382"/>
      <c r="PBQ19" s="382"/>
      <c r="PBR19" s="382"/>
      <c r="PBS19" s="382"/>
      <c r="PBT19" s="382"/>
      <c r="PBU19" s="232"/>
      <c r="PBV19" s="500"/>
      <c r="PBW19" s="503"/>
      <c r="PBX19" s="382"/>
      <c r="PBY19" s="382"/>
      <c r="PBZ19" s="382"/>
      <c r="PCA19" s="382"/>
      <c r="PCB19" s="382"/>
      <c r="PCC19" s="232"/>
      <c r="PCD19" s="500"/>
      <c r="PCE19" s="503"/>
      <c r="PCF19" s="382"/>
      <c r="PCG19" s="382"/>
      <c r="PCH19" s="382"/>
      <c r="PCI19" s="382"/>
      <c r="PCJ19" s="382"/>
      <c r="PCK19" s="232"/>
      <c r="PCL19" s="500"/>
      <c r="PCM19" s="503"/>
      <c r="PCN19" s="382"/>
      <c r="PCO19" s="382"/>
      <c r="PCP19" s="382"/>
      <c r="PCQ19" s="382"/>
      <c r="PCR19" s="382"/>
      <c r="PCS19" s="232"/>
      <c r="PCT19" s="500"/>
      <c r="PCU19" s="503"/>
      <c r="PCV19" s="382"/>
      <c r="PCW19" s="382"/>
      <c r="PCX19" s="382"/>
      <c r="PCY19" s="382"/>
      <c r="PCZ19" s="382"/>
      <c r="PDA19" s="232"/>
      <c r="PDB19" s="500"/>
      <c r="PDC19" s="503"/>
      <c r="PDD19" s="382"/>
      <c r="PDE19" s="382"/>
      <c r="PDF19" s="382"/>
      <c r="PDG19" s="382"/>
      <c r="PDH19" s="382"/>
      <c r="PDI19" s="232"/>
      <c r="PDJ19" s="500"/>
      <c r="PDK19" s="503"/>
      <c r="PDL19" s="382"/>
      <c r="PDM19" s="382"/>
      <c r="PDN19" s="382"/>
      <c r="PDO19" s="382"/>
      <c r="PDP19" s="382"/>
      <c r="PDQ19" s="232"/>
      <c r="PDR19" s="500"/>
      <c r="PDS19" s="503"/>
      <c r="PDT19" s="382"/>
      <c r="PDU19" s="382"/>
      <c r="PDV19" s="382"/>
      <c r="PDW19" s="382"/>
      <c r="PDX19" s="382"/>
      <c r="PDY19" s="232"/>
      <c r="PDZ19" s="500"/>
      <c r="PEA19" s="503"/>
      <c r="PEB19" s="382"/>
      <c r="PEC19" s="382"/>
      <c r="PED19" s="382"/>
      <c r="PEE19" s="382"/>
      <c r="PEF19" s="382"/>
      <c r="PEG19" s="232"/>
      <c r="PEH19" s="500"/>
      <c r="PEI19" s="503"/>
      <c r="PEJ19" s="382"/>
      <c r="PEK19" s="382"/>
      <c r="PEL19" s="382"/>
      <c r="PEM19" s="382"/>
      <c r="PEN19" s="382"/>
      <c r="PEO19" s="232"/>
      <c r="PEP19" s="500"/>
      <c r="PEQ19" s="503"/>
      <c r="PER19" s="382"/>
      <c r="PES19" s="382"/>
      <c r="PET19" s="382"/>
      <c r="PEU19" s="382"/>
      <c r="PEV19" s="382"/>
      <c r="PEW19" s="232"/>
      <c r="PEX19" s="500"/>
      <c r="PEY19" s="503"/>
      <c r="PEZ19" s="382"/>
      <c r="PFA19" s="382"/>
      <c r="PFB19" s="382"/>
      <c r="PFC19" s="382"/>
      <c r="PFD19" s="382"/>
      <c r="PFE19" s="232"/>
      <c r="PFF19" s="500"/>
      <c r="PFG19" s="503"/>
      <c r="PFH19" s="382"/>
      <c r="PFI19" s="382"/>
      <c r="PFJ19" s="382"/>
      <c r="PFK19" s="382"/>
      <c r="PFL19" s="382"/>
      <c r="PFM19" s="232"/>
      <c r="PFN19" s="500"/>
      <c r="PFO19" s="503"/>
      <c r="PFP19" s="382"/>
      <c r="PFQ19" s="382"/>
      <c r="PFR19" s="382"/>
      <c r="PFS19" s="382"/>
      <c r="PFT19" s="382"/>
      <c r="PFU19" s="232"/>
      <c r="PFV19" s="500"/>
      <c r="PFW19" s="503"/>
      <c r="PFX19" s="382"/>
      <c r="PFY19" s="382"/>
      <c r="PFZ19" s="382"/>
      <c r="PGA19" s="382"/>
      <c r="PGB19" s="382"/>
      <c r="PGC19" s="232"/>
      <c r="PGD19" s="500"/>
      <c r="PGE19" s="503"/>
      <c r="PGF19" s="382"/>
      <c r="PGG19" s="382"/>
      <c r="PGH19" s="382"/>
      <c r="PGI19" s="382"/>
      <c r="PGJ19" s="382"/>
      <c r="PGK19" s="232"/>
      <c r="PGL19" s="500"/>
      <c r="PGM19" s="503"/>
      <c r="PGN19" s="382"/>
      <c r="PGO19" s="382"/>
      <c r="PGP19" s="382"/>
      <c r="PGQ19" s="382"/>
      <c r="PGR19" s="382"/>
      <c r="PGS19" s="232"/>
      <c r="PGT19" s="500"/>
      <c r="PGU19" s="503"/>
      <c r="PGV19" s="382"/>
      <c r="PGW19" s="382"/>
      <c r="PGX19" s="382"/>
      <c r="PGY19" s="382"/>
      <c r="PGZ19" s="382"/>
      <c r="PHA19" s="232"/>
      <c r="PHB19" s="500"/>
      <c r="PHC19" s="503"/>
      <c r="PHD19" s="382"/>
      <c r="PHE19" s="382"/>
      <c r="PHF19" s="382"/>
      <c r="PHG19" s="382"/>
      <c r="PHH19" s="382"/>
      <c r="PHI19" s="232"/>
      <c r="PHJ19" s="500"/>
      <c r="PHK19" s="503"/>
      <c r="PHL19" s="382"/>
      <c r="PHM19" s="382"/>
      <c r="PHN19" s="382"/>
      <c r="PHO19" s="382"/>
      <c r="PHP19" s="382"/>
      <c r="PHQ19" s="232"/>
      <c r="PHR19" s="500"/>
      <c r="PHS19" s="503"/>
      <c r="PHT19" s="382"/>
      <c r="PHU19" s="382"/>
      <c r="PHV19" s="382"/>
      <c r="PHW19" s="382"/>
      <c r="PHX19" s="382"/>
      <c r="PHY19" s="232"/>
      <c r="PHZ19" s="500"/>
      <c r="PIA19" s="503"/>
      <c r="PIB19" s="382"/>
      <c r="PIC19" s="382"/>
      <c r="PID19" s="382"/>
      <c r="PIE19" s="382"/>
      <c r="PIF19" s="382"/>
      <c r="PIG19" s="232"/>
      <c r="PIH19" s="500"/>
      <c r="PII19" s="503"/>
      <c r="PIJ19" s="382"/>
      <c r="PIK19" s="382"/>
      <c r="PIL19" s="382"/>
      <c r="PIM19" s="382"/>
      <c r="PIN19" s="382"/>
      <c r="PIO19" s="232"/>
      <c r="PIP19" s="500"/>
      <c r="PIQ19" s="503"/>
      <c r="PIR19" s="382"/>
      <c r="PIS19" s="382"/>
      <c r="PIT19" s="382"/>
      <c r="PIU19" s="382"/>
      <c r="PIV19" s="382"/>
      <c r="PIW19" s="232"/>
      <c r="PIX19" s="500"/>
      <c r="PIY19" s="503"/>
      <c r="PIZ19" s="382"/>
      <c r="PJA19" s="382"/>
      <c r="PJB19" s="382"/>
      <c r="PJC19" s="382"/>
      <c r="PJD19" s="382"/>
      <c r="PJE19" s="232"/>
      <c r="PJF19" s="500"/>
      <c r="PJG19" s="503"/>
      <c r="PJH19" s="382"/>
      <c r="PJI19" s="382"/>
      <c r="PJJ19" s="382"/>
      <c r="PJK19" s="382"/>
      <c r="PJL19" s="382"/>
      <c r="PJM19" s="232"/>
      <c r="PJN19" s="500"/>
      <c r="PJO19" s="503"/>
      <c r="PJP19" s="382"/>
      <c r="PJQ19" s="382"/>
      <c r="PJR19" s="382"/>
      <c r="PJS19" s="382"/>
      <c r="PJT19" s="382"/>
      <c r="PJU19" s="232"/>
      <c r="PJV19" s="500"/>
      <c r="PJW19" s="503"/>
      <c r="PJX19" s="382"/>
      <c r="PJY19" s="382"/>
      <c r="PJZ19" s="382"/>
      <c r="PKA19" s="382"/>
      <c r="PKB19" s="382"/>
      <c r="PKC19" s="232"/>
      <c r="PKD19" s="500"/>
      <c r="PKE19" s="503"/>
      <c r="PKF19" s="382"/>
      <c r="PKG19" s="382"/>
      <c r="PKH19" s="382"/>
      <c r="PKI19" s="382"/>
      <c r="PKJ19" s="382"/>
      <c r="PKK19" s="232"/>
      <c r="PKL19" s="500"/>
      <c r="PKM19" s="503"/>
      <c r="PKN19" s="382"/>
      <c r="PKO19" s="382"/>
      <c r="PKP19" s="382"/>
      <c r="PKQ19" s="382"/>
      <c r="PKR19" s="382"/>
      <c r="PKS19" s="232"/>
      <c r="PKT19" s="500"/>
      <c r="PKU19" s="503"/>
      <c r="PKV19" s="382"/>
      <c r="PKW19" s="382"/>
      <c r="PKX19" s="382"/>
      <c r="PKY19" s="382"/>
      <c r="PKZ19" s="382"/>
      <c r="PLA19" s="232"/>
      <c r="PLB19" s="500"/>
      <c r="PLC19" s="503"/>
      <c r="PLD19" s="382"/>
      <c r="PLE19" s="382"/>
      <c r="PLF19" s="382"/>
      <c r="PLG19" s="382"/>
      <c r="PLH19" s="382"/>
      <c r="PLI19" s="232"/>
      <c r="PLJ19" s="500"/>
      <c r="PLK19" s="503"/>
      <c r="PLL19" s="382"/>
      <c r="PLM19" s="382"/>
      <c r="PLN19" s="382"/>
      <c r="PLO19" s="382"/>
      <c r="PLP19" s="382"/>
      <c r="PLQ19" s="232"/>
      <c r="PLR19" s="500"/>
      <c r="PLS19" s="503"/>
      <c r="PLT19" s="382"/>
      <c r="PLU19" s="382"/>
      <c r="PLV19" s="382"/>
      <c r="PLW19" s="382"/>
      <c r="PLX19" s="382"/>
      <c r="PLY19" s="232"/>
      <c r="PLZ19" s="500"/>
      <c r="PMA19" s="503"/>
      <c r="PMB19" s="382"/>
      <c r="PMC19" s="382"/>
      <c r="PMD19" s="382"/>
      <c r="PME19" s="382"/>
      <c r="PMF19" s="382"/>
      <c r="PMG19" s="232"/>
      <c r="PMH19" s="500"/>
      <c r="PMI19" s="503"/>
      <c r="PMJ19" s="382"/>
      <c r="PMK19" s="382"/>
      <c r="PML19" s="382"/>
      <c r="PMM19" s="382"/>
      <c r="PMN19" s="382"/>
      <c r="PMO19" s="232"/>
      <c r="PMP19" s="500"/>
      <c r="PMQ19" s="503"/>
      <c r="PMR19" s="382"/>
      <c r="PMS19" s="382"/>
      <c r="PMT19" s="382"/>
      <c r="PMU19" s="382"/>
      <c r="PMV19" s="382"/>
      <c r="PMW19" s="232"/>
      <c r="PMX19" s="500"/>
      <c r="PMY19" s="503"/>
      <c r="PMZ19" s="382"/>
      <c r="PNA19" s="382"/>
      <c r="PNB19" s="382"/>
      <c r="PNC19" s="382"/>
      <c r="PND19" s="382"/>
      <c r="PNE19" s="232"/>
      <c r="PNF19" s="500"/>
      <c r="PNG19" s="503"/>
      <c r="PNH19" s="382"/>
      <c r="PNI19" s="382"/>
      <c r="PNJ19" s="382"/>
      <c r="PNK19" s="382"/>
      <c r="PNL19" s="382"/>
      <c r="PNM19" s="232"/>
      <c r="PNN19" s="500"/>
      <c r="PNO19" s="503"/>
      <c r="PNP19" s="382"/>
      <c r="PNQ19" s="382"/>
      <c r="PNR19" s="382"/>
      <c r="PNS19" s="382"/>
      <c r="PNT19" s="382"/>
      <c r="PNU19" s="232"/>
      <c r="PNV19" s="500"/>
      <c r="PNW19" s="503"/>
      <c r="PNX19" s="382"/>
      <c r="PNY19" s="382"/>
      <c r="PNZ19" s="382"/>
      <c r="POA19" s="382"/>
      <c r="POB19" s="382"/>
      <c r="POC19" s="232"/>
      <c r="POD19" s="500"/>
      <c r="POE19" s="503"/>
      <c r="POF19" s="382"/>
      <c r="POG19" s="382"/>
      <c r="POH19" s="382"/>
      <c r="POI19" s="382"/>
      <c r="POJ19" s="382"/>
      <c r="POK19" s="232"/>
      <c r="POL19" s="500"/>
      <c r="POM19" s="503"/>
      <c r="PON19" s="382"/>
      <c r="POO19" s="382"/>
      <c r="POP19" s="382"/>
      <c r="POQ19" s="382"/>
      <c r="POR19" s="382"/>
      <c r="POS19" s="232"/>
      <c r="POT19" s="500"/>
      <c r="POU19" s="503"/>
      <c r="POV19" s="382"/>
      <c r="POW19" s="382"/>
      <c r="POX19" s="382"/>
      <c r="POY19" s="382"/>
      <c r="POZ19" s="382"/>
      <c r="PPA19" s="232"/>
      <c r="PPB19" s="500"/>
      <c r="PPC19" s="503"/>
      <c r="PPD19" s="382"/>
      <c r="PPE19" s="382"/>
      <c r="PPF19" s="382"/>
      <c r="PPG19" s="382"/>
      <c r="PPH19" s="382"/>
      <c r="PPI19" s="232"/>
      <c r="PPJ19" s="500"/>
      <c r="PPK19" s="503"/>
      <c r="PPL19" s="382"/>
      <c r="PPM19" s="382"/>
      <c r="PPN19" s="382"/>
      <c r="PPO19" s="382"/>
      <c r="PPP19" s="382"/>
      <c r="PPQ19" s="232"/>
      <c r="PPR19" s="500"/>
      <c r="PPS19" s="503"/>
      <c r="PPT19" s="382"/>
      <c r="PPU19" s="382"/>
      <c r="PPV19" s="382"/>
      <c r="PPW19" s="382"/>
      <c r="PPX19" s="382"/>
      <c r="PPY19" s="232"/>
      <c r="PPZ19" s="500"/>
      <c r="PQA19" s="503"/>
      <c r="PQB19" s="382"/>
      <c r="PQC19" s="382"/>
      <c r="PQD19" s="382"/>
      <c r="PQE19" s="382"/>
      <c r="PQF19" s="382"/>
      <c r="PQG19" s="232"/>
      <c r="PQH19" s="500"/>
      <c r="PQI19" s="503"/>
      <c r="PQJ19" s="382"/>
      <c r="PQK19" s="382"/>
      <c r="PQL19" s="382"/>
      <c r="PQM19" s="382"/>
      <c r="PQN19" s="382"/>
      <c r="PQO19" s="232"/>
      <c r="PQP19" s="500"/>
      <c r="PQQ19" s="503"/>
      <c r="PQR19" s="382"/>
      <c r="PQS19" s="382"/>
      <c r="PQT19" s="382"/>
      <c r="PQU19" s="382"/>
      <c r="PQV19" s="382"/>
      <c r="PQW19" s="232"/>
      <c r="PQX19" s="500"/>
      <c r="PQY19" s="503"/>
      <c r="PQZ19" s="382"/>
      <c r="PRA19" s="382"/>
      <c r="PRB19" s="382"/>
      <c r="PRC19" s="382"/>
      <c r="PRD19" s="382"/>
      <c r="PRE19" s="232"/>
      <c r="PRF19" s="500"/>
      <c r="PRG19" s="503"/>
      <c r="PRH19" s="382"/>
      <c r="PRI19" s="382"/>
      <c r="PRJ19" s="382"/>
      <c r="PRK19" s="382"/>
      <c r="PRL19" s="382"/>
      <c r="PRM19" s="232"/>
      <c r="PRN19" s="500"/>
      <c r="PRO19" s="503"/>
      <c r="PRP19" s="382"/>
      <c r="PRQ19" s="382"/>
      <c r="PRR19" s="382"/>
      <c r="PRS19" s="382"/>
      <c r="PRT19" s="382"/>
      <c r="PRU19" s="232"/>
      <c r="PRV19" s="500"/>
      <c r="PRW19" s="503"/>
      <c r="PRX19" s="382"/>
      <c r="PRY19" s="382"/>
      <c r="PRZ19" s="382"/>
      <c r="PSA19" s="382"/>
      <c r="PSB19" s="382"/>
      <c r="PSC19" s="232"/>
      <c r="PSD19" s="500"/>
      <c r="PSE19" s="503"/>
      <c r="PSF19" s="382"/>
      <c r="PSG19" s="382"/>
      <c r="PSH19" s="382"/>
      <c r="PSI19" s="382"/>
      <c r="PSJ19" s="382"/>
      <c r="PSK19" s="232"/>
      <c r="PSL19" s="500"/>
      <c r="PSM19" s="503"/>
      <c r="PSN19" s="382"/>
      <c r="PSO19" s="382"/>
      <c r="PSP19" s="382"/>
      <c r="PSQ19" s="382"/>
      <c r="PSR19" s="382"/>
      <c r="PSS19" s="232"/>
      <c r="PST19" s="500"/>
      <c r="PSU19" s="503"/>
      <c r="PSV19" s="382"/>
      <c r="PSW19" s="382"/>
      <c r="PSX19" s="382"/>
      <c r="PSY19" s="382"/>
      <c r="PSZ19" s="382"/>
      <c r="PTA19" s="232"/>
      <c r="PTB19" s="500"/>
      <c r="PTC19" s="503"/>
      <c r="PTD19" s="382"/>
      <c r="PTE19" s="382"/>
      <c r="PTF19" s="382"/>
      <c r="PTG19" s="382"/>
      <c r="PTH19" s="382"/>
      <c r="PTI19" s="232"/>
      <c r="PTJ19" s="500"/>
      <c r="PTK19" s="503"/>
      <c r="PTL19" s="382"/>
      <c r="PTM19" s="382"/>
      <c r="PTN19" s="382"/>
      <c r="PTO19" s="382"/>
      <c r="PTP19" s="382"/>
      <c r="PTQ19" s="232"/>
      <c r="PTR19" s="500"/>
      <c r="PTS19" s="503"/>
      <c r="PTT19" s="382"/>
      <c r="PTU19" s="382"/>
      <c r="PTV19" s="382"/>
      <c r="PTW19" s="382"/>
      <c r="PTX19" s="382"/>
      <c r="PTY19" s="232"/>
      <c r="PTZ19" s="500"/>
      <c r="PUA19" s="503"/>
      <c r="PUB19" s="382"/>
      <c r="PUC19" s="382"/>
      <c r="PUD19" s="382"/>
      <c r="PUE19" s="382"/>
      <c r="PUF19" s="382"/>
      <c r="PUG19" s="232"/>
      <c r="PUH19" s="500"/>
      <c r="PUI19" s="503"/>
      <c r="PUJ19" s="382"/>
      <c r="PUK19" s="382"/>
      <c r="PUL19" s="382"/>
      <c r="PUM19" s="382"/>
      <c r="PUN19" s="382"/>
      <c r="PUO19" s="232"/>
      <c r="PUP19" s="500"/>
      <c r="PUQ19" s="503"/>
      <c r="PUR19" s="382"/>
      <c r="PUS19" s="382"/>
      <c r="PUT19" s="382"/>
      <c r="PUU19" s="382"/>
      <c r="PUV19" s="382"/>
      <c r="PUW19" s="232"/>
      <c r="PUX19" s="500"/>
      <c r="PUY19" s="503"/>
      <c r="PUZ19" s="382"/>
      <c r="PVA19" s="382"/>
      <c r="PVB19" s="382"/>
      <c r="PVC19" s="382"/>
      <c r="PVD19" s="382"/>
      <c r="PVE19" s="232"/>
      <c r="PVF19" s="500"/>
      <c r="PVG19" s="503"/>
      <c r="PVH19" s="382"/>
      <c r="PVI19" s="382"/>
      <c r="PVJ19" s="382"/>
      <c r="PVK19" s="382"/>
      <c r="PVL19" s="382"/>
      <c r="PVM19" s="232"/>
      <c r="PVN19" s="500"/>
      <c r="PVO19" s="503"/>
      <c r="PVP19" s="382"/>
      <c r="PVQ19" s="382"/>
      <c r="PVR19" s="382"/>
      <c r="PVS19" s="382"/>
      <c r="PVT19" s="382"/>
      <c r="PVU19" s="232"/>
      <c r="PVV19" s="500"/>
      <c r="PVW19" s="503"/>
      <c r="PVX19" s="382"/>
      <c r="PVY19" s="382"/>
      <c r="PVZ19" s="382"/>
      <c r="PWA19" s="382"/>
      <c r="PWB19" s="382"/>
      <c r="PWC19" s="232"/>
      <c r="PWD19" s="500"/>
      <c r="PWE19" s="503"/>
      <c r="PWF19" s="382"/>
      <c r="PWG19" s="382"/>
      <c r="PWH19" s="382"/>
      <c r="PWI19" s="382"/>
      <c r="PWJ19" s="382"/>
      <c r="PWK19" s="232"/>
      <c r="PWL19" s="500"/>
      <c r="PWM19" s="503"/>
      <c r="PWN19" s="382"/>
      <c r="PWO19" s="382"/>
      <c r="PWP19" s="382"/>
      <c r="PWQ19" s="382"/>
      <c r="PWR19" s="382"/>
      <c r="PWS19" s="232"/>
      <c r="PWT19" s="500"/>
      <c r="PWU19" s="503"/>
      <c r="PWV19" s="382"/>
      <c r="PWW19" s="382"/>
      <c r="PWX19" s="382"/>
      <c r="PWY19" s="382"/>
      <c r="PWZ19" s="382"/>
      <c r="PXA19" s="232"/>
      <c r="PXB19" s="500"/>
      <c r="PXC19" s="503"/>
      <c r="PXD19" s="382"/>
      <c r="PXE19" s="382"/>
      <c r="PXF19" s="382"/>
      <c r="PXG19" s="382"/>
      <c r="PXH19" s="382"/>
      <c r="PXI19" s="232"/>
      <c r="PXJ19" s="500"/>
      <c r="PXK19" s="503"/>
      <c r="PXL19" s="382"/>
      <c r="PXM19" s="382"/>
      <c r="PXN19" s="382"/>
      <c r="PXO19" s="382"/>
      <c r="PXP19" s="382"/>
      <c r="PXQ19" s="232"/>
      <c r="PXR19" s="500"/>
      <c r="PXS19" s="503"/>
      <c r="PXT19" s="382"/>
      <c r="PXU19" s="382"/>
      <c r="PXV19" s="382"/>
      <c r="PXW19" s="382"/>
      <c r="PXX19" s="382"/>
      <c r="PXY19" s="232"/>
      <c r="PXZ19" s="500"/>
      <c r="PYA19" s="503"/>
      <c r="PYB19" s="382"/>
      <c r="PYC19" s="382"/>
      <c r="PYD19" s="382"/>
      <c r="PYE19" s="382"/>
      <c r="PYF19" s="382"/>
      <c r="PYG19" s="232"/>
      <c r="PYH19" s="500"/>
      <c r="PYI19" s="503"/>
      <c r="PYJ19" s="382"/>
      <c r="PYK19" s="382"/>
      <c r="PYL19" s="382"/>
      <c r="PYM19" s="382"/>
      <c r="PYN19" s="382"/>
      <c r="PYO19" s="232"/>
      <c r="PYP19" s="500"/>
      <c r="PYQ19" s="503"/>
      <c r="PYR19" s="382"/>
      <c r="PYS19" s="382"/>
      <c r="PYT19" s="382"/>
      <c r="PYU19" s="382"/>
      <c r="PYV19" s="382"/>
      <c r="PYW19" s="232"/>
      <c r="PYX19" s="500"/>
      <c r="PYY19" s="503"/>
      <c r="PYZ19" s="382"/>
      <c r="PZA19" s="382"/>
      <c r="PZB19" s="382"/>
      <c r="PZC19" s="382"/>
      <c r="PZD19" s="382"/>
      <c r="PZE19" s="232"/>
      <c r="PZF19" s="500"/>
      <c r="PZG19" s="503"/>
      <c r="PZH19" s="382"/>
      <c r="PZI19" s="382"/>
      <c r="PZJ19" s="382"/>
      <c r="PZK19" s="382"/>
      <c r="PZL19" s="382"/>
      <c r="PZM19" s="232"/>
      <c r="PZN19" s="500"/>
      <c r="PZO19" s="503"/>
      <c r="PZP19" s="382"/>
      <c r="PZQ19" s="382"/>
      <c r="PZR19" s="382"/>
      <c r="PZS19" s="382"/>
      <c r="PZT19" s="382"/>
      <c r="PZU19" s="232"/>
      <c r="PZV19" s="500"/>
      <c r="PZW19" s="503"/>
      <c r="PZX19" s="382"/>
      <c r="PZY19" s="382"/>
      <c r="PZZ19" s="382"/>
      <c r="QAA19" s="382"/>
      <c r="QAB19" s="382"/>
      <c r="QAC19" s="232"/>
      <c r="QAD19" s="500"/>
      <c r="QAE19" s="503"/>
      <c r="QAF19" s="382"/>
      <c r="QAG19" s="382"/>
      <c r="QAH19" s="382"/>
      <c r="QAI19" s="382"/>
      <c r="QAJ19" s="382"/>
      <c r="QAK19" s="232"/>
      <c r="QAL19" s="500"/>
      <c r="QAM19" s="503"/>
      <c r="QAN19" s="382"/>
      <c r="QAO19" s="382"/>
      <c r="QAP19" s="382"/>
      <c r="QAQ19" s="382"/>
      <c r="QAR19" s="382"/>
      <c r="QAS19" s="232"/>
      <c r="QAT19" s="500"/>
      <c r="QAU19" s="503"/>
      <c r="QAV19" s="382"/>
      <c r="QAW19" s="382"/>
      <c r="QAX19" s="382"/>
      <c r="QAY19" s="382"/>
      <c r="QAZ19" s="382"/>
      <c r="QBA19" s="232"/>
      <c r="QBB19" s="500"/>
      <c r="QBC19" s="503"/>
      <c r="QBD19" s="382"/>
      <c r="QBE19" s="382"/>
      <c r="QBF19" s="382"/>
      <c r="QBG19" s="382"/>
      <c r="QBH19" s="382"/>
      <c r="QBI19" s="232"/>
      <c r="QBJ19" s="500"/>
      <c r="QBK19" s="503"/>
      <c r="QBL19" s="382"/>
      <c r="QBM19" s="382"/>
      <c r="QBN19" s="382"/>
      <c r="QBO19" s="382"/>
      <c r="QBP19" s="382"/>
      <c r="QBQ19" s="232"/>
      <c r="QBR19" s="500"/>
      <c r="QBS19" s="503"/>
      <c r="QBT19" s="382"/>
      <c r="QBU19" s="382"/>
      <c r="QBV19" s="382"/>
      <c r="QBW19" s="382"/>
      <c r="QBX19" s="382"/>
      <c r="QBY19" s="232"/>
      <c r="QBZ19" s="500"/>
      <c r="QCA19" s="503"/>
      <c r="QCB19" s="382"/>
      <c r="QCC19" s="382"/>
      <c r="QCD19" s="382"/>
      <c r="QCE19" s="382"/>
      <c r="QCF19" s="382"/>
      <c r="QCG19" s="232"/>
      <c r="QCH19" s="500"/>
      <c r="QCI19" s="503"/>
      <c r="QCJ19" s="382"/>
      <c r="QCK19" s="382"/>
      <c r="QCL19" s="382"/>
      <c r="QCM19" s="382"/>
      <c r="QCN19" s="382"/>
      <c r="QCO19" s="232"/>
      <c r="QCP19" s="500"/>
      <c r="QCQ19" s="503"/>
      <c r="QCR19" s="382"/>
      <c r="QCS19" s="382"/>
      <c r="QCT19" s="382"/>
      <c r="QCU19" s="382"/>
      <c r="QCV19" s="382"/>
      <c r="QCW19" s="232"/>
      <c r="QCX19" s="500"/>
      <c r="QCY19" s="503"/>
      <c r="QCZ19" s="382"/>
      <c r="QDA19" s="382"/>
      <c r="QDB19" s="382"/>
      <c r="QDC19" s="382"/>
      <c r="QDD19" s="382"/>
      <c r="QDE19" s="232"/>
      <c r="QDF19" s="500"/>
      <c r="QDG19" s="503"/>
      <c r="QDH19" s="382"/>
      <c r="QDI19" s="382"/>
      <c r="QDJ19" s="382"/>
      <c r="QDK19" s="382"/>
      <c r="QDL19" s="382"/>
      <c r="QDM19" s="232"/>
      <c r="QDN19" s="500"/>
      <c r="QDO19" s="503"/>
      <c r="QDP19" s="382"/>
      <c r="QDQ19" s="382"/>
      <c r="QDR19" s="382"/>
      <c r="QDS19" s="382"/>
      <c r="QDT19" s="382"/>
      <c r="QDU19" s="232"/>
      <c r="QDV19" s="500"/>
      <c r="QDW19" s="503"/>
      <c r="QDX19" s="382"/>
      <c r="QDY19" s="382"/>
      <c r="QDZ19" s="382"/>
      <c r="QEA19" s="382"/>
      <c r="QEB19" s="382"/>
      <c r="QEC19" s="232"/>
      <c r="QED19" s="500"/>
      <c r="QEE19" s="503"/>
      <c r="QEF19" s="382"/>
      <c r="QEG19" s="382"/>
      <c r="QEH19" s="382"/>
      <c r="QEI19" s="382"/>
      <c r="QEJ19" s="382"/>
      <c r="QEK19" s="232"/>
      <c r="QEL19" s="500"/>
      <c r="QEM19" s="503"/>
      <c r="QEN19" s="382"/>
      <c r="QEO19" s="382"/>
      <c r="QEP19" s="382"/>
      <c r="QEQ19" s="382"/>
      <c r="QER19" s="382"/>
      <c r="QES19" s="232"/>
      <c r="QET19" s="500"/>
      <c r="QEU19" s="503"/>
      <c r="QEV19" s="382"/>
      <c r="QEW19" s="382"/>
      <c r="QEX19" s="382"/>
      <c r="QEY19" s="382"/>
      <c r="QEZ19" s="382"/>
      <c r="QFA19" s="232"/>
      <c r="QFB19" s="500"/>
      <c r="QFC19" s="503"/>
      <c r="QFD19" s="382"/>
      <c r="QFE19" s="382"/>
      <c r="QFF19" s="382"/>
      <c r="QFG19" s="382"/>
      <c r="QFH19" s="382"/>
      <c r="QFI19" s="232"/>
      <c r="QFJ19" s="500"/>
      <c r="QFK19" s="503"/>
      <c r="QFL19" s="382"/>
      <c r="QFM19" s="382"/>
      <c r="QFN19" s="382"/>
      <c r="QFO19" s="382"/>
      <c r="QFP19" s="382"/>
      <c r="QFQ19" s="232"/>
      <c r="QFR19" s="500"/>
      <c r="QFS19" s="503"/>
      <c r="QFT19" s="382"/>
      <c r="QFU19" s="382"/>
      <c r="QFV19" s="382"/>
      <c r="QFW19" s="382"/>
      <c r="QFX19" s="382"/>
      <c r="QFY19" s="232"/>
      <c r="QFZ19" s="500"/>
      <c r="QGA19" s="503"/>
      <c r="QGB19" s="382"/>
      <c r="QGC19" s="382"/>
      <c r="QGD19" s="382"/>
      <c r="QGE19" s="382"/>
      <c r="QGF19" s="382"/>
      <c r="QGG19" s="232"/>
      <c r="QGH19" s="500"/>
      <c r="QGI19" s="503"/>
      <c r="QGJ19" s="382"/>
      <c r="QGK19" s="382"/>
      <c r="QGL19" s="382"/>
      <c r="QGM19" s="382"/>
      <c r="QGN19" s="382"/>
      <c r="QGO19" s="232"/>
      <c r="QGP19" s="500"/>
      <c r="QGQ19" s="503"/>
      <c r="QGR19" s="382"/>
      <c r="QGS19" s="382"/>
      <c r="QGT19" s="382"/>
      <c r="QGU19" s="382"/>
      <c r="QGV19" s="382"/>
      <c r="QGW19" s="232"/>
      <c r="QGX19" s="500"/>
      <c r="QGY19" s="503"/>
      <c r="QGZ19" s="382"/>
      <c r="QHA19" s="382"/>
      <c r="QHB19" s="382"/>
      <c r="QHC19" s="382"/>
      <c r="QHD19" s="382"/>
      <c r="QHE19" s="232"/>
      <c r="QHF19" s="500"/>
      <c r="QHG19" s="503"/>
      <c r="QHH19" s="382"/>
      <c r="QHI19" s="382"/>
      <c r="QHJ19" s="382"/>
      <c r="QHK19" s="382"/>
      <c r="QHL19" s="382"/>
      <c r="QHM19" s="232"/>
      <c r="QHN19" s="500"/>
      <c r="QHO19" s="503"/>
      <c r="QHP19" s="382"/>
      <c r="QHQ19" s="382"/>
      <c r="QHR19" s="382"/>
      <c r="QHS19" s="382"/>
      <c r="QHT19" s="382"/>
      <c r="QHU19" s="232"/>
      <c r="QHV19" s="500"/>
      <c r="QHW19" s="503"/>
      <c r="QHX19" s="382"/>
      <c r="QHY19" s="382"/>
      <c r="QHZ19" s="382"/>
      <c r="QIA19" s="382"/>
      <c r="QIB19" s="382"/>
      <c r="QIC19" s="232"/>
      <c r="QID19" s="500"/>
      <c r="QIE19" s="503"/>
      <c r="QIF19" s="382"/>
      <c r="QIG19" s="382"/>
      <c r="QIH19" s="382"/>
      <c r="QII19" s="382"/>
      <c r="QIJ19" s="382"/>
      <c r="QIK19" s="232"/>
      <c r="QIL19" s="500"/>
      <c r="QIM19" s="503"/>
      <c r="QIN19" s="382"/>
      <c r="QIO19" s="382"/>
      <c r="QIP19" s="382"/>
      <c r="QIQ19" s="382"/>
      <c r="QIR19" s="382"/>
      <c r="QIS19" s="232"/>
      <c r="QIT19" s="500"/>
      <c r="QIU19" s="503"/>
      <c r="QIV19" s="382"/>
      <c r="QIW19" s="382"/>
      <c r="QIX19" s="382"/>
      <c r="QIY19" s="382"/>
      <c r="QIZ19" s="382"/>
      <c r="QJA19" s="232"/>
      <c r="QJB19" s="500"/>
      <c r="QJC19" s="503"/>
      <c r="QJD19" s="382"/>
      <c r="QJE19" s="382"/>
      <c r="QJF19" s="382"/>
      <c r="QJG19" s="382"/>
      <c r="QJH19" s="382"/>
      <c r="QJI19" s="232"/>
      <c r="QJJ19" s="500"/>
      <c r="QJK19" s="503"/>
      <c r="QJL19" s="382"/>
      <c r="QJM19" s="382"/>
      <c r="QJN19" s="382"/>
      <c r="QJO19" s="382"/>
      <c r="QJP19" s="382"/>
      <c r="QJQ19" s="232"/>
      <c r="QJR19" s="500"/>
      <c r="QJS19" s="503"/>
      <c r="QJT19" s="382"/>
      <c r="QJU19" s="382"/>
      <c r="QJV19" s="382"/>
      <c r="QJW19" s="382"/>
      <c r="QJX19" s="382"/>
      <c r="QJY19" s="232"/>
      <c r="QJZ19" s="500"/>
      <c r="QKA19" s="503"/>
      <c r="QKB19" s="382"/>
      <c r="QKC19" s="382"/>
      <c r="QKD19" s="382"/>
      <c r="QKE19" s="382"/>
      <c r="QKF19" s="382"/>
      <c r="QKG19" s="232"/>
      <c r="QKH19" s="500"/>
      <c r="QKI19" s="503"/>
      <c r="QKJ19" s="382"/>
      <c r="QKK19" s="382"/>
      <c r="QKL19" s="382"/>
      <c r="QKM19" s="382"/>
      <c r="QKN19" s="382"/>
      <c r="QKO19" s="232"/>
      <c r="QKP19" s="500"/>
      <c r="QKQ19" s="503"/>
      <c r="QKR19" s="382"/>
      <c r="QKS19" s="382"/>
      <c r="QKT19" s="382"/>
      <c r="QKU19" s="382"/>
      <c r="QKV19" s="382"/>
      <c r="QKW19" s="232"/>
      <c r="QKX19" s="500"/>
      <c r="QKY19" s="503"/>
      <c r="QKZ19" s="382"/>
      <c r="QLA19" s="382"/>
      <c r="QLB19" s="382"/>
      <c r="QLC19" s="382"/>
      <c r="QLD19" s="382"/>
      <c r="QLE19" s="232"/>
      <c r="QLF19" s="500"/>
      <c r="QLG19" s="503"/>
      <c r="QLH19" s="382"/>
      <c r="QLI19" s="382"/>
      <c r="QLJ19" s="382"/>
      <c r="QLK19" s="382"/>
      <c r="QLL19" s="382"/>
      <c r="QLM19" s="232"/>
      <c r="QLN19" s="500"/>
      <c r="QLO19" s="503"/>
      <c r="QLP19" s="382"/>
      <c r="QLQ19" s="382"/>
      <c r="QLR19" s="382"/>
      <c r="QLS19" s="382"/>
      <c r="QLT19" s="382"/>
      <c r="QLU19" s="232"/>
      <c r="QLV19" s="500"/>
      <c r="QLW19" s="503"/>
      <c r="QLX19" s="382"/>
      <c r="QLY19" s="382"/>
      <c r="QLZ19" s="382"/>
      <c r="QMA19" s="382"/>
      <c r="QMB19" s="382"/>
      <c r="QMC19" s="232"/>
      <c r="QMD19" s="500"/>
      <c r="QME19" s="503"/>
      <c r="QMF19" s="382"/>
      <c r="QMG19" s="382"/>
      <c r="QMH19" s="382"/>
      <c r="QMI19" s="382"/>
      <c r="QMJ19" s="382"/>
      <c r="QMK19" s="232"/>
      <c r="QML19" s="500"/>
      <c r="QMM19" s="503"/>
      <c r="QMN19" s="382"/>
      <c r="QMO19" s="382"/>
      <c r="QMP19" s="382"/>
      <c r="QMQ19" s="382"/>
      <c r="QMR19" s="382"/>
      <c r="QMS19" s="232"/>
      <c r="QMT19" s="500"/>
      <c r="QMU19" s="503"/>
      <c r="QMV19" s="382"/>
      <c r="QMW19" s="382"/>
      <c r="QMX19" s="382"/>
      <c r="QMY19" s="382"/>
      <c r="QMZ19" s="382"/>
      <c r="QNA19" s="232"/>
      <c r="QNB19" s="500"/>
      <c r="QNC19" s="503"/>
      <c r="QND19" s="382"/>
      <c r="QNE19" s="382"/>
      <c r="QNF19" s="382"/>
      <c r="QNG19" s="382"/>
      <c r="QNH19" s="382"/>
      <c r="QNI19" s="232"/>
      <c r="QNJ19" s="500"/>
      <c r="QNK19" s="503"/>
      <c r="QNL19" s="382"/>
      <c r="QNM19" s="382"/>
      <c r="QNN19" s="382"/>
      <c r="QNO19" s="382"/>
      <c r="QNP19" s="382"/>
      <c r="QNQ19" s="232"/>
      <c r="QNR19" s="500"/>
      <c r="QNS19" s="503"/>
      <c r="QNT19" s="382"/>
      <c r="QNU19" s="382"/>
      <c r="QNV19" s="382"/>
      <c r="QNW19" s="382"/>
      <c r="QNX19" s="382"/>
      <c r="QNY19" s="232"/>
      <c r="QNZ19" s="500"/>
      <c r="QOA19" s="503"/>
      <c r="QOB19" s="382"/>
      <c r="QOC19" s="382"/>
      <c r="QOD19" s="382"/>
      <c r="QOE19" s="382"/>
      <c r="QOF19" s="382"/>
      <c r="QOG19" s="232"/>
      <c r="QOH19" s="500"/>
      <c r="QOI19" s="503"/>
      <c r="QOJ19" s="382"/>
      <c r="QOK19" s="382"/>
      <c r="QOL19" s="382"/>
      <c r="QOM19" s="382"/>
      <c r="QON19" s="382"/>
      <c r="QOO19" s="232"/>
      <c r="QOP19" s="500"/>
      <c r="QOQ19" s="503"/>
      <c r="QOR19" s="382"/>
      <c r="QOS19" s="382"/>
      <c r="QOT19" s="382"/>
      <c r="QOU19" s="382"/>
      <c r="QOV19" s="382"/>
      <c r="QOW19" s="232"/>
      <c r="QOX19" s="500"/>
      <c r="QOY19" s="503"/>
      <c r="QOZ19" s="382"/>
      <c r="QPA19" s="382"/>
      <c r="QPB19" s="382"/>
      <c r="QPC19" s="382"/>
      <c r="QPD19" s="382"/>
      <c r="QPE19" s="232"/>
      <c r="QPF19" s="500"/>
      <c r="QPG19" s="503"/>
      <c r="QPH19" s="382"/>
      <c r="QPI19" s="382"/>
      <c r="QPJ19" s="382"/>
      <c r="QPK19" s="382"/>
      <c r="QPL19" s="382"/>
      <c r="QPM19" s="232"/>
      <c r="QPN19" s="500"/>
      <c r="QPO19" s="503"/>
      <c r="QPP19" s="382"/>
      <c r="QPQ19" s="382"/>
      <c r="QPR19" s="382"/>
      <c r="QPS19" s="382"/>
      <c r="QPT19" s="382"/>
      <c r="QPU19" s="232"/>
      <c r="QPV19" s="500"/>
      <c r="QPW19" s="503"/>
      <c r="QPX19" s="382"/>
      <c r="QPY19" s="382"/>
      <c r="QPZ19" s="382"/>
      <c r="QQA19" s="382"/>
      <c r="QQB19" s="382"/>
      <c r="QQC19" s="232"/>
      <c r="QQD19" s="500"/>
      <c r="QQE19" s="503"/>
      <c r="QQF19" s="382"/>
      <c r="QQG19" s="382"/>
      <c r="QQH19" s="382"/>
      <c r="QQI19" s="382"/>
      <c r="QQJ19" s="382"/>
      <c r="QQK19" s="232"/>
      <c r="QQL19" s="500"/>
      <c r="QQM19" s="503"/>
      <c r="QQN19" s="382"/>
      <c r="QQO19" s="382"/>
      <c r="QQP19" s="382"/>
      <c r="QQQ19" s="382"/>
      <c r="QQR19" s="382"/>
      <c r="QQS19" s="232"/>
      <c r="QQT19" s="500"/>
      <c r="QQU19" s="503"/>
      <c r="QQV19" s="382"/>
      <c r="QQW19" s="382"/>
      <c r="QQX19" s="382"/>
      <c r="QQY19" s="382"/>
      <c r="QQZ19" s="382"/>
      <c r="QRA19" s="232"/>
      <c r="QRB19" s="500"/>
      <c r="QRC19" s="503"/>
      <c r="QRD19" s="382"/>
      <c r="QRE19" s="382"/>
      <c r="QRF19" s="382"/>
      <c r="QRG19" s="382"/>
      <c r="QRH19" s="382"/>
      <c r="QRI19" s="232"/>
      <c r="QRJ19" s="500"/>
      <c r="QRK19" s="503"/>
      <c r="QRL19" s="382"/>
      <c r="QRM19" s="382"/>
      <c r="QRN19" s="382"/>
      <c r="QRO19" s="382"/>
      <c r="QRP19" s="382"/>
      <c r="QRQ19" s="232"/>
      <c r="QRR19" s="500"/>
      <c r="QRS19" s="503"/>
      <c r="QRT19" s="382"/>
      <c r="QRU19" s="382"/>
      <c r="QRV19" s="382"/>
      <c r="QRW19" s="382"/>
      <c r="QRX19" s="382"/>
      <c r="QRY19" s="232"/>
      <c r="QRZ19" s="500"/>
      <c r="QSA19" s="503"/>
      <c r="QSB19" s="382"/>
      <c r="QSC19" s="382"/>
      <c r="QSD19" s="382"/>
      <c r="QSE19" s="382"/>
      <c r="QSF19" s="382"/>
      <c r="QSG19" s="232"/>
      <c r="QSH19" s="500"/>
      <c r="QSI19" s="503"/>
      <c r="QSJ19" s="382"/>
      <c r="QSK19" s="382"/>
      <c r="QSL19" s="382"/>
      <c r="QSM19" s="382"/>
      <c r="QSN19" s="382"/>
      <c r="QSO19" s="232"/>
      <c r="QSP19" s="500"/>
      <c r="QSQ19" s="503"/>
      <c r="QSR19" s="382"/>
      <c r="QSS19" s="382"/>
      <c r="QST19" s="382"/>
      <c r="QSU19" s="382"/>
      <c r="QSV19" s="382"/>
      <c r="QSW19" s="232"/>
      <c r="QSX19" s="500"/>
      <c r="QSY19" s="503"/>
      <c r="QSZ19" s="382"/>
      <c r="QTA19" s="382"/>
      <c r="QTB19" s="382"/>
      <c r="QTC19" s="382"/>
      <c r="QTD19" s="382"/>
      <c r="QTE19" s="232"/>
      <c r="QTF19" s="500"/>
      <c r="QTG19" s="503"/>
      <c r="QTH19" s="382"/>
      <c r="QTI19" s="382"/>
      <c r="QTJ19" s="382"/>
      <c r="QTK19" s="382"/>
      <c r="QTL19" s="382"/>
      <c r="QTM19" s="232"/>
      <c r="QTN19" s="500"/>
      <c r="QTO19" s="503"/>
      <c r="QTP19" s="382"/>
      <c r="QTQ19" s="382"/>
      <c r="QTR19" s="382"/>
      <c r="QTS19" s="382"/>
      <c r="QTT19" s="382"/>
      <c r="QTU19" s="232"/>
      <c r="QTV19" s="500"/>
      <c r="QTW19" s="503"/>
      <c r="QTX19" s="382"/>
      <c r="QTY19" s="382"/>
      <c r="QTZ19" s="382"/>
      <c r="QUA19" s="382"/>
      <c r="QUB19" s="382"/>
      <c r="QUC19" s="232"/>
      <c r="QUD19" s="500"/>
      <c r="QUE19" s="503"/>
      <c r="QUF19" s="382"/>
      <c r="QUG19" s="382"/>
      <c r="QUH19" s="382"/>
      <c r="QUI19" s="382"/>
      <c r="QUJ19" s="382"/>
      <c r="QUK19" s="232"/>
      <c r="QUL19" s="500"/>
      <c r="QUM19" s="503"/>
      <c r="QUN19" s="382"/>
      <c r="QUO19" s="382"/>
      <c r="QUP19" s="382"/>
      <c r="QUQ19" s="382"/>
      <c r="QUR19" s="382"/>
      <c r="QUS19" s="232"/>
      <c r="QUT19" s="500"/>
      <c r="QUU19" s="503"/>
      <c r="QUV19" s="382"/>
      <c r="QUW19" s="382"/>
      <c r="QUX19" s="382"/>
      <c r="QUY19" s="382"/>
      <c r="QUZ19" s="382"/>
      <c r="QVA19" s="232"/>
      <c r="QVB19" s="500"/>
      <c r="QVC19" s="503"/>
      <c r="QVD19" s="382"/>
      <c r="QVE19" s="382"/>
      <c r="QVF19" s="382"/>
      <c r="QVG19" s="382"/>
      <c r="QVH19" s="382"/>
      <c r="QVI19" s="232"/>
      <c r="QVJ19" s="500"/>
      <c r="QVK19" s="503"/>
      <c r="QVL19" s="382"/>
      <c r="QVM19" s="382"/>
      <c r="QVN19" s="382"/>
      <c r="QVO19" s="382"/>
      <c r="QVP19" s="382"/>
      <c r="QVQ19" s="232"/>
      <c r="QVR19" s="500"/>
      <c r="QVS19" s="503"/>
      <c r="QVT19" s="382"/>
      <c r="QVU19" s="382"/>
      <c r="QVV19" s="382"/>
      <c r="QVW19" s="382"/>
      <c r="QVX19" s="382"/>
      <c r="QVY19" s="232"/>
      <c r="QVZ19" s="500"/>
      <c r="QWA19" s="503"/>
      <c r="QWB19" s="382"/>
      <c r="QWC19" s="382"/>
      <c r="QWD19" s="382"/>
      <c r="QWE19" s="382"/>
      <c r="QWF19" s="382"/>
      <c r="QWG19" s="232"/>
      <c r="QWH19" s="500"/>
      <c r="QWI19" s="503"/>
      <c r="QWJ19" s="382"/>
      <c r="QWK19" s="382"/>
      <c r="QWL19" s="382"/>
      <c r="QWM19" s="382"/>
      <c r="QWN19" s="382"/>
      <c r="QWO19" s="232"/>
      <c r="QWP19" s="500"/>
      <c r="QWQ19" s="503"/>
      <c r="QWR19" s="382"/>
      <c r="QWS19" s="382"/>
      <c r="QWT19" s="382"/>
      <c r="QWU19" s="382"/>
      <c r="QWV19" s="382"/>
      <c r="QWW19" s="232"/>
      <c r="QWX19" s="500"/>
      <c r="QWY19" s="503"/>
      <c r="QWZ19" s="382"/>
      <c r="QXA19" s="382"/>
      <c r="QXB19" s="382"/>
      <c r="QXC19" s="382"/>
      <c r="QXD19" s="382"/>
      <c r="QXE19" s="232"/>
      <c r="QXF19" s="500"/>
      <c r="QXG19" s="503"/>
      <c r="QXH19" s="382"/>
      <c r="QXI19" s="382"/>
      <c r="QXJ19" s="382"/>
      <c r="QXK19" s="382"/>
      <c r="QXL19" s="382"/>
      <c r="QXM19" s="232"/>
      <c r="QXN19" s="500"/>
      <c r="QXO19" s="503"/>
      <c r="QXP19" s="382"/>
      <c r="QXQ19" s="382"/>
      <c r="QXR19" s="382"/>
      <c r="QXS19" s="382"/>
      <c r="QXT19" s="382"/>
      <c r="QXU19" s="232"/>
      <c r="QXV19" s="500"/>
      <c r="QXW19" s="503"/>
      <c r="QXX19" s="382"/>
      <c r="QXY19" s="382"/>
      <c r="QXZ19" s="382"/>
      <c r="QYA19" s="382"/>
      <c r="QYB19" s="382"/>
      <c r="QYC19" s="232"/>
      <c r="QYD19" s="500"/>
      <c r="QYE19" s="503"/>
      <c r="QYF19" s="382"/>
      <c r="QYG19" s="382"/>
      <c r="QYH19" s="382"/>
      <c r="QYI19" s="382"/>
      <c r="QYJ19" s="382"/>
      <c r="QYK19" s="232"/>
      <c r="QYL19" s="500"/>
      <c r="QYM19" s="503"/>
      <c r="QYN19" s="382"/>
      <c r="QYO19" s="382"/>
      <c r="QYP19" s="382"/>
      <c r="QYQ19" s="382"/>
      <c r="QYR19" s="382"/>
      <c r="QYS19" s="232"/>
      <c r="QYT19" s="500"/>
      <c r="QYU19" s="503"/>
      <c r="QYV19" s="382"/>
      <c r="QYW19" s="382"/>
      <c r="QYX19" s="382"/>
      <c r="QYY19" s="382"/>
      <c r="QYZ19" s="382"/>
      <c r="QZA19" s="232"/>
      <c r="QZB19" s="500"/>
      <c r="QZC19" s="503"/>
      <c r="QZD19" s="382"/>
      <c r="QZE19" s="382"/>
      <c r="QZF19" s="382"/>
      <c r="QZG19" s="382"/>
      <c r="QZH19" s="382"/>
      <c r="QZI19" s="232"/>
      <c r="QZJ19" s="500"/>
      <c r="QZK19" s="503"/>
      <c r="QZL19" s="382"/>
      <c r="QZM19" s="382"/>
      <c r="QZN19" s="382"/>
      <c r="QZO19" s="382"/>
      <c r="QZP19" s="382"/>
      <c r="QZQ19" s="232"/>
      <c r="QZR19" s="500"/>
      <c r="QZS19" s="503"/>
      <c r="QZT19" s="382"/>
      <c r="QZU19" s="382"/>
      <c r="QZV19" s="382"/>
      <c r="QZW19" s="382"/>
      <c r="QZX19" s="382"/>
      <c r="QZY19" s="232"/>
      <c r="QZZ19" s="500"/>
      <c r="RAA19" s="503"/>
      <c r="RAB19" s="382"/>
      <c r="RAC19" s="382"/>
      <c r="RAD19" s="382"/>
      <c r="RAE19" s="382"/>
      <c r="RAF19" s="382"/>
      <c r="RAG19" s="232"/>
      <c r="RAH19" s="500"/>
      <c r="RAI19" s="503"/>
      <c r="RAJ19" s="382"/>
      <c r="RAK19" s="382"/>
      <c r="RAL19" s="382"/>
      <c r="RAM19" s="382"/>
      <c r="RAN19" s="382"/>
      <c r="RAO19" s="232"/>
      <c r="RAP19" s="500"/>
      <c r="RAQ19" s="503"/>
      <c r="RAR19" s="382"/>
      <c r="RAS19" s="382"/>
      <c r="RAT19" s="382"/>
      <c r="RAU19" s="382"/>
      <c r="RAV19" s="382"/>
      <c r="RAW19" s="232"/>
      <c r="RAX19" s="500"/>
      <c r="RAY19" s="503"/>
      <c r="RAZ19" s="382"/>
      <c r="RBA19" s="382"/>
      <c r="RBB19" s="382"/>
      <c r="RBC19" s="382"/>
      <c r="RBD19" s="382"/>
      <c r="RBE19" s="232"/>
      <c r="RBF19" s="500"/>
      <c r="RBG19" s="503"/>
      <c r="RBH19" s="382"/>
      <c r="RBI19" s="382"/>
      <c r="RBJ19" s="382"/>
      <c r="RBK19" s="382"/>
      <c r="RBL19" s="382"/>
      <c r="RBM19" s="232"/>
      <c r="RBN19" s="500"/>
      <c r="RBO19" s="503"/>
      <c r="RBP19" s="382"/>
      <c r="RBQ19" s="382"/>
      <c r="RBR19" s="382"/>
      <c r="RBS19" s="382"/>
      <c r="RBT19" s="382"/>
      <c r="RBU19" s="232"/>
      <c r="RBV19" s="500"/>
      <c r="RBW19" s="503"/>
      <c r="RBX19" s="382"/>
      <c r="RBY19" s="382"/>
      <c r="RBZ19" s="382"/>
      <c r="RCA19" s="382"/>
      <c r="RCB19" s="382"/>
      <c r="RCC19" s="232"/>
      <c r="RCD19" s="500"/>
      <c r="RCE19" s="503"/>
      <c r="RCF19" s="382"/>
      <c r="RCG19" s="382"/>
      <c r="RCH19" s="382"/>
      <c r="RCI19" s="382"/>
      <c r="RCJ19" s="382"/>
      <c r="RCK19" s="232"/>
      <c r="RCL19" s="500"/>
      <c r="RCM19" s="503"/>
      <c r="RCN19" s="382"/>
      <c r="RCO19" s="382"/>
      <c r="RCP19" s="382"/>
      <c r="RCQ19" s="382"/>
      <c r="RCR19" s="382"/>
      <c r="RCS19" s="232"/>
      <c r="RCT19" s="500"/>
      <c r="RCU19" s="503"/>
      <c r="RCV19" s="382"/>
      <c r="RCW19" s="382"/>
      <c r="RCX19" s="382"/>
      <c r="RCY19" s="382"/>
      <c r="RCZ19" s="382"/>
      <c r="RDA19" s="232"/>
      <c r="RDB19" s="500"/>
      <c r="RDC19" s="503"/>
      <c r="RDD19" s="382"/>
      <c r="RDE19" s="382"/>
      <c r="RDF19" s="382"/>
      <c r="RDG19" s="382"/>
      <c r="RDH19" s="382"/>
      <c r="RDI19" s="232"/>
      <c r="RDJ19" s="500"/>
      <c r="RDK19" s="503"/>
      <c r="RDL19" s="382"/>
      <c r="RDM19" s="382"/>
      <c r="RDN19" s="382"/>
      <c r="RDO19" s="382"/>
      <c r="RDP19" s="382"/>
      <c r="RDQ19" s="232"/>
      <c r="RDR19" s="500"/>
      <c r="RDS19" s="503"/>
      <c r="RDT19" s="382"/>
      <c r="RDU19" s="382"/>
      <c r="RDV19" s="382"/>
      <c r="RDW19" s="382"/>
      <c r="RDX19" s="382"/>
      <c r="RDY19" s="232"/>
      <c r="RDZ19" s="500"/>
      <c r="REA19" s="503"/>
      <c r="REB19" s="382"/>
      <c r="REC19" s="382"/>
      <c r="RED19" s="382"/>
      <c r="REE19" s="382"/>
      <c r="REF19" s="382"/>
      <c r="REG19" s="232"/>
      <c r="REH19" s="500"/>
      <c r="REI19" s="503"/>
      <c r="REJ19" s="382"/>
      <c r="REK19" s="382"/>
      <c r="REL19" s="382"/>
      <c r="REM19" s="382"/>
      <c r="REN19" s="382"/>
      <c r="REO19" s="232"/>
      <c r="REP19" s="500"/>
      <c r="REQ19" s="503"/>
      <c r="RER19" s="382"/>
      <c r="RES19" s="382"/>
      <c r="RET19" s="382"/>
      <c r="REU19" s="382"/>
      <c r="REV19" s="382"/>
      <c r="REW19" s="232"/>
      <c r="REX19" s="500"/>
      <c r="REY19" s="503"/>
      <c r="REZ19" s="382"/>
      <c r="RFA19" s="382"/>
      <c r="RFB19" s="382"/>
      <c r="RFC19" s="382"/>
      <c r="RFD19" s="382"/>
      <c r="RFE19" s="232"/>
      <c r="RFF19" s="500"/>
      <c r="RFG19" s="503"/>
      <c r="RFH19" s="382"/>
      <c r="RFI19" s="382"/>
      <c r="RFJ19" s="382"/>
      <c r="RFK19" s="382"/>
      <c r="RFL19" s="382"/>
      <c r="RFM19" s="232"/>
      <c r="RFN19" s="500"/>
      <c r="RFO19" s="503"/>
      <c r="RFP19" s="382"/>
      <c r="RFQ19" s="382"/>
      <c r="RFR19" s="382"/>
      <c r="RFS19" s="382"/>
      <c r="RFT19" s="382"/>
      <c r="RFU19" s="232"/>
      <c r="RFV19" s="500"/>
      <c r="RFW19" s="503"/>
      <c r="RFX19" s="382"/>
      <c r="RFY19" s="382"/>
      <c r="RFZ19" s="382"/>
      <c r="RGA19" s="382"/>
      <c r="RGB19" s="382"/>
      <c r="RGC19" s="232"/>
      <c r="RGD19" s="500"/>
      <c r="RGE19" s="503"/>
      <c r="RGF19" s="382"/>
      <c r="RGG19" s="382"/>
      <c r="RGH19" s="382"/>
      <c r="RGI19" s="382"/>
      <c r="RGJ19" s="382"/>
      <c r="RGK19" s="232"/>
      <c r="RGL19" s="500"/>
      <c r="RGM19" s="503"/>
      <c r="RGN19" s="382"/>
      <c r="RGO19" s="382"/>
      <c r="RGP19" s="382"/>
      <c r="RGQ19" s="382"/>
      <c r="RGR19" s="382"/>
      <c r="RGS19" s="232"/>
      <c r="RGT19" s="500"/>
      <c r="RGU19" s="503"/>
      <c r="RGV19" s="382"/>
      <c r="RGW19" s="382"/>
      <c r="RGX19" s="382"/>
      <c r="RGY19" s="382"/>
      <c r="RGZ19" s="382"/>
      <c r="RHA19" s="232"/>
      <c r="RHB19" s="500"/>
      <c r="RHC19" s="503"/>
      <c r="RHD19" s="382"/>
      <c r="RHE19" s="382"/>
      <c r="RHF19" s="382"/>
      <c r="RHG19" s="382"/>
      <c r="RHH19" s="382"/>
      <c r="RHI19" s="232"/>
      <c r="RHJ19" s="500"/>
      <c r="RHK19" s="503"/>
      <c r="RHL19" s="382"/>
      <c r="RHM19" s="382"/>
      <c r="RHN19" s="382"/>
      <c r="RHO19" s="382"/>
      <c r="RHP19" s="382"/>
      <c r="RHQ19" s="232"/>
      <c r="RHR19" s="500"/>
      <c r="RHS19" s="503"/>
      <c r="RHT19" s="382"/>
      <c r="RHU19" s="382"/>
      <c r="RHV19" s="382"/>
      <c r="RHW19" s="382"/>
      <c r="RHX19" s="382"/>
      <c r="RHY19" s="232"/>
      <c r="RHZ19" s="500"/>
      <c r="RIA19" s="503"/>
      <c r="RIB19" s="382"/>
      <c r="RIC19" s="382"/>
      <c r="RID19" s="382"/>
      <c r="RIE19" s="382"/>
      <c r="RIF19" s="382"/>
      <c r="RIG19" s="232"/>
      <c r="RIH19" s="500"/>
      <c r="RII19" s="503"/>
      <c r="RIJ19" s="382"/>
      <c r="RIK19" s="382"/>
      <c r="RIL19" s="382"/>
      <c r="RIM19" s="382"/>
      <c r="RIN19" s="382"/>
      <c r="RIO19" s="232"/>
      <c r="RIP19" s="500"/>
      <c r="RIQ19" s="503"/>
      <c r="RIR19" s="382"/>
      <c r="RIS19" s="382"/>
      <c r="RIT19" s="382"/>
      <c r="RIU19" s="382"/>
      <c r="RIV19" s="382"/>
      <c r="RIW19" s="232"/>
      <c r="RIX19" s="500"/>
      <c r="RIY19" s="503"/>
      <c r="RIZ19" s="382"/>
      <c r="RJA19" s="382"/>
      <c r="RJB19" s="382"/>
      <c r="RJC19" s="382"/>
      <c r="RJD19" s="382"/>
      <c r="RJE19" s="232"/>
      <c r="RJF19" s="500"/>
      <c r="RJG19" s="503"/>
      <c r="RJH19" s="382"/>
      <c r="RJI19" s="382"/>
      <c r="RJJ19" s="382"/>
      <c r="RJK19" s="382"/>
      <c r="RJL19" s="382"/>
      <c r="RJM19" s="232"/>
      <c r="RJN19" s="500"/>
      <c r="RJO19" s="503"/>
      <c r="RJP19" s="382"/>
      <c r="RJQ19" s="382"/>
      <c r="RJR19" s="382"/>
      <c r="RJS19" s="382"/>
      <c r="RJT19" s="382"/>
      <c r="RJU19" s="232"/>
      <c r="RJV19" s="500"/>
      <c r="RJW19" s="503"/>
      <c r="RJX19" s="382"/>
      <c r="RJY19" s="382"/>
      <c r="RJZ19" s="382"/>
      <c r="RKA19" s="382"/>
      <c r="RKB19" s="382"/>
      <c r="RKC19" s="232"/>
      <c r="RKD19" s="500"/>
      <c r="RKE19" s="503"/>
      <c r="RKF19" s="382"/>
      <c r="RKG19" s="382"/>
      <c r="RKH19" s="382"/>
      <c r="RKI19" s="382"/>
      <c r="RKJ19" s="382"/>
      <c r="RKK19" s="232"/>
      <c r="RKL19" s="500"/>
      <c r="RKM19" s="503"/>
      <c r="RKN19" s="382"/>
      <c r="RKO19" s="382"/>
      <c r="RKP19" s="382"/>
      <c r="RKQ19" s="382"/>
      <c r="RKR19" s="382"/>
      <c r="RKS19" s="232"/>
      <c r="RKT19" s="500"/>
      <c r="RKU19" s="503"/>
      <c r="RKV19" s="382"/>
      <c r="RKW19" s="382"/>
      <c r="RKX19" s="382"/>
      <c r="RKY19" s="382"/>
      <c r="RKZ19" s="382"/>
      <c r="RLA19" s="232"/>
      <c r="RLB19" s="500"/>
      <c r="RLC19" s="503"/>
      <c r="RLD19" s="382"/>
      <c r="RLE19" s="382"/>
      <c r="RLF19" s="382"/>
      <c r="RLG19" s="382"/>
      <c r="RLH19" s="382"/>
      <c r="RLI19" s="232"/>
      <c r="RLJ19" s="500"/>
      <c r="RLK19" s="503"/>
      <c r="RLL19" s="382"/>
      <c r="RLM19" s="382"/>
      <c r="RLN19" s="382"/>
      <c r="RLO19" s="382"/>
      <c r="RLP19" s="382"/>
      <c r="RLQ19" s="232"/>
      <c r="RLR19" s="500"/>
      <c r="RLS19" s="503"/>
      <c r="RLT19" s="382"/>
      <c r="RLU19" s="382"/>
      <c r="RLV19" s="382"/>
      <c r="RLW19" s="382"/>
      <c r="RLX19" s="382"/>
      <c r="RLY19" s="232"/>
      <c r="RLZ19" s="500"/>
      <c r="RMA19" s="503"/>
      <c r="RMB19" s="382"/>
      <c r="RMC19" s="382"/>
      <c r="RMD19" s="382"/>
      <c r="RME19" s="382"/>
      <c r="RMF19" s="382"/>
      <c r="RMG19" s="232"/>
      <c r="RMH19" s="500"/>
      <c r="RMI19" s="503"/>
      <c r="RMJ19" s="382"/>
      <c r="RMK19" s="382"/>
      <c r="RML19" s="382"/>
      <c r="RMM19" s="382"/>
      <c r="RMN19" s="382"/>
      <c r="RMO19" s="232"/>
      <c r="RMP19" s="500"/>
      <c r="RMQ19" s="503"/>
      <c r="RMR19" s="382"/>
      <c r="RMS19" s="382"/>
      <c r="RMT19" s="382"/>
      <c r="RMU19" s="382"/>
      <c r="RMV19" s="382"/>
      <c r="RMW19" s="232"/>
      <c r="RMX19" s="500"/>
      <c r="RMY19" s="503"/>
      <c r="RMZ19" s="382"/>
      <c r="RNA19" s="382"/>
      <c r="RNB19" s="382"/>
      <c r="RNC19" s="382"/>
      <c r="RND19" s="382"/>
      <c r="RNE19" s="232"/>
      <c r="RNF19" s="500"/>
      <c r="RNG19" s="503"/>
      <c r="RNH19" s="382"/>
      <c r="RNI19" s="382"/>
      <c r="RNJ19" s="382"/>
      <c r="RNK19" s="382"/>
      <c r="RNL19" s="382"/>
      <c r="RNM19" s="232"/>
      <c r="RNN19" s="500"/>
      <c r="RNO19" s="503"/>
      <c r="RNP19" s="382"/>
      <c r="RNQ19" s="382"/>
      <c r="RNR19" s="382"/>
      <c r="RNS19" s="382"/>
      <c r="RNT19" s="382"/>
      <c r="RNU19" s="232"/>
      <c r="RNV19" s="500"/>
      <c r="RNW19" s="503"/>
      <c r="RNX19" s="382"/>
      <c r="RNY19" s="382"/>
      <c r="RNZ19" s="382"/>
      <c r="ROA19" s="382"/>
      <c r="ROB19" s="382"/>
      <c r="ROC19" s="232"/>
      <c r="ROD19" s="500"/>
      <c r="ROE19" s="503"/>
      <c r="ROF19" s="382"/>
      <c r="ROG19" s="382"/>
      <c r="ROH19" s="382"/>
      <c r="ROI19" s="382"/>
      <c r="ROJ19" s="382"/>
      <c r="ROK19" s="232"/>
      <c r="ROL19" s="500"/>
      <c r="ROM19" s="503"/>
      <c r="RON19" s="382"/>
      <c r="ROO19" s="382"/>
      <c r="ROP19" s="382"/>
      <c r="ROQ19" s="382"/>
      <c r="ROR19" s="382"/>
      <c r="ROS19" s="232"/>
      <c r="ROT19" s="500"/>
      <c r="ROU19" s="503"/>
      <c r="ROV19" s="382"/>
      <c r="ROW19" s="382"/>
      <c r="ROX19" s="382"/>
      <c r="ROY19" s="382"/>
      <c r="ROZ19" s="382"/>
      <c r="RPA19" s="232"/>
      <c r="RPB19" s="500"/>
      <c r="RPC19" s="503"/>
      <c r="RPD19" s="382"/>
      <c r="RPE19" s="382"/>
      <c r="RPF19" s="382"/>
      <c r="RPG19" s="382"/>
      <c r="RPH19" s="382"/>
      <c r="RPI19" s="232"/>
      <c r="RPJ19" s="500"/>
      <c r="RPK19" s="503"/>
      <c r="RPL19" s="382"/>
      <c r="RPM19" s="382"/>
      <c r="RPN19" s="382"/>
      <c r="RPO19" s="382"/>
      <c r="RPP19" s="382"/>
      <c r="RPQ19" s="232"/>
      <c r="RPR19" s="500"/>
      <c r="RPS19" s="503"/>
      <c r="RPT19" s="382"/>
      <c r="RPU19" s="382"/>
      <c r="RPV19" s="382"/>
      <c r="RPW19" s="382"/>
      <c r="RPX19" s="382"/>
      <c r="RPY19" s="232"/>
      <c r="RPZ19" s="500"/>
      <c r="RQA19" s="503"/>
      <c r="RQB19" s="382"/>
      <c r="RQC19" s="382"/>
      <c r="RQD19" s="382"/>
      <c r="RQE19" s="382"/>
      <c r="RQF19" s="382"/>
      <c r="RQG19" s="232"/>
      <c r="RQH19" s="500"/>
      <c r="RQI19" s="503"/>
      <c r="RQJ19" s="382"/>
      <c r="RQK19" s="382"/>
      <c r="RQL19" s="382"/>
      <c r="RQM19" s="382"/>
      <c r="RQN19" s="382"/>
      <c r="RQO19" s="232"/>
      <c r="RQP19" s="500"/>
      <c r="RQQ19" s="503"/>
      <c r="RQR19" s="382"/>
      <c r="RQS19" s="382"/>
      <c r="RQT19" s="382"/>
      <c r="RQU19" s="382"/>
      <c r="RQV19" s="382"/>
      <c r="RQW19" s="232"/>
      <c r="RQX19" s="500"/>
      <c r="RQY19" s="503"/>
      <c r="RQZ19" s="382"/>
      <c r="RRA19" s="382"/>
      <c r="RRB19" s="382"/>
      <c r="RRC19" s="382"/>
      <c r="RRD19" s="382"/>
      <c r="RRE19" s="232"/>
      <c r="RRF19" s="500"/>
      <c r="RRG19" s="503"/>
      <c r="RRH19" s="382"/>
      <c r="RRI19" s="382"/>
      <c r="RRJ19" s="382"/>
      <c r="RRK19" s="382"/>
      <c r="RRL19" s="382"/>
      <c r="RRM19" s="232"/>
      <c r="RRN19" s="500"/>
      <c r="RRO19" s="503"/>
      <c r="RRP19" s="382"/>
      <c r="RRQ19" s="382"/>
      <c r="RRR19" s="382"/>
      <c r="RRS19" s="382"/>
      <c r="RRT19" s="382"/>
      <c r="RRU19" s="232"/>
      <c r="RRV19" s="500"/>
      <c r="RRW19" s="503"/>
      <c r="RRX19" s="382"/>
      <c r="RRY19" s="382"/>
      <c r="RRZ19" s="382"/>
      <c r="RSA19" s="382"/>
      <c r="RSB19" s="382"/>
      <c r="RSC19" s="232"/>
      <c r="RSD19" s="500"/>
      <c r="RSE19" s="503"/>
      <c r="RSF19" s="382"/>
      <c r="RSG19" s="382"/>
      <c r="RSH19" s="382"/>
      <c r="RSI19" s="382"/>
      <c r="RSJ19" s="382"/>
      <c r="RSK19" s="232"/>
      <c r="RSL19" s="500"/>
      <c r="RSM19" s="503"/>
      <c r="RSN19" s="382"/>
      <c r="RSO19" s="382"/>
      <c r="RSP19" s="382"/>
      <c r="RSQ19" s="382"/>
      <c r="RSR19" s="382"/>
      <c r="RSS19" s="232"/>
      <c r="RST19" s="500"/>
      <c r="RSU19" s="503"/>
      <c r="RSV19" s="382"/>
      <c r="RSW19" s="382"/>
      <c r="RSX19" s="382"/>
      <c r="RSY19" s="382"/>
      <c r="RSZ19" s="382"/>
      <c r="RTA19" s="232"/>
      <c r="RTB19" s="500"/>
      <c r="RTC19" s="503"/>
      <c r="RTD19" s="382"/>
      <c r="RTE19" s="382"/>
      <c r="RTF19" s="382"/>
      <c r="RTG19" s="382"/>
      <c r="RTH19" s="382"/>
      <c r="RTI19" s="232"/>
      <c r="RTJ19" s="500"/>
      <c r="RTK19" s="503"/>
      <c r="RTL19" s="382"/>
      <c r="RTM19" s="382"/>
      <c r="RTN19" s="382"/>
      <c r="RTO19" s="382"/>
      <c r="RTP19" s="382"/>
      <c r="RTQ19" s="232"/>
      <c r="RTR19" s="500"/>
      <c r="RTS19" s="503"/>
      <c r="RTT19" s="382"/>
      <c r="RTU19" s="382"/>
      <c r="RTV19" s="382"/>
      <c r="RTW19" s="382"/>
      <c r="RTX19" s="382"/>
      <c r="RTY19" s="232"/>
      <c r="RTZ19" s="500"/>
      <c r="RUA19" s="503"/>
      <c r="RUB19" s="382"/>
      <c r="RUC19" s="382"/>
      <c r="RUD19" s="382"/>
      <c r="RUE19" s="382"/>
      <c r="RUF19" s="382"/>
      <c r="RUG19" s="232"/>
      <c r="RUH19" s="500"/>
      <c r="RUI19" s="503"/>
      <c r="RUJ19" s="382"/>
      <c r="RUK19" s="382"/>
      <c r="RUL19" s="382"/>
      <c r="RUM19" s="382"/>
      <c r="RUN19" s="382"/>
      <c r="RUO19" s="232"/>
      <c r="RUP19" s="500"/>
      <c r="RUQ19" s="503"/>
      <c r="RUR19" s="382"/>
      <c r="RUS19" s="382"/>
      <c r="RUT19" s="382"/>
      <c r="RUU19" s="382"/>
      <c r="RUV19" s="382"/>
      <c r="RUW19" s="232"/>
      <c r="RUX19" s="500"/>
      <c r="RUY19" s="503"/>
      <c r="RUZ19" s="382"/>
      <c r="RVA19" s="382"/>
      <c r="RVB19" s="382"/>
      <c r="RVC19" s="382"/>
      <c r="RVD19" s="382"/>
      <c r="RVE19" s="232"/>
      <c r="RVF19" s="500"/>
      <c r="RVG19" s="503"/>
      <c r="RVH19" s="382"/>
      <c r="RVI19" s="382"/>
      <c r="RVJ19" s="382"/>
      <c r="RVK19" s="382"/>
      <c r="RVL19" s="382"/>
      <c r="RVM19" s="232"/>
      <c r="RVN19" s="500"/>
      <c r="RVO19" s="503"/>
      <c r="RVP19" s="382"/>
      <c r="RVQ19" s="382"/>
      <c r="RVR19" s="382"/>
      <c r="RVS19" s="382"/>
      <c r="RVT19" s="382"/>
      <c r="RVU19" s="232"/>
      <c r="RVV19" s="500"/>
      <c r="RVW19" s="503"/>
      <c r="RVX19" s="382"/>
      <c r="RVY19" s="382"/>
      <c r="RVZ19" s="382"/>
      <c r="RWA19" s="382"/>
      <c r="RWB19" s="382"/>
      <c r="RWC19" s="232"/>
      <c r="RWD19" s="500"/>
      <c r="RWE19" s="503"/>
      <c r="RWF19" s="382"/>
      <c r="RWG19" s="382"/>
      <c r="RWH19" s="382"/>
      <c r="RWI19" s="382"/>
      <c r="RWJ19" s="382"/>
      <c r="RWK19" s="232"/>
      <c r="RWL19" s="500"/>
      <c r="RWM19" s="503"/>
      <c r="RWN19" s="382"/>
      <c r="RWO19" s="382"/>
      <c r="RWP19" s="382"/>
      <c r="RWQ19" s="382"/>
      <c r="RWR19" s="382"/>
      <c r="RWS19" s="232"/>
      <c r="RWT19" s="500"/>
      <c r="RWU19" s="503"/>
      <c r="RWV19" s="382"/>
      <c r="RWW19" s="382"/>
      <c r="RWX19" s="382"/>
      <c r="RWY19" s="382"/>
      <c r="RWZ19" s="382"/>
      <c r="RXA19" s="232"/>
      <c r="RXB19" s="500"/>
      <c r="RXC19" s="503"/>
      <c r="RXD19" s="382"/>
      <c r="RXE19" s="382"/>
      <c r="RXF19" s="382"/>
      <c r="RXG19" s="382"/>
      <c r="RXH19" s="382"/>
      <c r="RXI19" s="232"/>
      <c r="RXJ19" s="500"/>
      <c r="RXK19" s="503"/>
      <c r="RXL19" s="382"/>
      <c r="RXM19" s="382"/>
      <c r="RXN19" s="382"/>
      <c r="RXO19" s="382"/>
      <c r="RXP19" s="382"/>
      <c r="RXQ19" s="232"/>
      <c r="RXR19" s="500"/>
      <c r="RXS19" s="503"/>
      <c r="RXT19" s="382"/>
      <c r="RXU19" s="382"/>
      <c r="RXV19" s="382"/>
      <c r="RXW19" s="382"/>
      <c r="RXX19" s="382"/>
      <c r="RXY19" s="232"/>
      <c r="RXZ19" s="500"/>
      <c r="RYA19" s="503"/>
      <c r="RYB19" s="382"/>
      <c r="RYC19" s="382"/>
      <c r="RYD19" s="382"/>
      <c r="RYE19" s="382"/>
      <c r="RYF19" s="382"/>
      <c r="RYG19" s="232"/>
      <c r="RYH19" s="500"/>
      <c r="RYI19" s="503"/>
      <c r="RYJ19" s="382"/>
      <c r="RYK19" s="382"/>
      <c r="RYL19" s="382"/>
      <c r="RYM19" s="382"/>
      <c r="RYN19" s="382"/>
      <c r="RYO19" s="232"/>
      <c r="RYP19" s="500"/>
      <c r="RYQ19" s="503"/>
      <c r="RYR19" s="382"/>
      <c r="RYS19" s="382"/>
      <c r="RYT19" s="382"/>
      <c r="RYU19" s="382"/>
      <c r="RYV19" s="382"/>
      <c r="RYW19" s="232"/>
      <c r="RYX19" s="500"/>
      <c r="RYY19" s="503"/>
      <c r="RYZ19" s="382"/>
      <c r="RZA19" s="382"/>
      <c r="RZB19" s="382"/>
      <c r="RZC19" s="382"/>
      <c r="RZD19" s="382"/>
      <c r="RZE19" s="232"/>
      <c r="RZF19" s="500"/>
      <c r="RZG19" s="503"/>
      <c r="RZH19" s="382"/>
      <c r="RZI19" s="382"/>
      <c r="RZJ19" s="382"/>
      <c r="RZK19" s="382"/>
      <c r="RZL19" s="382"/>
      <c r="RZM19" s="232"/>
      <c r="RZN19" s="500"/>
      <c r="RZO19" s="503"/>
      <c r="RZP19" s="382"/>
      <c r="RZQ19" s="382"/>
      <c r="RZR19" s="382"/>
      <c r="RZS19" s="382"/>
      <c r="RZT19" s="382"/>
      <c r="RZU19" s="232"/>
      <c r="RZV19" s="500"/>
      <c r="RZW19" s="503"/>
      <c r="RZX19" s="382"/>
      <c r="RZY19" s="382"/>
      <c r="RZZ19" s="382"/>
      <c r="SAA19" s="382"/>
      <c r="SAB19" s="382"/>
      <c r="SAC19" s="232"/>
      <c r="SAD19" s="500"/>
      <c r="SAE19" s="503"/>
      <c r="SAF19" s="382"/>
      <c r="SAG19" s="382"/>
      <c r="SAH19" s="382"/>
      <c r="SAI19" s="382"/>
      <c r="SAJ19" s="382"/>
      <c r="SAK19" s="232"/>
      <c r="SAL19" s="500"/>
      <c r="SAM19" s="503"/>
      <c r="SAN19" s="382"/>
      <c r="SAO19" s="382"/>
      <c r="SAP19" s="382"/>
      <c r="SAQ19" s="382"/>
      <c r="SAR19" s="382"/>
      <c r="SAS19" s="232"/>
      <c r="SAT19" s="500"/>
      <c r="SAU19" s="503"/>
      <c r="SAV19" s="382"/>
      <c r="SAW19" s="382"/>
      <c r="SAX19" s="382"/>
      <c r="SAY19" s="382"/>
      <c r="SAZ19" s="382"/>
      <c r="SBA19" s="232"/>
      <c r="SBB19" s="500"/>
      <c r="SBC19" s="503"/>
      <c r="SBD19" s="382"/>
      <c r="SBE19" s="382"/>
      <c r="SBF19" s="382"/>
      <c r="SBG19" s="382"/>
      <c r="SBH19" s="382"/>
      <c r="SBI19" s="232"/>
      <c r="SBJ19" s="500"/>
      <c r="SBK19" s="503"/>
      <c r="SBL19" s="382"/>
      <c r="SBM19" s="382"/>
      <c r="SBN19" s="382"/>
      <c r="SBO19" s="382"/>
      <c r="SBP19" s="382"/>
      <c r="SBQ19" s="232"/>
      <c r="SBR19" s="500"/>
      <c r="SBS19" s="503"/>
      <c r="SBT19" s="382"/>
      <c r="SBU19" s="382"/>
      <c r="SBV19" s="382"/>
      <c r="SBW19" s="382"/>
      <c r="SBX19" s="382"/>
      <c r="SBY19" s="232"/>
      <c r="SBZ19" s="500"/>
      <c r="SCA19" s="503"/>
      <c r="SCB19" s="382"/>
      <c r="SCC19" s="382"/>
      <c r="SCD19" s="382"/>
      <c r="SCE19" s="382"/>
      <c r="SCF19" s="382"/>
      <c r="SCG19" s="232"/>
      <c r="SCH19" s="500"/>
      <c r="SCI19" s="503"/>
      <c r="SCJ19" s="382"/>
      <c r="SCK19" s="382"/>
      <c r="SCL19" s="382"/>
      <c r="SCM19" s="382"/>
      <c r="SCN19" s="382"/>
      <c r="SCO19" s="232"/>
      <c r="SCP19" s="500"/>
      <c r="SCQ19" s="503"/>
      <c r="SCR19" s="382"/>
      <c r="SCS19" s="382"/>
      <c r="SCT19" s="382"/>
      <c r="SCU19" s="382"/>
      <c r="SCV19" s="382"/>
      <c r="SCW19" s="232"/>
      <c r="SCX19" s="500"/>
      <c r="SCY19" s="503"/>
      <c r="SCZ19" s="382"/>
      <c r="SDA19" s="382"/>
      <c r="SDB19" s="382"/>
      <c r="SDC19" s="382"/>
      <c r="SDD19" s="382"/>
      <c r="SDE19" s="232"/>
      <c r="SDF19" s="500"/>
      <c r="SDG19" s="503"/>
      <c r="SDH19" s="382"/>
      <c r="SDI19" s="382"/>
      <c r="SDJ19" s="382"/>
      <c r="SDK19" s="382"/>
      <c r="SDL19" s="382"/>
      <c r="SDM19" s="232"/>
      <c r="SDN19" s="500"/>
      <c r="SDO19" s="503"/>
      <c r="SDP19" s="382"/>
      <c r="SDQ19" s="382"/>
      <c r="SDR19" s="382"/>
      <c r="SDS19" s="382"/>
      <c r="SDT19" s="382"/>
      <c r="SDU19" s="232"/>
      <c r="SDV19" s="500"/>
      <c r="SDW19" s="503"/>
      <c r="SDX19" s="382"/>
      <c r="SDY19" s="382"/>
      <c r="SDZ19" s="382"/>
      <c r="SEA19" s="382"/>
      <c r="SEB19" s="382"/>
      <c r="SEC19" s="232"/>
      <c r="SED19" s="500"/>
      <c r="SEE19" s="503"/>
      <c r="SEF19" s="382"/>
      <c r="SEG19" s="382"/>
      <c r="SEH19" s="382"/>
      <c r="SEI19" s="382"/>
      <c r="SEJ19" s="382"/>
      <c r="SEK19" s="232"/>
      <c r="SEL19" s="500"/>
      <c r="SEM19" s="503"/>
      <c r="SEN19" s="382"/>
      <c r="SEO19" s="382"/>
      <c r="SEP19" s="382"/>
      <c r="SEQ19" s="382"/>
      <c r="SER19" s="382"/>
      <c r="SES19" s="232"/>
      <c r="SET19" s="500"/>
      <c r="SEU19" s="503"/>
      <c r="SEV19" s="382"/>
      <c r="SEW19" s="382"/>
      <c r="SEX19" s="382"/>
      <c r="SEY19" s="382"/>
      <c r="SEZ19" s="382"/>
      <c r="SFA19" s="232"/>
      <c r="SFB19" s="500"/>
      <c r="SFC19" s="503"/>
      <c r="SFD19" s="382"/>
      <c r="SFE19" s="382"/>
      <c r="SFF19" s="382"/>
      <c r="SFG19" s="382"/>
      <c r="SFH19" s="382"/>
      <c r="SFI19" s="232"/>
      <c r="SFJ19" s="500"/>
      <c r="SFK19" s="503"/>
      <c r="SFL19" s="382"/>
      <c r="SFM19" s="382"/>
      <c r="SFN19" s="382"/>
      <c r="SFO19" s="382"/>
      <c r="SFP19" s="382"/>
      <c r="SFQ19" s="232"/>
      <c r="SFR19" s="500"/>
      <c r="SFS19" s="503"/>
      <c r="SFT19" s="382"/>
      <c r="SFU19" s="382"/>
      <c r="SFV19" s="382"/>
      <c r="SFW19" s="382"/>
      <c r="SFX19" s="382"/>
      <c r="SFY19" s="232"/>
      <c r="SFZ19" s="500"/>
      <c r="SGA19" s="503"/>
      <c r="SGB19" s="382"/>
      <c r="SGC19" s="382"/>
      <c r="SGD19" s="382"/>
      <c r="SGE19" s="382"/>
      <c r="SGF19" s="382"/>
      <c r="SGG19" s="232"/>
      <c r="SGH19" s="500"/>
      <c r="SGI19" s="503"/>
      <c r="SGJ19" s="382"/>
      <c r="SGK19" s="382"/>
      <c r="SGL19" s="382"/>
      <c r="SGM19" s="382"/>
      <c r="SGN19" s="382"/>
      <c r="SGO19" s="232"/>
      <c r="SGP19" s="500"/>
      <c r="SGQ19" s="503"/>
      <c r="SGR19" s="382"/>
      <c r="SGS19" s="382"/>
      <c r="SGT19" s="382"/>
      <c r="SGU19" s="382"/>
      <c r="SGV19" s="382"/>
      <c r="SGW19" s="232"/>
      <c r="SGX19" s="500"/>
      <c r="SGY19" s="503"/>
      <c r="SGZ19" s="382"/>
      <c r="SHA19" s="382"/>
      <c r="SHB19" s="382"/>
      <c r="SHC19" s="382"/>
      <c r="SHD19" s="382"/>
      <c r="SHE19" s="232"/>
      <c r="SHF19" s="500"/>
      <c r="SHG19" s="503"/>
      <c r="SHH19" s="382"/>
      <c r="SHI19" s="382"/>
      <c r="SHJ19" s="382"/>
      <c r="SHK19" s="382"/>
      <c r="SHL19" s="382"/>
      <c r="SHM19" s="232"/>
      <c r="SHN19" s="500"/>
      <c r="SHO19" s="503"/>
      <c r="SHP19" s="382"/>
      <c r="SHQ19" s="382"/>
      <c r="SHR19" s="382"/>
      <c r="SHS19" s="382"/>
      <c r="SHT19" s="382"/>
      <c r="SHU19" s="232"/>
      <c r="SHV19" s="500"/>
      <c r="SHW19" s="503"/>
      <c r="SHX19" s="382"/>
      <c r="SHY19" s="382"/>
      <c r="SHZ19" s="382"/>
      <c r="SIA19" s="382"/>
      <c r="SIB19" s="382"/>
      <c r="SIC19" s="232"/>
      <c r="SID19" s="500"/>
      <c r="SIE19" s="503"/>
      <c r="SIF19" s="382"/>
      <c r="SIG19" s="382"/>
      <c r="SIH19" s="382"/>
      <c r="SII19" s="382"/>
      <c r="SIJ19" s="382"/>
      <c r="SIK19" s="232"/>
      <c r="SIL19" s="500"/>
      <c r="SIM19" s="503"/>
      <c r="SIN19" s="382"/>
      <c r="SIO19" s="382"/>
      <c r="SIP19" s="382"/>
      <c r="SIQ19" s="382"/>
      <c r="SIR19" s="382"/>
      <c r="SIS19" s="232"/>
      <c r="SIT19" s="500"/>
      <c r="SIU19" s="503"/>
      <c r="SIV19" s="382"/>
      <c r="SIW19" s="382"/>
      <c r="SIX19" s="382"/>
      <c r="SIY19" s="382"/>
      <c r="SIZ19" s="382"/>
      <c r="SJA19" s="232"/>
      <c r="SJB19" s="500"/>
      <c r="SJC19" s="503"/>
      <c r="SJD19" s="382"/>
      <c r="SJE19" s="382"/>
      <c r="SJF19" s="382"/>
      <c r="SJG19" s="382"/>
      <c r="SJH19" s="382"/>
      <c r="SJI19" s="232"/>
      <c r="SJJ19" s="500"/>
      <c r="SJK19" s="503"/>
      <c r="SJL19" s="382"/>
      <c r="SJM19" s="382"/>
      <c r="SJN19" s="382"/>
      <c r="SJO19" s="382"/>
      <c r="SJP19" s="382"/>
      <c r="SJQ19" s="232"/>
      <c r="SJR19" s="500"/>
      <c r="SJS19" s="503"/>
      <c r="SJT19" s="382"/>
      <c r="SJU19" s="382"/>
      <c r="SJV19" s="382"/>
      <c r="SJW19" s="382"/>
      <c r="SJX19" s="382"/>
      <c r="SJY19" s="232"/>
      <c r="SJZ19" s="500"/>
      <c r="SKA19" s="503"/>
      <c r="SKB19" s="382"/>
      <c r="SKC19" s="382"/>
      <c r="SKD19" s="382"/>
      <c r="SKE19" s="382"/>
      <c r="SKF19" s="382"/>
      <c r="SKG19" s="232"/>
      <c r="SKH19" s="500"/>
      <c r="SKI19" s="503"/>
      <c r="SKJ19" s="382"/>
      <c r="SKK19" s="382"/>
      <c r="SKL19" s="382"/>
      <c r="SKM19" s="382"/>
      <c r="SKN19" s="382"/>
      <c r="SKO19" s="232"/>
      <c r="SKP19" s="500"/>
      <c r="SKQ19" s="503"/>
      <c r="SKR19" s="382"/>
      <c r="SKS19" s="382"/>
      <c r="SKT19" s="382"/>
      <c r="SKU19" s="382"/>
      <c r="SKV19" s="382"/>
      <c r="SKW19" s="232"/>
      <c r="SKX19" s="500"/>
      <c r="SKY19" s="503"/>
      <c r="SKZ19" s="382"/>
      <c r="SLA19" s="382"/>
      <c r="SLB19" s="382"/>
      <c r="SLC19" s="382"/>
      <c r="SLD19" s="382"/>
      <c r="SLE19" s="232"/>
      <c r="SLF19" s="500"/>
      <c r="SLG19" s="503"/>
      <c r="SLH19" s="382"/>
      <c r="SLI19" s="382"/>
      <c r="SLJ19" s="382"/>
      <c r="SLK19" s="382"/>
      <c r="SLL19" s="382"/>
      <c r="SLM19" s="232"/>
      <c r="SLN19" s="500"/>
      <c r="SLO19" s="503"/>
      <c r="SLP19" s="382"/>
      <c r="SLQ19" s="382"/>
      <c r="SLR19" s="382"/>
      <c r="SLS19" s="382"/>
      <c r="SLT19" s="382"/>
      <c r="SLU19" s="232"/>
      <c r="SLV19" s="500"/>
      <c r="SLW19" s="503"/>
      <c r="SLX19" s="382"/>
      <c r="SLY19" s="382"/>
      <c r="SLZ19" s="382"/>
      <c r="SMA19" s="382"/>
      <c r="SMB19" s="382"/>
      <c r="SMC19" s="232"/>
      <c r="SMD19" s="500"/>
      <c r="SME19" s="503"/>
      <c r="SMF19" s="382"/>
      <c r="SMG19" s="382"/>
      <c r="SMH19" s="382"/>
      <c r="SMI19" s="382"/>
      <c r="SMJ19" s="382"/>
      <c r="SMK19" s="232"/>
      <c r="SML19" s="500"/>
      <c r="SMM19" s="503"/>
      <c r="SMN19" s="382"/>
      <c r="SMO19" s="382"/>
      <c r="SMP19" s="382"/>
      <c r="SMQ19" s="382"/>
      <c r="SMR19" s="382"/>
      <c r="SMS19" s="232"/>
      <c r="SMT19" s="500"/>
      <c r="SMU19" s="503"/>
      <c r="SMV19" s="382"/>
      <c r="SMW19" s="382"/>
      <c r="SMX19" s="382"/>
      <c r="SMY19" s="382"/>
      <c r="SMZ19" s="382"/>
      <c r="SNA19" s="232"/>
      <c r="SNB19" s="500"/>
      <c r="SNC19" s="503"/>
      <c r="SND19" s="382"/>
      <c r="SNE19" s="382"/>
      <c r="SNF19" s="382"/>
      <c r="SNG19" s="382"/>
      <c r="SNH19" s="382"/>
      <c r="SNI19" s="232"/>
      <c r="SNJ19" s="500"/>
      <c r="SNK19" s="503"/>
      <c r="SNL19" s="382"/>
      <c r="SNM19" s="382"/>
      <c r="SNN19" s="382"/>
      <c r="SNO19" s="382"/>
      <c r="SNP19" s="382"/>
      <c r="SNQ19" s="232"/>
      <c r="SNR19" s="500"/>
      <c r="SNS19" s="503"/>
      <c r="SNT19" s="382"/>
      <c r="SNU19" s="382"/>
      <c r="SNV19" s="382"/>
      <c r="SNW19" s="382"/>
      <c r="SNX19" s="382"/>
      <c r="SNY19" s="232"/>
      <c r="SNZ19" s="500"/>
      <c r="SOA19" s="503"/>
      <c r="SOB19" s="382"/>
      <c r="SOC19" s="382"/>
      <c r="SOD19" s="382"/>
      <c r="SOE19" s="382"/>
      <c r="SOF19" s="382"/>
      <c r="SOG19" s="232"/>
      <c r="SOH19" s="500"/>
      <c r="SOI19" s="503"/>
      <c r="SOJ19" s="382"/>
      <c r="SOK19" s="382"/>
      <c r="SOL19" s="382"/>
      <c r="SOM19" s="382"/>
      <c r="SON19" s="382"/>
      <c r="SOO19" s="232"/>
      <c r="SOP19" s="500"/>
      <c r="SOQ19" s="503"/>
      <c r="SOR19" s="382"/>
      <c r="SOS19" s="382"/>
      <c r="SOT19" s="382"/>
      <c r="SOU19" s="382"/>
      <c r="SOV19" s="382"/>
      <c r="SOW19" s="232"/>
      <c r="SOX19" s="500"/>
      <c r="SOY19" s="503"/>
      <c r="SOZ19" s="382"/>
      <c r="SPA19" s="382"/>
      <c r="SPB19" s="382"/>
      <c r="SPC19" s="382"/>
      <c r="SPD19" s="382"/>
      <c r="SPE19" s="232"/>
      <c r="SPF19" s="500"/>
      <c r="SPG19" s="503"/>
      <c r="SPH19" s="382"/>
      <c r="SPI19" s="382"/>
      <c r="SPJ19" s="382"/>
      <c r="SPK19" s="382"/>
      <c r="SPL19" s="382"/>
      <c r="SPM19" s="232"/>
      <c r="SPN19" s="500"/>
      <c r="SPO19" s="503"/>
      <c r="SPP19" s="382"/>
      <c r="SPQ19" s="382"/>
      <c r="SPR19" s="382"/>
      <c r="SPS19" s="382"/>
      <c r="SPT19" s="382"/>
      <c r="SPU19" s="232"/>
      <c r="SPV19" s="500"/>
      <c r="SPW19" s="503"/>
      <c r="SPX19" s="382"/>
      <c r="SPY19" s="382"/>
      <c r="SPZ19" s="382"/>
      <c r="SQA19" s="382"/>
      <c r="SQB19" s="382"/>
      <c r="SQC19" s="232"/>
      <c r="SQD19" s="500"/>
      <c r="SQE19" s="503"/>
      <c r="SQF19" s="382"/>
      <c r="SQG19" s="382"/>
      <c r="SQH19" s="382"/>
      <c r="SQI19" s="382"/>
      <c r="SQJ19" s="382"/>
      <c r="SQK19" s="232"/>
      <c r="SQL19" s="500"/>
      <c r="SQM19" s="503"/>
      <c r="SQN19" s="382"/>
      <c r="SQO19" s="382"/>
      <c r="SQP19" s="382"/>
      <c r="SQQ19" s="382"/>
      <c r="SQR19" s="382"/>
      <c r="SQS19" s="232"/>
      <c r="SQT19" s="500"/>
      <c r="SQU19" s="503"/>
      <c r="SQV19" s="382"/>
      <c r="SQW19" s="382"/>
      <c r="SQX19" s="382"/>
      <c r="SQY19" s="382"/>
      <c r="SQZ19" s="382"/>
      <c r="SRA19" s="232"/>
      <c r="SRB19" s="500"/>
      <c r="SRC19" s="503"/>
      <c r="SRD19" s="382"/>
      <c r="SRE19" s="382"/>
      <c r="SRF19" s="382"/>
      <c r="SRG19" s="382"/>
      <c r="SRH19" s="382"/>
      <c r="SRI19" s="232"/>
      <c r="SRJ19" s="500"/>
      <c r="SRK19" s="503"/>
      <c r="SRL19" s="382"/>
      <c r="SRM19" s="382"/>
      <c r="SRN19" s="382"/>
      <c r="SRO19" s="382"/>
      <c r="SRP19" s="382"/>
      <c r="SRQ19" s="232"/>
      <c r="SRR19" s="500"/>
      <c r="SRS19" s="503"/>
      <c r="SRT19" s="382"/>
      <c r="SRU19" s="382"/>
      <c r="SRV19" s="382"/>
      <c r="SRW19" s="382"/>
      <c r="SRX19" s="382"/>
      <c r="SRY19" s="232"/>
      <c r="SRZ19" s="500"/>
      <c r="SSA19" s="503"/>
      <c r="SSB19" s="382"/>
      <c r="SSC19" s="382"/>
      <c r="SSD19" s="382"/>
      <c r="SSE19" s="382"/>
      <c r="SSF19" s="382"/>
      <c r="SSG19" s="232"/>
      <c r="SSH19" s="500"/>
      <c r="SSI19" s="503"/>
      <c r="SSJ19" s="382"/>
      <c r="SSK19" s="382"/>
      <c r="SSL19" s="382"/>
      <c r="SSM19" s="382"/>
      <c r="SSN19" s="382"/>
      <c r="SSO19" s="232"/>
      <c r="SSP19" s="500"/>
      <c r="SSQ19" s="503"/>
      <c r="SSR19" s="382"/>
      <c r="SSS19" s="382"/>
      <c r="SST19" s="382"/>
      <c r="SSU19" s="382"/>
      <c r="SSV19" s="382"/>
      <c r="SSW19" s="232"/>
      <c r="SSX19" s="500"/>
      <c r="SSY19" s="503"/>
      <c r="SSZ19" s="382"/>
      <c r="STA19" s="382"/>
      <c r="STB19" s="382"/>
      <c r="STC19" s="382"/>
      <c r="STD19" s="382"/>
      <c r="STE19" s="232"/>
      <c r="STF19" s="500"/>
      <c r="STG19" s="503"/>
      <c r="STH19" s="382"/>
      <c r="STI19" s="382"/>
      <c r="STJ19" s="382"/>
      <c r="STK19" s="382"/>
      <c r="STL19" s="382"/>
      <c r="STM19" s="232"/>
      <c r="STN19" s="500"/>
      <c r="STO19" s="503"/>
      <c r="STP19" s="382"/>
      <c r="STQ19" s="382"/>
      <c r="STR19" s="382"/>
      <c r="STS19" s="382"/>
      <c r="STT19" s="382"/>
      <c r="STU19" s="232"/>
      <c r="STV19" s="500"/>
      <c r="STW19" s="503"/>
      <c r="STX19" s="382"/>
      <c r="STY19" s="382"/>
      <c r="STZ19" s="382"/>
      <c r="SUA19" s="382"/>
      <c r="SUB19" s="382"/>
      <c r="SUC19" s="232"/>
      <c r="SUD19" s="500"/>
      <c r="SUE19" s="503"/>
      <c r="SUF19" s="382"/>
      <c r="SUG19" s="382"/>
      <c r="SUH19" s="382"/>
      <c r="SUI19" s="382"/>
      <c r="SUJ19" s="382"/>
      <c r="SUK19" s="232"/>
      <c r="SUL19" s="500"/>
      <c r="SUM19" s="503"/>
      <c r="SUN19" s="382"/>
      <c r="SUO19" s="382"/>
      <c r="SUP19" s="382"/>
      <c r="SUQ19" s="382"/>
      <c r="SUR19" s="382"/>
      <c r="SUS19" s="232"/>
      <c r="SUT19" s="500"/>
      <c r="SUU19" s="503"/>
      <c r="SUV19" s="382"/>
      <c r="SUW19" s="382"/>
      <c r="SUX19" s="382"/>
      <c r="SUY19" s="382"/>
      <c r="SUZ19" s="382"/>
      <c r="SVA19" s="232"/>
      <c r="SVB19" s="500"/>
      <c r="SVC19" s="503"/>
      <c r="SVD19" s="382"/>
      <c r="SVE19" s="382"/>
      <c r="SVF19" s="382"/>
      <c r="SVG19" s="382"/>
      <c r="SVH19" s="382"/>
      <c r="SVI19" s="232"/>
      <c r="SVJ19" s="500"/>
      <c r="SVK19" s="503"/>
      <c r="SVL19" s="382"/>
      <c r="SVM19" s="382"/>
      <c r="SVN19" s="382"/>
      <c r="SVO19" s="382"/>
      <c r="SVP19" s="382"/>
      <c r="SVQ19" s="232"/>
      <c r="SVR19" s="500"/>
      <c r="SVS19" s="503"/>
      <c r="SVT19" s="382"/>
      <c r="SVU19" s="382"/>
      <c r="SVV19" s="382"/>
      <c r="SVW19" s="382"/>
      <c r="SVX19" s="382"/>
      <c r="SVY19" s="232"/>
      <c r="SVZ19" s="500"/>
      <c r="SWA19" s="503"/>
      <c r="SWB19" s="382"/>
      <c r="SWC19" s="382"/>
      <c r="SWD19" s="382"/>
      <c r="SWE19" s="382"/>
      <c r="SWF19" s="382"/>
      <c r="SWG19" s="232"/>
      <c r="SWH19" s="500"/>
      <c r="SWI19" s="503"/>
      <c r="SWJ19" s="382"/>
      <c r="SWK19" s="382"/>
      <c r="SWL19" s="382"/>
      <c r="SWM19" s="382"/>
      <c r="SWN19" s="382"/>
      <c r="SWO19" s="232"/>
      <c r="SWP19" s="500"/>
      <c r="SWQ19" s="503"/>
      <c r="SWR19" s="382"/>
      <c r="SWS19" s="382"/>
      <c r="SWT19" s="382"/>
      <c r="SWU19" s="382"/>
      <c r="SWV19" s="382"/>
      <c r="SWW19" s="232"/>
      <c r="SWX19" s="500"/>
      <c r="SWY19" s="503"/>
      <c r="SWZ19" s="382"/>
      <c r="SXA19" s="382"/>
      <c r="SXB19" s="382"/>
      <c r="SXC19" s="382"/>
      <c r="SXD19" s="382"/>
      <c r="SXE19" s="232"/>
      <c r="SXF19" s="500"/>
      <c r="SXG19" s="503"/>
      <c r="SXH19" s="382"/>
      <c r="SXI19" s="382"/>
      <c r="SXJ19" s="382"/>
      <c r="SXK19" s="382"/>
      <c r="SXL19" s="382"/>
      <c r="SXM19" s="232"/>
      <c r="SXN19" s="500"/>
      <c r="SXO19" s="503"/>
      <c r="SXP19" s="382"/>
      <c r="SXQ19" s="382"/>
      <c r="SXR19" s="382"/>
      <c r="SXS19" s="382"/>
      <c r="SXT19" s="382"/>
      <c r="SXU19" s="232"/>
      <c r="SXV19" s="500"/>
      <c r="SXW19" s="503"/>
      <c r="SXX19" s="382"/>
      <c r="SXY19" s="382"/>
      <c r="SXZ19" s="382"/>
      <c r="SYA19" s="382"/>
      <c r="SYB19" s="382"/>
      <c r="SYC19" s="232"/>
      <c r="SYD19" s="500"/>
      <c r="SYE19" s="503"/>
      <c r="SYF19" s="382"/>
      <c r="SYG19" s="382"/>
      <c r="SYH19" s="382"/>
      <c r="SYI19" s="382"/>
      <c r="SYJ19" s="382"/>
      <c r="SYK19" s="232"/>
      <c r="SYL19" s="500"/>
      <c r="SYM19" s="503"/>
      <c r="SYN19" s="382"/>
      <c r="SYO19" s="382"/>
      <c r="SYP19" s="382"/>
      <c r="SYQ19" s="382"/>
      <c r="SYR19" s="382"/>
      <c r="SYS19" s="232"/>
      <c r="SYT19" s="500"/>
      <c r="SYU19" s="503"/>
      <c r="SYV19" s="382"/>
      <c r="SYW19" s="382"/>
      <c r="SYX19" s="382"/>
      <c r="SYY19" s="382"/>
      <c r="SYZ19" s="382"/>
      <c r="SZA19" s="232"/>
      <c r="SZB19" s="500"/>
      <c r="SZC19" s="503"/>
      <c r="SZD19" s="382"/>
      <c r="SZE19" s="382"/>
      <c r="SZF19" s="382"/>
      <c r="SZG19" s="382"/>
      <c r="SZH19" s="382"/>
      <c r="SZI19" s="232"/>
      <c r="SZJ19" s="500"/>
      <c r="SZK19" s="503"/>
      <c r="SZL19" s="382"/>
      <c r="SZM19" s="382"/>
      <c r="SZN19" s="382"/>
      <c r="SZO19" s="382"/>
      <c r="SZP19" s="382"/>
      <c r="SZQ19" s="232"/>
      <c r="SZR19" s="500"/>
      <c r="SZS19" s="503"/>
      <c r="SZT19" s="382"/>
      <c r="SZU19" s="382"/>
      <c r="SZV19" s="382"/>
      <c r="SZW19" s="382"/>
      <c r="SZX19" s="382"/>
      <c r="SZY19" s="232"/>
      <c r="SZZ19" s="500"/>
      <c r="TAA19" s="503"/>
      <c r="TAB19" s="382"/>
      <c r="TAC19" s="382"/>
      <c r="TAD19" s="382"/>
      <c r="TAE19" s="382"/>
      <c r="TAF19" s="382"/>
      <c r="TAG19" s="232"/>
      <c r="TAH19" s="500"/>
      <c r="TAI19" s="503"/>
      <c r="TAJ19" s="382"/>
      <c r="TAK19" s="382"/>
      <c r="TAL19" s="382"/>
      <c r="TAM19" s="382"/>
      <c r="TAN19" s="382"/>
      <c r="TAO19" s="232"/>
      <c r="TAP19" s="500"/>
      <c r="TAQ19" s="503"/>
      <c r="TAR19" s="382"/>
      <c r="TAS19" s="382"/>
      <c r="TAT19" s="382"/>
      <c r="TAU19" s="382"/>
      <c r="TAV19" s="382"/>
      <c r="TAW19" s="232"/>
      <c r="TAX19" s="500"/>
      <c r="TAY19" s="503"/>
      <c r="TAZ19" s="382"/>
      <c r="TBA19" s="382"/>
      <c r="TBB19" s="382"/>
      <c r="TBC19" s="382"/>
      <c r="TBD19" s="382"/>
      <c r="TBE19" s="232"/>
      <c r="TBF19" s="500"/>
      <c r="TBG19" s="503"/>
      <c r="TBH19" s="382"/>
      <c r="TBI19" s="382"/>
      <c r="TBJ19" s="382"/>
      <c r="TBK19" s="382"/>
      <c r="TBL19" s="382"/>
      <c r="TBM19" s="232"/>
      <c r="TBN19" s="500"/>
      <c r="TBO19" s="503"/>
      <c r="TBP19" s="382"/>
      <c r="TBQ19" s="382"/>
      <c r="TBR19" s="382"/>
      <c r="TBS19" s="382"/>
      <c r="TBT19" s="382"/>
      <c r="TBU19" s="232"/>
      <c r="TBV19" s="500"/>
      <c r="TBW19" s="503"/>
      <c r="TBX19" s="382"/>
      <c r="TBY19" s="382"/>
      <c r="TBZ19" s="382"/>
      <c r="TCA19" s="382"/>
      <c r="TCB19" s="382"/>
      <c r="TCC19" s="232"/>
      <c r="TCD19" s="500"/>
      <c r="TCE19" s="503"/>
      <c r="TCF19" s="382"/>
      <c r="TCG19" s="382"/>
      <c r="TCH19" s="382"/>
      <c r="TCI19" s="382"/>
      <c r="TCJ19" s="382"/>
      <c r="TCK19" s="232"/>
      <c r="TCL19" s="500"/>
      <c r="TCM19" s="503"/>
      <c r="TCN19" s="382"/>
      <c r="TCO19" s="382"/>
      <c r="TCP19" s="382"/>
      <c r="TCQ19" s="382"/>
      <c r="TCR19" s="382"/>
      <c r="TCS19" s="232"/>
      <c r="TCT19" s="500"/>
      <c r="TCU19" s="503"/>
      <c r="TCV19" s="382"/>
      <c r="TCW19" s="382"/>
      <c r="TCX19" s="382"/>
      <c r="TCY19" s="382"/>
      <c r="TCZ19" s="382"/>
      <c r="TDA19" s="232"/>
      <c r="TDB19" s="500"/>
      <c r="TDC19" s="503"/>
      <c r="TDD19" s="382"/>
      <c r="TDE19" s="382"/>
      <c r="TDF19" s="382"/>
      <c r="TDG19" s="382"/>
      <c r="TDH19" s="382"/>
      <c r="TDI19" s="232"/>
      <c r="TDJ19" s="500"/>
      <c r="TDK19" s="503"/>
      <c r="TDL19" s="382"/>
      <c r="TDM19" s="382"/>
      <c r="TDN19" s="382"/>
      <c r="TDO19" s="382"/>
      <c r="TDP19" s="382"/>
      <c r="TDQ19" s="232"/>
      <c r="TDR19" s="500"/>
      <c r="TDS19" s="503"/>
      <c r="TDT19" s="382"/>
      <c r="TDU19" s="382"/>
      <c r="TDV19" s="382"/>
      <c r="TDW19" s="382"/>
      <c r="TDX19" s="382"/>
      <c r="TDY19" s="232"/>
      <c r="TDZ19" s="500"/>
      <c r="TEA19" s="503"/>
      <c r="TEB19" s="382"/>
      <c r="TEC19" s="382"/>
      <c r="TED19" s="382"/>
      <c r="TEE19" s="382"/>
      <c r="TEF19" s="382"/>
      <c r="TEG19" s="232"/>
      <c r="TEH19" s="500"/>
      <c r="TEI19" s="503"/>
      <c r="TEJ19" s="382"/>
      <c r="TEK19" s="382"/>
      <c r="TEL19" s="382"/>
      <c r="TEM19" s="382"/>
      <c r="TEN19" s="382"/>
      <c r="TEO19" s="232"/>
      <c r="TEP19" s="500"/>
      <c r="TEQ19" s="503"/>
      <c r="TER19" s="382"/>
      <c r="TES19" s="382"/>
      <c r="TET19" s="382"/>
      <c r="TEU19" s="382"/>
      <c r="TEV19" s="382"/>
      <c r="TEW19" s="232"/>
      <c r="TEX19" s="500"/>
      <c r="TEY19" s="503"/>
      <c r="TEZ19" s="382"/>
      <c r="TFA19" s="382"/>
      <c r="TFB19" s="382"/>
      <c r="TFC19" s="382"/>
      <c r="TFD19" s="382"/>
      <c r="TFE19" s="232"/>
      <c r="TFF19" s="500"/>
      <c r="TFG19" s="503"/>
      <c r="TFH19" s="382"/>
      <c r="TFI19" s="382"/>
      <c r="TFJ19" s="382"/>
      <c r="TFK19" s="382"/>
      <c r="TFL19" s="382"/>
      <c r="TFM19" s="232"/>
      <c r="TFN19" s="500"/>
      <c r="TFO19" s="503"/>
      <c r="TFP19" s="382"/>
      <c r="TFQ19" s="382"/>
      <c r="TFR19" s="382"/>
      <c r="TFS19" s="382"/>
      <c r="TFT19" s="382"/>
      <c r="TFU19" s="232"/>
      <c r="TFV19" s="500"/>
      <c r="TFW19" s="503"/>
      <c r="TFX19" s="382"/>
      <c r="TFY19" s="382"/>
      <c r="TFZ19" s="382"/>
      <c r="TGA19" s="382"/>
      <c r="TGB19" s="382"/>
      <c r="TGC19" s="232"/>
      <c r="TGD19" s="500"/>
      <c r="TGE19" s="503"/>
      <c r="TGF19" s="382"/>
      <c r="TGG19" s="382"/>
      <c r="TGH19" s="382"/>
      <c r="TGI19" s="382"/>
      <c r="TGJ19" s="382"/>
      <c r="TGK19" s="232"/>
      <c r="TGL19" s="500"/>
      <c r="TGM19" s="503"/>
      <c r="TGN19" s="382"/>
      <c r="TGO19" s="382"/>
      <c r="TGP19" s="382"/>
      <c r="TGQ19" s="382"/>
      <c r="TGR19" s="382"/>
      <c r="TGS19" s="232"/>
      <c r="TGT19" s="500"/>
      <c r="TGU19" s="503"/>
      <c r="TGV19" s="382"/>
      <c r="TGW19" s="382"/>
      <c r="TGX19" s="382"/>
      <c r="TGY19" s="382"/>
      <c r="TGZ19" s="382"/>
      <c r="THA19" s="232"/>
      <c r="THB19" s="500"/>
      <c r="THC19" s="503"/>
      <c r="THD19" s="382"/>
      <c r="THE19" s="382"/>
      <c r="THF19" s="382"/>
      <c r="THG19" s="382"/>
      <c r="THH19" s="382"/>
      <c r="THI19" s="232"/>
      <c r="THJ19" s="500"/>
      <c r="THK19" s="503"/>
      <c r="THL19" s="382"/>
      <c r="THM19" s="382"/>
      <c r="THN19" s="382"/>
      <c r="THO19" s="382"/>
      <c r="THP19" s="382"/>
      <c r="THQ19" s="232"/>
      <c r="THR19" s="500"/>
      <c r="THS19" s="503"/>
      <c r="THT19" s="382"/>
      <c r="THU19" s="382"/>
      <c r="THV19" s="382"/>
      <c r="THW19" s="382"/>
      <c r="THX19" s="382"/>
      <c r="THY19" s="232"/>
      <c r="THZ19" s="500"/>
      <c r="TIA19" s="503"/>
      <c r="TIB19" s="382"/>
      <c r="TIC19" s="382"/>
      <c r="TID19" s="382"/>
      <c r="TIE19" s="382"/>
      <c r="TIF19" s="382"/>
      <c r="TIG19" s="232"/>
      <c r="TIH19" s="500"/>
      <c r="TII19" s="503"/>
      <c r="TIJ19" s="382"/>
      <c r="TIK19" s="382"/>
      <c r="TIL19" s="382"/>
      <c r="TIM19" s="382"/>
      <c r="TIN19" s="382"/>
      <c r="TIO19" s="232"/>
      <c r="TIP19" s="500"/>
      <c r="TIQ19" s="503"/>
      <c r="TIR19" s="382"/>
      <c r="TIS19" s="382"/>
      <c r="TIT19" s="382"/>
      <c r="TIU19" s="382"/>
      <c r="TIV19" s="382"/>
      <c r="TIW19" s="232"/>
      <c r="TIX19" s="500"/>
      <c r="TIY19" s="503"/>
      <c r="TIZ19" s="382"/>
      <c r="TJA19" s="382"/>
      <c r="TJB19" s="382"/>
      <c r="TJC19" s="382"/>
      <c r="TJD19" s="382"/>
      <c r="TJE19" s="232"/>
      <c r="TJF19" s="500"/>
      <c r="TJG19" s="503"/>
      <c r="TJH19" s="382"/>
      <c r="TJI19" s="382"/>
      <c r="TJJ19" s="382"/>
      <c r="TJK19" s="382"/>
      <c r="TJL19" s="382"/>
      <c r="TJM19" s="232"/>
      <c r="TJN19" s="500"/>
      <c r="TJO19" s="503"/>
      <c r="TJP19" s="382"/>
      <c r="TJQ19" s="382"/>
      <c r="TJR19" s="382"/>
      <c r="TJS19" s="382"/>
      <c r="TJT19" s="382"/>
      <c r="TJU19" s="232"/>
      <c r="TJV19" s="500"/>
      <c r="TJW19" s="503"/>
      <c r="TJX19" s="382"/>
      <c r="TJY19" s="382"/>
      <c r="TJZ19" s="382"/>
      <c r="TKA19" s="382"/>
      <c r="TKB19" s="382"/>
      <c r="TKC19" s="232"/>
      <c r="TKD19" s="500"/>
      <c r="TKE19" s="503"/>
      <c r="TKF19" s="382"/>
      <c r="TKG19" s="382"/>
      <c r="TKH19" s="382"/>
      <c r="TKI19" s="382"/>
      <c r="TKJ19" s="382"/>
      <c r="TKK19" s="232"/>
      <c r="TKL19" s="500"/>
      <c r="TKM19" s="503"/>
      <c r="TKN19" s="382"/>
      <c r="TKO19" s="382"/>
      <c r="TKP19" s="382"/>
      <c r="TKQ19" s="382"/>
      <c r="TKR19" s="382"/>
      <c r="TKS19" s="232"/>
      <c r="TKT19" s="500"/>
      <c r="TKU19" s="503"/>
      <c r="TKV19" s="382"/>
      <c r="TKW19" s="382"/>
      <c r="TKX19" s="382"/>
      <c r="TKY19" s="382"/>
      <c r="TKZ19" s="382"/>
      <c r="TLA19" s="232"/>
      <c r="TLB19" s="500"/>
      <c r="TLC19" s="503"/>
      <c r="TLD19" s="382"/>
      <c r="TLE19" s="382"/>
      <c r="TLF19" s="382"/>
      <c r="TLG19" s="382"/>
      <c r="TLH19" s="382"/>
      <c r="TLI19" s="232"/>
      <c r="TLJ19" s="500"/>
      <c r="TLK19" s="503"/>
      <c r="TLL19" s="382"/>
      <c r="TLM19" s="382"/>
      <c r="TLN19" s="382"/>
      <c r="TLO19" s="382"/>
      <c r="TLP19" s="382"/>
      <c r="TLQ19" s="232"/>
      <c r="TLR19" s="500"/>
      <c r="TLS19" s="503"/>
      <c r="TLT19" s="382"/>
      <c r="TLU19" s="382"/>
      <c r="TLV19" s="382"/>
      <c r="TLW19" s="382"/>
      <c r="TLX19" s="382"/>
      <c r="TLY19" s="232"/>
      <c r="TLZ19" s="500"/>
      <c r="TMA19" s="503"/>
      <c r="TMB19" s="382"/>
      <c r="TMC19" s="382"/>
      <c r="TMD19" s="382"/>
      <c r="TME19" s="382"/>
      <c r="TMF19" s="382"/>
      <c r="TMG19" s="232"/>
      <c r="TMH19" s="500"/>
      <c r="TMI19" s="503"/>
      <c r="TMJ19" s="382"/>
      <c r="TMK19" s="382"/>
      <c r="TML19" s="382"/>
      <c r="TMM19" s="382"/>
      <c r="TMN19" s="382"/>
      <c r="TMO19" s="232"/>
      <c r="TMP19" s="500"/>
      <c r="TMQ19" s="503"/>
      <c r="TMR19" s="382"/>
      <c r="TMS19" s="382"/>
      <c r="TMT19" s="382"/>
      <c r="TMU19" s="382"/>
      <c r="TMV19" s="382"/>
      <c r="TMW19" s="232"/>
      <c r="TMX19" s="500"/>
      <c r="TMY19" s="503"/>
      <c r="TMZ19" s="382"/>
      <c r="TNA19" s="382"/>
      <c r="TNB19" s="382"/>
      <c r="TNC19" s="382"/>
      <c r="TND19" s="382"/>
      <c r="TNE19" s="232"/>
      <c r="TNF19" s="500"/>
      <c r="TNG19" s="503"/>
      <c r="TNH19" s="382"/>
      <c r="TNI19" s="382"/>
      <c r="TNJ19" s="382"/>
      <c r="TNK19" s="382"/>
      <c r="TNL19" s="382"/>
      <c r="TNM19" s="232"/>
      <c r="TNN19" s="500"/>
      <c r="TNO19" s="503"/>
      <c r="TNP19" s="382"/>
      <c r="TNQ19" s="382"/>
      <c r="TNR19" s="382"/>
      <c r="TNS19" s="382"/>
      <c r="TNT19" s="382"/>
      <c r="TNU19" s="232"/>
      <c r="TNV19" s="500"/>
      <c r="TNW19" s="503"/>
      <c r="TNX19" s="382"/>
      <c r="TNY19" s="382"/>
      <c r="TNZ19" s="382"/>
      <c r="TOA19" s="382"/>
      <c r="TOB19" s="382"/>
      <c r="TOC19" s="232"/>
      <c r="TOD19" s="500"/>
      <c r="TOE19" s="503"/>
      <c r="TOF19" s="382"/>
      <c r="TOG19" s="382"/>
      <c r="TOH19" s="382"/>
      <c r="TOI19" s="382"/>
      <c r="TOJ19" s="382"/>
      <c r="TOK19" s="232"/>
      <c r="TOL19" s="500"/>
      <c r="TOM19" s="503"/>
      <c r="TON19" s="382"/>
      <c r="TOO19" s="382"/>
      <c r="TOP19" s="382"/>
      <c r="TOQ19" s="382"/>
      <c r="TOR19" s="382"/>
      <c r="TOS19" s="232"/>
      <c r="TOT19" s="500"/>
      <c r="TOU19" s="503"/>
      <c r="TOV19" s="382"/>
      <c r="TOW19" s="382"/>
      <c r="TOX19" s="382"/>
      <c r="TOY19" s="382"/>
      <c r="TOZ19" s="382"/>
      <c r="TPA19" s="232"/>
      <c r="TPB19" s="500"/>
      <c r="TPC19" s="503"/>
      <c r="TPD19" s="382"/>
      <c r="TPE19" s="382"/>
      <c r="TPF19" s="382"/>
      <c r="TPG19" s="382"/>
      <c r="TPH19" s="382"/>
      <c r="TPI19" s="232"/>
      <c r="TPJ19" s="500"/>
      <c r="TPK19" s="503"/>
      <c r="TPL19" s="382"/>
      <c r="TPM19" s="382"/>
      <c r="TPN19" s="382"/>
      <c r="TPO19" s="382"/>
      <c r="TPP19" s="382"/>
      <c r="TPQ19" s="232"/>
      <c r="TPR19" s="500"/>
      <c r="TPS19" s="503"/>
      <c r="TPT19" s="382"/>
      <c r="TPU19" s="382"/>
      <c r="TPV19" s="382"/>
      <c r="TPW19" s="382"/>
      <c r="TPX19" s="382"/>
      <c r="TPY19" s="232"/>
      <c r="TPZ19" s="500"/>
      <c r="TQA19" s="503"/>
      <c r="TQB19" s="382"/>
      <c r="TQC19" s="382"/>
      <c r="TQD19" s="382"/>
      <c r="TQE19" s="382"/>
      <c r="TQF19" s="382"/>
      <c r="TQG19" s="232"/>
      <c r="TQH19" s="500"/>
      <c r="TQI19" s="503"/>
      <c r="TQJ19" s="382"/>
      <c r="TQK19" s="382"/>
      <c r="TQL19" s="382"/>
      <c r="TQM19" s="382"/>
      <c r="TQN19" s="382"/>
      <c r="TQO19" s="232"/>
      <c r="TQP19" s="500"/>
      <c r="TQQ19" s="503"/>
      <c r="TQR19" s="382"/>
      <c r="TQS19" s="382"/>
      <c r="TQT19" s="382"/>
      <c r="TQU19" s="382"/>
      <c r="TQV19" s="382"/>
      <c r="TQW19" s="232"/>
      <c r="TQX19" s="500"/>
      <c r="TQY19" s="503"/>
      <c r="TQZ19" s="382"/>
      <c r="TRA19" s="382"/>
      <c r="TRB19" s="382"/>
      <c r="TRC19" s="382"/>
      <c r="TRD19" s="382"/>
      <c r="TRE19" s="232"/>
      <c r="TRF19" s="500"/>
      <c r="TRG19" s="503"/>
      <c r="TRH19" s="382"/>
      <c r="TRI19" s="382"/>
      <c r="TRJ19" s="382"/>
      <c r="TRK19" s="382"/>
      <c r="TRL19" s="382"/>
      <c r="TRM19" s="232"/>
      <c r="TRN19" s="500"/>
      <c r="TRO19" s="503"/>
      <c r="TRP19" s="382"/>
      <c r="TRQ19" s="382"/>
      <c r="TRR19" s="382"/>
      <c r="TRS19" s="382"/>
      <c r="TRT19" s="382"/>
      <c r="TRU19" s="232"/>
      <c r="TRV19" s="500"/>
      <c r="TRW19" s="503"/>
      <c r="TRX19" s="382"/>
      <c r="TRY19" s="382"/>
      <c r="TRZ19" s="382"/>
      <c r="TSA19" s="382"/>
      <c r="TSB19" s="382"/>
      <c r="TSC19" s="232"/>
      <c r="TSD19" s="500"/>
      <c r="TSE19" s="503"/>
      <c r="TSF19" s="382"/>
      <c r="TSG19" s="382"/>
      <c r="TSH19" s="382"/>
      <c r="TSI19" s="382"/>
      <c r="TSJ19" s="382"/>
      <c r="TSK19" s="232"/>
      <c r="TSL19" s="500"/>
      <c r="TSM19" s="503"/>
      <c r="TSN19" s="382"/>
      <c r="TSO19" s="382"/>
      <c r="TSP19" s="382"/>
      <c r="TSQ19" s="382"/>
      <c r="TSR19" s="382"/>
      <c r="TSS19" s="232"/>
      <c r="TST19" s="500"/>
      <c r="TSU19" s="503"/>
      <c r="TSV19" s="382"/>
      <c r="TSW19" s="382"/>
      <c r="TSX19" s="382"/>
      <c r="TSY19" s="382"/>
      <c r="TSZ19" s="382"/>
      <c r="TTA19" s="232"/>
      <c r="TTB19" s="500"/>
      <c r="TTC19" s="503"/>
      <c r="TTD19" s="382"/>
      <c r="TTE19" s="382"/>
      <c r="TTF19" s="382"/>
      <c r="TTG19" s="382"/>
      <c r="TTH19" s="382"/>
      <c r="TTI19" s="232"/>
      <c r="TTJ19" s="500"/>
      <c r="TTK19" s="503"/>
      <c r="TTL19" s="382"/>
      <c r="TTM19" s="382"/>
      <c r="TTN19" s="382"/>
      <c r="TTO19" s="382"/>
      <c r="TTP19" s="382"/>
      <c r="TTQ19" s="232"/>
      <c r="TTR19" s="500"/>
      <c r="TTS19" s="503"/>
      <c r="TTT19" s="382"/>
      <c r="TTU19" s="382"/>
      <c r="TTV19" s="382"/>
      <c r="TTW19" s="382"/>
      <c r="TTX19" s="382"/>
      <c r="TTY19" s="232"/>
      <c r="TTZ19" s="500"/>
      <c r="TUA19" s="503"/>
      <c r="TUB19" s="382"/>
      <c r="TUC19" s="382"/>
      <c r="TUD19" s="382"/>
      <c r="TUE19" s="382"/>
      <c r="TUF19" s="382"/>
      <c r="TUG19" s="232"/>
      <c r="TUH19" s="500"/>
      <c r="TUI19" s="503"/>
      <c r="TUJ19" s="382"/>
      <c r="TUK19" s="382"/>
      <c r="TUL19" s="382"/>
      <c r="TUM19" s="382"/>
      <c r="TUN19" s="382"/>
      <c r="TUO19" s="232"/>
      <c r="TUP19" s="500"/>
      <c r="TUQ19" s="503"/>
      <c r="TUR19" s="382"/>
      <c r="TUS19" s="382"/>
      <c r="TUT19" s="382"/>
      <c r="TUU19" s="382"/>
      <c r="TUV19" s="382"/>
      <c r="TUW19" s="232"/>
      <c r="TUX19" s="500"/>
      <c r="TUY19" s="503"/>
      <c r="TUZ19" s="382"/>
      <c r="TVA19" s="382"/>
      <c r="TVB19" s="382"/>
      <c r="TVC19" s="382"/>
      <c r="TVD19" s="382"/>
      <c r="TVE19" s="232"/>
      <c r="TVF19" s="500"/>
      <c r="TVG19" s="503"/>
      <c r="TVH19" s="382"/>
      <c r="TVI19" s="382"/>
      <c r="TVJ19" s="382"/>
      <c r="TVK19" s="382"/>
      <c r="TVL19" s="382"/>
      <c r="TVM19" s="232"/>
      <c r="TVN19" s="500"/>
      <c r="TVO19" s="503"/>
      <c r="TVP19" s="382"/>
      <c r="TVQ19" s="382"/>
      <c r="TVR19" s="382"/>
      <c r="TVS19" s="382"/>
      <c r="TVT19" s="382"/>
      <c r="TVU19" s="232"/>
      <c r="TVV19" s="500"/>
      <c r="TVW19" s="503"/>
      <c r="TVX19" s="382"/>
      <c r="TVY19" s="382"/>
      <c r="TVZ19" s="382"/>
      <c r="TWA19" s="382"/>
      <c r="TWB19" s="382"/>
      <c r="TWC19" s="232"/>
      <c r="TWD19" s="500"/>
      <c r="TWE19" s="503"/>
      <c r="TWF19" s="382"/>
      <c r="TWG19" s="382"/>
      <c r="TWH19" s="382"/>
      <c r="TWI19" s="382"/>
      <c r="TWJ19" s="382"/>
      <c r="TWK19" s="232"/>
      <c r="TWL19" s="500"/>
      <c r="TWM19" s="503"/>
      <c r="TWN19" s="382"/>
      <c r="TWO19" s="382"/>
      <c r="TWP19" s="382"/>
      <c r="TWQ19" s="382"/>
      <c r="TWR19" s="382"/>
      <c r="TWS19" s="232"/>
      <c r="TWT19" s="500"/>
      <c r="TWU19" s="503"/>
      <c r="TWV19" s="382"/>
      <c r="TWW19" s="382"/>
      <c r="TWX19" s="382"/>
      <c r="TWY19" s="382"/>
      <c r="TWZ19" s="382"/>
      <c r="TXA19" s="232"/>
      <c r="TXB19" s="500"/>
      <c r="TXC19" s="503"/>
      <c r="TXD19" s="382"/>
      <c r="TXE19" s="382"/>
      <c r="TXF19" s="382"/>
      <c r="TXG19" s="382"/>
      <c r="TXH19" s="382"/>
      <c r="TXI19" s="232"/>
      <c r="TXJ19" s="500"/>
      <c r="TXK19" s="503"/>
      <c r="TXL19" s="382"/>
      <c r="TXM19" s="382"/>
      <c r="TXN19" s="382"/>
      <c r="TXO19" s="382"/>
      <c r="TXP19" s="382"/>
      <c r="TXQ19" s="232"/>
      <c r="TXR19" s="500"/>
      <c r="TXS19" s="503"/>
      <c r="TXT19" s="382"/>
      <c r="TXU19" s="382"/>
      <c r="TXV19" s="382"/>
      <c r="TXW19" s="382"/>
      <c r="TXX19" s="382"/>
      <c r="TXY19" s="232"/>
      <c r="TXZ19" s="500"/>
      <c r="TYA19" s="503"/>
      <c r="TYB19" s="382"/>
      <c r="TYC19" s="382"/>
      <c r="TYD19" s="382"/>
      <c r="TYE19" s="382"/>
      <c r="TYF19" s="382"/>
      <c r="TYG19" s="232"/>
      <c r="TYH19" s="500"/>
      <c r="TYI19" s="503"/>
      <c r="TYJ19" s="382"/>
      <c r="TYK19" s="382"/>
      <c r="TYL19" s="382"/>
      <c r="TYM19" s="382"/>
      <c r="TYN19" s="382"/>
      <c r="TYO19" s="232"/>
      <c r="TYP19" s="500"/>
      <c r="TYQ19" s="503"/>
      <c r="TYR19" s="382"/>
      <c r="TYS19" s="382"/>
      <c r="TYT19" s="382"/>
      <c r="TYU19" s="382"/>
      <c r="TYV19" s="382"/>
      <c r="TYW19" s="232"/>
      <c r="TYX19" s="500"/>
      <c r="TYY19" s="503"/>
      <c r="TYZ19" s="382"/>
      <c r="TZA19" s="382"/>
      <c r="TZB19" s="382"/>
      <c r="TZC19" s="382"/>
      <c r="TZD19" s="382"/>
      <c r="TZE19" s="232"/>
      <c r="TZF19" s="500"/>
      <c r="TZG19" s="503"/>
      <c r="TZH19" s="382"/>
      <c r="TZI19" s="382"/>
      <c r="TZJ19" s="382"/>
      <c r="TZK19" s="382"/>
      <c r="TZL19" s="382"/>
      <c r="TZM19" s="232"/>
      <c r="TZN19" s="500"/>
      <c r="TZO19" s="503"/>
      <c r="TZP19" s="382"/>
      <c r="TZQ19" s="382"/>
      <c r="TZR19" s="382"/>
      <c r="TZS19" s="382"/>
      <c r="TZT19" s="382"/>
      <c r="TZU19" s="232"/>
      <c r="TZV19" s="500"/>
      <c r="TZW19" s="503"/>
      <c r="TZX19" s="382"/>
      <c r="TZY19" s="382"/>
      <c r="TZZ19" s="382"/>
      <c r="UAA19" s="382"/>
      <c r="UAB19" s="382"/>
      <c r="UAC19" s="232"/>
      <c r="UAD19" s="500"/>
      <c r="UAE19" s="503"/>
      <c r="UAF19" s="382"/>
      <c r="UAG19" s="382"/>
      <c r="UAH19" s="382"/>
      <c r="UAI19" s="382"/>
      <c r="UAJ19" s="382"/>
      <c r="UAK19" s="232"/>
      <c r="UAL19" s="500"/>
      <c r="UAM19" s="503"/>
      <c r="UAN19" s="382"/>
      <c r="UAO19" s="382"/>
      <c r="UAP19" s="382"/>
      <c r="UAQ19" s="382"/>
      <c r="UAR19" s="382"/>
      <c r="UAS19" s="232"/>
      <c r="UAT19" s="500"/>
      <c r="UAU19" s="503"/>
      <c r="UAV19" s="382"/>
      <c r="UAW19" s="382"/>
      <c r="UAX19" s="382"/>
      <c r="UAY19" s="382"/>
      <c r="UAZ19" s="382"/>
      <c r="UBA19" s="232"/>
      <c r="UBB19" s="500"/>
      <c r="UBC19" s="503"/>
      <c r="UBD19" s="382"/>
      <c r="UBE19" s="382"/>
      <c r="UBF19" s="382"/>
      <c r="UBG19" s="382"/>
      <c r="UBH19" s="382"/>
      <c r="UBI19" s="232"/>
      <c r="UBJ19" s="500"/>
      <c r="UBK19" s="503"/>
      <c r="UBL19" s="382"/>
      <c r="UBM19" s="382"/>
      <c r="UBN19" s="382"/>
      <c r="UBO19" s="382"/>
      <c r="UBP19" s="382"/>
      <c r="UBQ19" s="232"/>
      <c r="UBR19" s="500"/>
      <c r="UBS19" s="503"/>
      <c r="UBT19" s="382"/>
      <c r="UBU19" s="382"/>
      <c r="UBV19" s="382"/>
      <c r="UBW19" s="382"/>
      <c r="UBX19" s="382"/>
      <c r="UBY19" s="232"/>
      <c r="UBZ19" s="500"/>
      <c r="UCA19" s="503"/>
      <c r="UCB19" s="382"/>
      <c r="UCC19" s="382"/>
      <c r="UCD19" s="382"/>
      <c r="UCE19" s="382"/>
      <c r="UCF19" s="382"/>
      <c r="UCG19" s="232"/>
      <c r="UCH19" s="500"/>
      <c r="UCI19" s="503"/>
      <c r="UCJ19" s="382"/>
      <c r="UCK19" s="382"/>
      <c r="UCL19" s="382"/>
      <c r="UCM19" s="382"/>
      <c r="UCN19" s="382"/>
      <c r="UCO19" s="232"/>
      <c r="UCP19" s="500"/>
      <c r="UCQ19" s="503"/>
      <c r="UCR19" s="382"/>
      <c r="UCS19" s="382"/>
      <c r="UCT19" s="382"/>
      <c r="UCU19" s="382"/>
      <c r="UCV19" s="382"/>
      <c r="UCW19" s="232"/>
      <c r="UCX19" s="500"/>
      <c r="UCY19" s="503"/>
      <c r="UCZ19" s="382"/>
      <c r="UDA19" s="382"/>
      <c r="UDB19" s="382"/>
      <c r="UDC19" s="382"/>
      <c r="UDD19" s="382"/>
      <c r="UDE19" s="232"/>
      <c r="UDF19" s="500"/>
      <c r="UDG19" s="503"/>
      <c r="UDH19" s="382"/>
      <c r="UDI19" s="382"/>
      <c r="UDJ19" s="382"/>
      <c r="UDK19" s="382"/>
      <c r="UDL19" s="382"/>
      <c r="UDM19" s="232"/>
      <c r="UDN19" s="500"/>
      <c r="UDO19" s="503"/>
      <c r="UDP19" s="382"/>
      <c r="UDQ19" s="382"/>
      <c r="UDR19" s="382"/>
      <c r="UDS19" s="382"/>
      <c r="UDT19" s="382"/>
      <c r="UDU19" s="232"/>
      <c r="UDV19" s="500"/>
      <c r="UDW19" s="503"/>
      <c r="UDX19" s="382"/>
      <c r="UDY19" s="382"/>
      <c r="UDZ19" s="382"/>
      <c r="UEA19" s="382"/>
      <c r="UEB19" s="382"/>
      <c r="UEC19" s="232"/>
      <c r="UED19" s="500"/>
      <c r="UEE19" s="503"/>
      <c r="UEF19" s="382"/>
      <c r="UEG19" s="382"/>
      <c r="UEH19" s="382"/>
      <c r="UEI19" s="382"/>
      <c r="UEJ19" s="382"/>
      <c r="UEK19" s="232"/>
      <c r="UEL19" s="500"/>
      <c r="UEM19" s="503"/>
      <c r="UEN19" s="382"/>
      <c r="UEO19" s="382"/>
      <c r="UEP19" s="382"/>
      <c r="UEQ19" s="382"/>
      <c r="UER19" s="382"/>
      <c r="UES19" s="232"/>
      <c r="UET19" s="500"/>
      <c r="UEU19" s="503"/>
      <c r="UEV19" s="382"/>
      <c r="UEW19" s="382"/>
      <c r="UEX19" s="382"/>
      <c r="UEY19" s="382"/>
      <c r="UEZ19" s="382"/>
      <c r="UFA19" s="232"/>
      <c r="UFB19" s="500"/>
      <c r="UFC19" s="503"/>
      <c r="UFD19" s="382"/>
      <c r="UFE19" s="382"/>
      <c r="UFF19" s="382"/>
      <c r="UFG19" s="382"/>
      <c r="UFH19" s="382"/>
      <c r="UFI19" s="232"/>
      <c r="UFJ19" s="500"/>
      <c r="UFK19" s="503"/>
      <c r="UFL19" s="382"/>
      <c r="UFM19" s="382"/>
      <c r="UFN19" s="382"/>
      <c r="UFO19" s="382"/>
      <c r="UFP19" s="382"/>
      <c r="UFQ19" s="232"/>
      <c r="UFR19" s="500"/>
      <c r="UFS19" s="503"/>
      <c r="UFT19" s="382"/>
      <c r="UFU19" s="382"/>
      <c r="UFV19" s="382"/>
      <c r="UFW19" s="382"/>
      <c r="UFX19" s="382"/>
      <c r="UFY19" s="232"/>
      <c r="UFZ19" s="500"/>
      <c r="UGA19" s="503"/>
      <c r="UGB19" s="382"/>
      <c r="UGC19" s="382"/>
      <c r="UGD19" s="382"/>
      <c r="UGE19" s="382"/>
      <c r="UGF19" s="382"/>
      <c r="UGG19" s="232"/>
      <c r="UGH19" s="500"/>
      <c r="UGI19" s="503"/>
      <c r="UGJ19" s="382"/>
      <c r="UGK19" s="382"/>
      <c r="UGL19" s="382"/>
      <c r="UGM19" s="382"/>
      <c r="UGN19" s="382"/>
      <c r="UGO19" s="232"/>
      <c r="UGP19" s="500"/>
      <c r="UGQ19" s="503"/>
      <c r="UGR19" s="382"/>
      <c r="UGS19" s="382"/>
      <c r="UGT19" s="382"/>
      <c r="UGU19" s="382"/>
      <c r="UGV19" s="382"/>
      <c r="UGW19" s="232"/>
      <c r="UGX19" s="500"/>
      <c r="UGY19" s="503"/>
      <c r="UGZ19" s="382"/>
      <c r="UHA19" s="382"/>
      <c r="UHB19" s="382"/>
      <c r="UHC19" s="382"/>
      <c r="UHD19" s="382"/>
      <c r="UHE19" s="232"/>
      <c r="UHF19" s="500"/>
      <c r="UHG19" s="503"/>
      <c r="UHH19" s="382"/>
      <c r="UHI19" s="382"/>
      <c r="UHJ19" s="382"/>
      <c r="UHK19" s="382"/>
      <c r="UHL19" s="382"/>
      <c r="UHM19" s="232"/>
      <c r="UHN19" s="500"/>
      <c r="UHO19" s="503"/>
      <c r="UHP19" s="382"/>
      <c r="UHQ19" s="382"/>
      <c r="UHR19" s="382"/>
      <c r="UHS19" s="382"/>
      <c r="UHT19" s="382"/>
      <c r="UHU19" s="232"/>
      <c r="UHV19" s="500"/>
      <c r="UHW19" s="503"/>
      <c r="UHX19" s="382"/>
      <c r="UHY19" s="382"/>
      <c r="UHZ19" s="382"/>
      <c r="UIA19" s="382"/>
      <c r="UIB19" s="382"/>
      <c r="UIC19" s="232"/>
      <c r="UID19" s="500"/>
      <c r="UIE19" s="503"/>
      <c r="UIF19" s="382"/>
      <c r="UIG19" s="382"/>
      <c r="UIH19" s="382"/>
      <c r="UII19" s="382"/>
      <c r="UIJ19" s="382"/>
      <c r="UIK19" s="232"/>
      <c r="UIL19" s="500"/>
      <c r="UIM19" s="503"/>
      <c r="UIN19" s="382"/>
      <c r="UIO19" s="382"/>
      <c r="UIP19" s="382"/>
      <c r="UIQ19" s="382"/>
      <c r="UIR19" s="382"/>
      <c r="UIS19" s="232"/>
      <c r="UIT19" s="500"/>
      <c r="UIU19" s="503"/>
      <c r="UIV19" s="382"/>
      <c r="UIW19" s="382"/>
      <c r="UIX19" s="382"/>
      <c r="UIY19" s="382"/>
      <c r="UIZ19" s="382"/>
      <c r="UJA19" s="232"/>
      <c r="UJB19" s="500"/>
      <c r="UJC19" s="503"/>
      <c r="UJD19" s="382"/>
      <c r="UJE19" s="382"/>
      <c r="UJF19" s="382"/>
      <c r="UJG19" s="382"/>
      <c r="UJH19" s="382"/>
      <c r="UJI19" s="232"/>
      <c r="UJJ19" s="500"/>
      <c r="UJK19" s="503"/>
      <c r="UJL19" s="382"/>
      <c r="UJM19" s="382"/>
      <c r="UJN19" s="382"/>
      <c r="UJO19" s="382"/>
      <c r="UJP19" s="382"/>
      <c r="UJQ19" s="232"/>
      <c r="UJR19" s="500"/>
      <c r="UJS19" s="503"/>
      <c r="UJT19" s="382"/>
      <c r="UJU19" s="382"/>
      <c r="UJV19" s="382"/>
      <c r="UJW19" s="382"/>
      <c r="UJX19" s="382"/>
      <c r="UJY19" s="232"/>
      <c r="UJZ19" s="500"/>
      <c r="UKA19" s="503"/>
      <c r="UKB19" s="382"/>
      <c r="UKC19" s="382"/>
      <c r="UKD19" s="382"/>
      <c r="UKE19" s="382"/>
      <c r="UKF19" s="382"/>
      <c r="UKG19" s="232"/>
      <c r="UKH19" s="500"/>
      <c r="UKI19" s="503"/>
      <c r="UKJ19" s="382"/>
      <c r="UKK19" s="382"/>
      <c r="UKL19" s="382"/>
      <c r="UKM19" s="382"/>
      <c r="UKN19" s="382"/>
      <c r="UKO19" s="232"/>
      <c r="UKP19" s="500"/>
      <c r="UKQ19" s="503"/>
      <c r="UKR19" s="382"/>
      <c r="UKS19" s="382"/>
      <c r="UKT19" s="382"/>
      <c r="UKU19" s="382"/>
      <c r="UKV19" s="382"/>
      <c r="UKW19" s="232"/>
      <c r="UKX19" s="500"/>
      <c r="UKY19" s="503"/>
      <c r="UKZ19" s="382"/>
      <c r="ULA19" s="382"/>
      <c r="ULB19" s="382"/>
      <c r="ULC19" s="382"/>
      <c r="ULD19" s="382"/>
      <c r="ULE19" s="232"/>
      <c r="ULF19" s="500"/>
      <c r="ULG19" s="503"/>
      <c r="ULH19" s="382"/>
      <c r="ULI19" s="382"/>
      <c r="ULJ19" s="382"/>
      <c r="ULK19" s="382"/>
      <c r="ULL19" s="382"/>
      <c r="ULM19" s="232"/>
      <c r="ULN19" s="500"/>
      <c r="ULO19" s="503"/>
      <c r="ULP19" s="382"/>
      <c r="ULQ19" s="382"/>
      <c r="ULR19" s="382"/>
      <c r="ULS19" s="382"/>
      <c r="ULT19" s="382"/>
      <c r="ULU19" s="232"/>
      <c r="ULV19" s="500"/>
      <c r="ULW19" s="503"/>
      <c r="ULX19" s="382"/>
      <c r="ULY19" s="382"/>
      <c r="ULZ19" s="382"/>
      <c r="UMA19" s="382"/>
      <c r="UMB19" s="382"/>
      <c r="UMC19" s="232"/>
      <c r="UMD19" s="500"/>
      <c r="UME19" s="503"/>
      <c r="UMF19" s="382"/>
      <c r="UMG19" s="382"/>
      <c r="UMH19" s="382"/>
      <c r="UMI19" s="382"/>
      <c r="UMJ19" s="382"/>
      <c r="UMK19" s="232"/>
      <c r="UML19" s="500"/>
      <c r="UMM19" s="503"/>
      <c r="UMN19" s="382"/>
      <c r="UMO19" s="382"/>
      <c r="UMP19" s="382"/>
      <c r="UMQ19" s="382"/>
      <c r="UMR19" s="382"/>
      <c r="UMS19" s="232"/>
      <c r="UMT19" s="500"/>
      <c r="UMU19" s="503"/>
      <c r="UMV19" s="382"/>
      <c r="UMW19" s="382"/>
      <c r="UMX19" s="382"/>
      <c r="UMY19" s="382"/>
      <c r="UMZ19" s="382"/>
      <c r="UNA19" s="232"/>
      <c r="UNB19" s="500"/>
      <c r="UNC19" s="503"/>
      <c r="UND19" s="382"/>
      <c r="UNE19" s="382"/>
      <c r="UNF19" s="382"/>
      <c r="UNG19" s="382"/>
      <c r="UNH19" s="382"/>
      <c r="UNI19" s="232"/>
      <c r="UNJ19" s="500"/>
      <c r="UNK19" s="503"/>
      <c r="UNL19" s="382"/>
      <c r="UNM19" s="382"/>
      <c r="UNN19" s="382"/>
      <c r="UNO19" s="382"/>
      <c r="UNP19" s="382"/>
      <c r="UNQ19" s="232"/>
      <c r="UNR19" s="500"/>
      <c r="UNS19" s="503"/>
      <c r="UNT19" s="382"/>
      <c r="UNU19" s="382"/>
      <c r="UNV19" s="382"/>
      <c r="UNW19" s="382"/>
      <c r="UNX19" s="382"/>
      <c r="UNY19" s="232"/>
      <c r="UNZ19" s="500"/>
      <c r="UOA19" s="503"/>
      <c r="UOB19" s="382"/>
      <c r="UOC19" s="382"/>
      <c r="UOD19" s="382"/>
      <c r="UOE19" s="382"/>
      <c r="UOF19" s="382"/>
      <c r="UOG19" s="232"/>
      <c r="UOH19" s="500"/>
      <c r="UOI19" s="503"/>
      <c r="UOJ19" s="382"/>
      <c r="UOK19" s="382"/>
      <c r="UOL19" s="382"/>
      <c r="UOM19" s="382"/>
      <c r="UON19" s="382"/>
      <c r="UOO19" s="232"/>
      <c r="UOP19" s="500"/>
      <c r="UOQ19" s="503"/>
      <c r="UOR19" s="382"/>
      <c r="UOS19" s="382"/>
      <c r="UOT19" s="382"/>
      <c r="UOU19" s="382"/>
      <c r="UOV19" s="382"/>
      <c r="UOW19" s="232"/>
      <c r="UOX19" s="500"/>
      <c r="UOY19" s="503"/>
      <c r="UOZ19" s="382"/>
      <c r="UPA19" s="382"/>
      <c r="UPB19" s="382"/>
      <c r="UPC19" s="382"/>
      <c r="UPD19" s="382"/>
      <c r="UPE19" s="232"/>
      <c r="UPF19" s="500"/>
      <c r="UPG19" s="503"/>
      <c r="UPH19" s="382"/>
      <c r="UPI19" s="382"/>
      <c r="UPJ19" s="382"/>
      <c r="UPK19" s="382"/>
      <c r="UPL19" s="382"/>
      <c r="UPM19" s="232"/>
      <c r="UPN19" s="500"/>
      <c r="UPO19" s="503"/>
      <c r="UPP19" s="382"/>
      <c r="UPQ19" s="382"/>
      <c r="UPR19" s="382"/>
      <c r="UPS19" s="382"/>
      <c r="UPT19" s="382"/>
      <c r="UPU19" s="232"/>
      <c r="UPV19" s="500"/>
      <c r="UPW19" s="503"/>
      <c r="UPX19" s="382"/>
      <c r="UPY19" s="382"/>
      <c r="UPZ19" s="382"/>
      <c r="UQA19" s="382"/>
      <c r="UQB19" s="382"/>
      <c r="UQC19" s="232"/>
      <c r="UQD19" s="500"/>
      <c r="UQE19" s="503"/>
      <c r="UQF19" s="382"/>
      <c r="UQG19" s="382"/>
      <c r="UQH19" s="382"/>
      <c r="UQI19" s="382"/>
      <c r="UQJ19" s="382"/>
      <c r="UQK19" s="232"/>
      <c r="UQL19" s="500"/>
      <c r="UQM19" s="503"/>
      <c r="UQN19" s="382"/>
      <c r="UQO19" s="382"/>
      <c r="UQP19" s="382"/>
      <c r="UQQ19" s="382"/>
      <c r="UQR19" s="382"/>
      <c r="UQS19" s="232"/>
      <c r="UQT19" s="500"/>
      <c r="UQU19" s="503"/>
      <c r="UQV19" s="382"/>
      <c r="UQW19" s="382"/>
      <c r="UQX19" s="382"/>
      <c r="UQY19" s="382"/>
      <c r="UQZ19" s="382"/>
      <c r="URA19" s="232"/>
      <c r="URB19" s="500"/>
      <c r="URC19" s="503"/>
      <c r="URD19" s="382"/>
      <c r="URE19" s="382"/>
      <c r="URF19" s="382"/>
      <c r="URG19" s="382"/>
      <c r="URH19" s="382"/>
      <c r="URI19" s="232"/>
      <c r="URJ19" s="500"/>
      <c r="URK19" s="503"/>
      <c r="URL19" s="382"/>
      <c r="URM19" s="382"/>
      <c r="URN19" s="382"/>
      <c r="URO19" s="382"/>
      <c r="URP19" s="382"/>
      <c r="URQ19" s="232"/>
      <c r="URR19" s="500"/>
      <c r="URS19" s="503"/>
      <c r="URT19" s="382"/>
      <c r="URU19" s="382"/>
      <c r="URV19" s="382"/>
      <c r="URW19" s="382"/>
      <c r="URX19" s="382"/>
      <c r="URY19" s="232"/>
      <c r="URZ19" s="500"/>
      <c r="USA19" s="503"/>
      <c r="USB19" s="382"/>
      <c r="USC19" s="382"/>
      <c r="USD19" s="382"/>
      <c r="USE19" s="382"/>
      <c r="USF19" s="382"/>
      <c r="USG19" s="232"/>
      <c r="USH19" s="500"/>
      <c r="USI19" s="503"/>
      <c r="USJ19" s="382"/>
      <c r="USK19" s="382"/>
      <c r="USL19" s="382"/>
      <c r="USM19" s="382"/>
      <c r="USN19" s="382"/>
      <c r="USO19" s="232"/>
      <c r="USP19" s="500"/>
      <c r="USQ19" s="503"/>
      <c r="USR19" s="382"/>
      <c r="USS19" s="382"/>
      <c r="UST19" s="382"/>
      <c r="USU19" s="382"/>
      <c r="USV19" s="382"/>
      <c r="USW19" s="232"/>
      <c r="USX19" s="500"/>
      <c r="USY19" s="503"/>
      <c r="USZ19" s="382"/>
      <c r="UTA19" s="382"/>
      <c r="UTB19" s="382"/>
      <c r="UTC19" s="382"/>
      <c r="UTD19" s="382"/>
      <c r="UTE19" s="232"/>
      <c r="UTF19" s="500"/>
      <c r="UTG19" s="503"/>
      <c r="UTH19" s="382"/>
      <c r="UTI19" s="382"/>
      <c r="UTJ19" s="382"/>
      <c r="UTK19" s="382"/>
      <c r="UTL19" s="382"/>
      <c r="UTM19" s="232"/>
      <c r="UTN19" s="500"/>
      <c r="UTO19" s="503"/>
      <c r="UTP19" s="382"/>
      <c r="UTQ19" s="382"/>
      <c r="UTR19" s="382"/>
      <c r="UTS19" s="382"/>
      <c r="UTT19" s="382"/>
      <c r="UTU19" s="232"/>
      <c r="UTV19" s="500"/>
      <c r="UTW19" s="503"/>
      <c r="UTX19" s="382"/>
      <c r="UTY19" s="382"/>
      <c r="UTZ19" s="382"/>
      <c r="UUA19" s="382"/>
      <c r="UUB19" s="382"/>
      <c r="UUC19" s="232"/>
      <c r="UUD19" s="500"/>
      <c r="UUE19" s="503"/>
      <c r="UUF19" s="382"/>
      <c r="UUG19" s="382"/>
      <c r="UUH19" s="382"/>
      <c r="UUI19" s="382"/>
      <c r="UUJ19" s="382"/>
      <c r="UUK19" s="232"/>
      <c r="UUL19" s="500"/>
      <c r="UUM19" s="503"/>
      <c r="UUN19" s="382"/>
      <c r="UUO19" s="382"/>
      <c r="UUP19" s="382"/>
      <c r="UUQ19" s="382"/>
      <c r="UUR19" s="382"/>
      <c r="UUS19" s="232"/>
      <c r="UUT19" s="500"/>
      <c r="UUU19" s="503"/>
      <c r="UUV19" s="382"/>
      <c r="UUW19" s="382"/>
      <c r="UUX19" s="382"/>
      <c r="UUY19" s="382"/>
      <c r="UUZ19" s="382"/>
      <c r="UVA19" s="232"/>
      <c r="UVB19" s="500"/>
      <c r="UVC19" s="503"/>
      <c r="UVD19" s="382"/>
      <c r="UVE19" s="382"/>
      <c r="UVF19" s="382"/>
      <c r="UVG19" s="382"/>
      <c r="UVH19" s="382"/>
      <c r="UVI19" s="232"/>
      <c r="UVJ19" s="500"/>
      <c r="UVK19" s="503"/>
      <c r="UVL19" s="382"/>
      <c r="UVM19" s="382"/>
      <c r="UVN19" s="382"/>
      <c r="UVO19" s="382"/>
      <c r="UVP19" s="382"/>
      <c r="UVQ19" s="232"/>
      <c r="UVR19" s="500"/>
      <c r="UVS19" s="503"/>
      <c r="UVT19" s="382"/>
      <c r="UVU19" s="382"/>
      <c r="UVV19" s="382"/>
      <c r="UVW19" s="382"/>
      <c r="UVX19" s="382"/>
      <c r="UVY19" s="232"/>
      <c r="UVZ19" s="500"/>
      <c r="UWA19" s="503"/>
      <c r="UWB19" s="382"/>
      <c r="UWC19" s="382"/>
      <c r="UWD19" s="382"/>
      <c r="UWE19" s="382"/>
      <c r="UWF19" s="382"/>
      <c r="UWG19" s="232"/>
      <c r="UWH19" s="500"/>
      <c r="UWI19" s="503"/>
      <c r="UWJ19" s="382"/>
      <c r="UWK19" s="382"/>
      <c r="UWL19" s="382"/>
      <c r="UWM19" s="382"/>
      <c r="UWN19" s="382"/>
      <c r="UWO19" s="232"/>
      <c r="UWP19" s="500"/>
      <c r="UWQ19" s="503"/>
      <c r="UWR19" s="382"/>
      <c r="UWS19" s="382"/>
      <c r="UWT19" s="382"/>
      <c r="UWU19" s="382"/>
      <c r="UWV19" s="382"/>
      <c r="UWW19" s="232"/>
      <c r="UWX19" s="500"/>
      <c r="UWY19" s="503"/>
      <c r="UWZ19" s="382"/>
      <c r="UXA19" s="382"/>
      <c r="UXB19" s="382"/>
      <c r="UXC19" s="382"/>
      <c r="UXD19" s="382"/>
      <c r="UXE19" s="232"/>
      <c r="UXF19" s="500"/>
      <c r="UXG19" s="503"/>
      <c r="UXH19" s="382"/>
      <c r="UXI19" s="382"/>
      <c r="UXJ19" s="382"/>
      <c r="UXK19" s="382"/>
      <c r="UXL19" s="382"/>
      <c r="UXM19" s="232"/>
      <c r="UXN19" s="500"/>
      <c r="UXO19" s="503"/>
      <c r="UXP19" s="382"/>
      <c r="UXQ19" s="382"/>
      <c r="UXR19" s="382"/>
      <c r="UXS19" s="382"/>
      <c r="UXT19" s="382"/>
      <c r="UXU19" s="232"/>
      <c r="UXV19" s="500"/>
      <c r="UXW19" s="503"/>
      <c r="UXX19" s="382"/>
      <c r="UXY19" s="382"/>
      <c r="UXZ19" s="382"/>
      <c r="UYA19" s="382"/>
      <c r="UYB19" s="382"/>
      <c r="UYC19" s="232"/>
      <c r="UYD19" s="500"/>
      <c r="UYE19" s="503"/>
      <c r="UYF19" s="382"/>
      <c r="UYG19" s="382"/>
      <c r="UYH19" s="382"/>
      <c r="UYI19" s="382"/>
      <c r="UYJ19" s="382"/>
      <c r="UYK19" s="232"/>
      <c r="UYL19" s="500"/>
      <c r="UYM19" s="503"/>
      <c r="UYN19" s="382"/>
      <c r="UYO19" s="382"/>
      <c r="UYP19" s="382"/>
      <c r="UYQ19" s="382"/>
      <c r="UYR19" s="382"/>
      <c r="UYS19" s="232"/>
      <c r="UYT19" s="500"/>
      <c r="UYU19" s="503"/>
      <c r="UYV19" s="382"/>
      <c r="UYW19" s="382"/>
      <c r="UYX19" s="382"/>
      <c r="UYY19" s="382"/>
      <c r="UYZ19" s="382"/>
      <c r="UZA19" s="232"/>
      <c r="UZB19" s="500"/>
      <c r="UZC19" s="503"/>
      <c r="UZD19" s="382"/>
      <c r="UZE19" s="382"/>
      <c r="UZF19" s="382"/>
      <c r="UZG19" s="382"/>
      <c r="UZH19" s="382"/>
      <c r="UZI19" s="232"/>
      <c r="UZJ19" s="500"/>
      <c r="UZK19" s="503"/>
      <c r="UZL19" s="382"/>
      <c r="UZM19" s="382"/>
      <c r="UZN19" s="382"/>
      <c r="UZO19" s="382"/>
      <c r="UZP19" s="382"/>
      <c r="UZQ19" s="232"/>
      <c r="UZR19" s="500"/>
      <c r="UZS19" s="503"/>
      <c r="UZT19" s="382"/>
      <c r="UZU19" s="382"/>
      <c r="UZV19" s="382"/>
      <c r="UZW19" s="382"/>
      <c r="UZX19" s="382"/>
      <c r="UZY19" s="232"/>
      <c r="UZZ19" s="500"/>
      <c r="VAA19" s="503"/>
      <c r="VAB19" s="382"/>
      <c r="VAC19" s="382"/>
      <c r="VAD19" s="382"/>
      <c r="VAE19" s="382"/>
      <c r="VAF19" s="382"/>
      <c r="VAG19" s="232"/>
      <c r="VAH19" s="500"/>
      <c r="VAI19" s="503"/>
      <c r="VAJ19" s="382"/>
      <c r="VAK19" s="382"/>
      <c r="VAL19" s="382"/>
      <c r="VAM19" s="382"/>
      <c r="VAN19" s="382"/>
      <c r="VAO19" s="232"/>
      <c r="VAP19" s="500"/>
      <c r="VAQ19" s="503"/>
      <c r="VAR19" s="382"/>
      <c r="VAS19" s="382"/>
      <c r="VAT19" s="382"/>
      <c r="VAU19" s="382"/>
      <c r="VAV19" s="382"/>
      <c r="VAW19" s="232"/>
      <c r="VAX19" s="500"/>
      <c r="VAY19" s="503"/>
      <c r="VAZ19" s="382"/>
      <c r="VBA19" s="382"/>
      <c r="VBB19" s="382"/>
      <c r="VBC19" s="382"/>
      <c r="VBD19" s="382"/>
      <c r="VBE19" s="232"/>
      <c r="VBF19" s="500"/>
      <c r="VBG19" s="503"/>
      <c r="VBH19" s="382"/>
      <c r="VBI19" s="382"/>
      <c r="VBJ19" s="382"/>
      <c r="VBK19" s="382"/>
      <c r="VBL19" s="382"/>
      <c r="VBM19" s="232"/>
      <c r="VBN19" s="500"/>
      <c r="VBO19" s="503"/>
      <c r="VBP19" s="382"/>
      <c r="VBQ19" s="382"/>
      <c r="VBR19" s="382"/>
      <c r="VBS19" s="382"/>
      <c r="VBT19" s="382"/>
      <c r="VBU19" s="232"/>
      <c r="VBV19" s="500"/>
      <c r="VBW19" s="503"/>
      <c r="VBX19" s="382"/>
      <c r="VBY19" s="382"/>
      <c r="VBZ19" s="382"/>
      <c r="VCA19" s="382"/>
      <c r="VCB19" s="382"/>
      <c r="VCC19" s="232"/>
      <c r="VCD19" s="500"/>
      <c r="VCE19" s="503"/>
      <c r="VCF19" s="382"/>
      <c r="VCG19" s="382"/>
      <c r="VCH19" s="382"/>
      <c r="VCI19" s="382"/>
      <c r="VCJ19" s="382"/>
      <c r="VCK19" s="232"/>
      <c r="VCL19" s="500"/>
      <c r="VCM19" s="503"/>
      <c r="VCN19" s="382"/>
      <c r="VCO19" s="382"/>
      <c r="VCP19" s="382"/>
      <c r="VCQ19" s="382"/>
      <c r="VCR19" s="382"/>
      <c r="VCS19" s="232"/>
      <c r="VCT19" s="500"/>
      <c r="VCU19" s="503"/>
      <c r="VCV19" s="382"/>
      <c r="VCW19" s="382"/>
      <c r="VCX19" s="382"/>
      <c r="VCY19" s="382"/>
      <c r="VCZ19" s="382"/>
      <c r="VDA19" s="232"/>
      <c r="VDB19" s="500"/>
      <c r="VDC19" s="503"/>
      <c r="VDD19" s="382"/>
      <c r="VDE19" s="382"/>
      <c r="VDF19" s="382"/>
      <c r="VDG19" s="382"/>
      <c r="VDH19" s="382"/>
      <c r="VDI19" s="232"/>
      <c r="VDJ19" s="500"/>
      <c r="VDK19" s="503"/>
      <c r="VDL19" s="382"/>
      <c r="VDM19" s="382"/>
      <c r="VDN19" s="382"/>
      <c r="VDO19" s="382"/>
      <c r="VDP19" s="382"/>
      <c r="VDQ19" s="232"/>
      <c r="VDR19" s="500"/>
      <c r="VDS19" s="503"/>
      <c r="VDT19" s="382"/>
      <c r="VDU19" s="382"/>
      <c r="VDV19" s="382"/>
      <c r="VDW19" s="382"/>
      <c r="VDX19" s="382"/>
      <c r="VDY19" s="232"/>
      <c r="VDZ19" s="500"/>
      <c r="VEA19" s="503"/>
      <c r="VEB19" s="382"/>
      <c r="VEC19" s="382"/>
      <c r="VED19" s="382"/>
      <c r="VEE19" s="382"/>
      <c r="VEF19" s="382"/>
      <c r="VEG19" s="232"/>
      <c r="VEH19" s="500"/>
      <c r="VEI19" s="503"/>
      <c r="VEJ19" s="382"/>
      <c r="VEK19" s="382"/>
      <c r="VEL19" s="382"/>
      <c r="VEM19" s="382"/>
      <c r="VEN19" s="382"/>
      <c r="VEO19" s="232"/>
      <c r="VEP19" s="500"/>
      <c r="VEQ19" s="503"/>
      <c r="VER19" s="382"/>
      <c r="VES19" s="382"/>
      <c r="VET19" s="382"/>
      <c r="VEU19" s="382"/>
      <c r="VEV19" s="382"/>
      <c r="VEW19" s="232"/>
      <c r="VEX19" s="500"/>
      <c r="VEY19" s="503"/>
      <c r="VEZ19" s="382"/>
      <c r="VFA19" s="382"/>
      <c r="VFB19" s="382"/>
      <c r="VFC19" s="382"/>
      <c r="VFD19" s="382"/>
      <c r="VFE19" s="232"/>
      <c r="VFF19" s="500"/>
      <c r="VFG19" s="503"/>
      <c r="VFH19" s="382"/>
      <c r="VFI19" s="382"/>
      <c r="VFJ19" s="382"/>
      <c r="VFK19" s="382"/>
      <c r="VFL19" s="382"/>
      <c r="VFM19" s="232"/>
      <c r="VFN19" s="500"/>
      <c r="VFO19" s="503"/>
      <c r="VFP19" s="382"/>
      <c r="VFQ19" s="382"/>
      <c r="VFR19" s="382"/>
      <c r="VFS19" s="382"/>
      <c r="VFT19" s="382"/>
      <c r="VFU19" s="232"/>
      <c r="VFV19" s="500"/>
      <c r="VFW19" s="503"/>
      <c r="VFX19" s="382"/>
      <c r="VFY19" s="382"/>
      <c r="VFZ19" s="382"/>
      <c r="VGA19" s="382"/>
      <c r="VGB19" s="382"/>
      <c r="VGC19" s="232"/>
      <c r="VGD19" s="500"/>
      <c r="VGE19" s="503"/>
      <c r="VGF19" s="382"/>
      <c r="VGG19" s="382"/>
      <c r="VGH19" s="382"/>
      <c r="VGI19" s="382"/>
      <c r="VGJ19" s="382"/>
      <c r="VGK19" s="232"/>
      <c r="VGL19" s="500"/>
      <c r="VGM19" s="503"/>
      <c r="VGN19" s="382"/>
      <c r="VGO19" s="382"/>
      <c r="VGP19" s="382"/>
      <c r="VGQ19" s="382"/>
      <c r="VGR19" s="382"/>
      <c r="VGS19" s="232"/>
      <c r="VGT19" s="500"/>
      <c r="VGU19" s="503"/>
      <c r="VGV19" s="382"/>
      <c r="VGW19" s="382"/>
      <c r="VGX19" s="382"/>
      <c r="VGY19" s="382"/>
      <c r="VGZ19" s="382"/>
      <c r="VHA19" s="232"/>
      <c r="VHB19" s="500"/>
      <c r="VHC19" s="503"/>
      <c r="VHD19" s="382"/>
      <c r="VHE19" s="382"/>
      <c r="VHF19" s="382"/>
      <c r="VHG19" s="382"/>
      <c r="VHH19" s="382"/>
      <c r="VHI19" s="232"/>
      <c r="VHJ19" s="500"/>
      <c r="VHK19" s="503"/>
      <c r="VHL19" s="382"/>
      <c r="VHM19" s="382"/>
      <c r="VHN19" s="382"/>
      <c r="VHO19" s="382"/>
      <c r="VHP19" s="382"/>
      <c r="VHQ19" s="232"/>
      <c r="VHR19" s="500"/>
      <c r="VHS19" s="503"/>
      <c r="VHT19" s="382"/>
      <c r="VHU19" s="382"/>
      <c r="VHV19" s="382"/>
      <c r="VHW19" s="382"/>
      <c r="VHX19" s="382"/>
      <c r="VHY19" s="232"/>
      <c r="VHZ19" s="500"/>
      <c r="VIA19" s="503"/>
      <c r="VIB19" s="382"/>
      <c r="VIC19" s="382"/>
      <c r="VID19" s="382"/>
      <c r="VIE19" s="382"/>
      <c r="VIF19" s="382"/>
      <c r="VIG19" s="232"/>
      <c r="VIH19" s="500"/>
      <c r="VII19" s="503"/>
      <c r="VIJ19" s="382"/>
      <c r="VIK19" s="382"/>
      <c r="VIL19" s="382"/>
      <c r="VIM19" s="382"/>
      <c r="VIN19" s="382"/>
      <c r="VIO19" s="232"/>
      <c r="VIP19" s="500"/>
      <c r="VIQ19" s="503"/>
      <c r="VIR19" s="382"/>
      <c r="VIS19" s="382"/>
      <c r="VIT19" s="382"/>
      <c r="VIU19" s="382"/>
      <c r="VIV19" s="382"/>
      <c r="VIW19" s="232"/>
      <c r="VIX19" s="500"/>
      <c r="VIY19" s="503"/>
      <c r="VIZ19" s="382"/>
      <c r="VJA19" s="382"/>
      <c r="VJB19" s="382"/>
      <c r="VJC19" s="382"/>
      <c r="VJD19" s="382"/>
      <c r="VJE19" s="232"/>
      <c r="VJF19" s="500"/>
      <c r="VJG19" s="503"/>
      <c r="VJH19" s="382"/>
      <c r="VJI19" s="382"/>
      <c r="VJJ19" s="382"/>
      <c r="VJK19" s="382"/>
      <c r="VJL19" s="382"/>
      <c r="VJM19" s="232"/>
      <c r="VJN19" s="500"/>
      <c r="VJO19" s="503"/>
      <c r="VJP19" s="382"/>
      <c r="VJQ19" s="382"/>
      <c r="VJR19" s="382"/>
      <c r="VJS19" s="382"/>
      <c r="VJT19" s="382"/>
      <c r="VJU19" s="232"/>
      <c r="VJV19" s="500"/>
      <c r="VJW19" s="503"/>
      <c r="VJX19" s="382"/>
      <c r="VJY19" s="382"/>
      <c r="VJZ19" s="382"/>
      <c r="VKA19" s="382"/>
      <c r="VKB19" s="382"/>
      <c r="VKC19" s="232"/>
      <c r="VKD19" s="500"/>
      <c r="VKE19" s="503"/>
      <c r="VKF19" s="382"/>
      <c r="VKG19" s="382"/>
      <c r="VKH19" s="382"/>
      <c r="VKI19" s="382"/>
      <c r="VKJ19" s="382"/>
      <c r="VKK19" s="232"/>
      <c r="VKL19" s="500"/>
      <c r="VKM19" s="503"/>
      <c r="VKN19" s="382"/>
      <c r="VKO19" s="382"/>
      <c r="VKP19" s="382"/>
      <c r="VKQ19" s="382"/>
      <c r="VKR19" s="382"/>
      <c r="VKS19" s="232"/>
      <c r="VKT19" s="500"/>
      <c r="VKU19" s="503"/>
      <c r="VKV19" s="382"/>
      <c r="VKW19" s="382"/>
      <c r="VKX19" s="382"/>
      <c r="VKY19" s="382"/>
      <c r="VKZ19" s="382"/>
      <c r="VLA19" s="232"/>
      <c r="VLB19" s="500"/>
      <c r="VLC19" s="503"/>
      <c r="VLD19" s="382"/>
      <c r="VLE19" s="382"/>
      <c r="VLF19" s="382"/>
      <c r="VLG19" s="382"/>
      <c r="VLH19" s="382"/>
      <c r="VLI19" s="232"/>
      <c r="VLJ19" s="500"/>
      <c r="VLK19" s="503"/>
      <c r="VLL19" s="382"/>
      <c r="VLM19" s="382"/>
      <c r="VLN19" s="382"/>
      <c r="VLO19" s="382"/>
      <c r="VLP19" s="382"/>
      <c r="VLQ19" s="232"/>
      <c r="VLR19" s="500"/>
      <c r="VLS19" s="503"/>
      <c r="VLT19" s="382"/>
      <c r="VLU19" s="382"/>
      <c r="VLV19" s="382"/>
      <c r="VLW19" s="382"/>
      <c r="VLX19" s="382"/>
      <c r="VLY19" s="232"/>
      <c r="VLZ19" s="500"/>
      <c r="VMA19" s="503"/>
      <c r="VMB19" s="382"/>
      <c r="VMC19" s="382"/>
      <c r="VMD19" s="382"/>
      <c r="VME19" s="382"/>
      <c r="VMF19" s="382"/>
      <c r="VMG19" s="232"/>
      <c r="VMH19" s="500"/>
      <c r="VMI19" s="503"/>
      <c r="VMJ19" s="382"/>
      <c r="VMK19" s="382"/>
      <c r="VML19" s="382"/>
      <c r="VMM19" s="382"/>
      <c r="VMN19" s="382"/>
      <c r="VMO19" s="232"/>
      <c r="VMP19" s="500"/>
      <c r="VMQ19" s="503"/>
      <c r="VMR19" s="382"/>
      <c r="VMS19" s="382"/>
      <c r="VMT19" s="382"/>
      <c r="VMU19" s="382"/>
      <c r="VMV19" s="382"/>
      <c r="VMW19" s="232"/>
      <c r="VMX19" s="500"/>
      <c r="VMY19" s="503"/>
      <c r="VMZ19" s="382"/>
      <c r="VNA19" s="382"/>
      <c r="VNB19" s="382"/>
      <c r="VNC19" s="382"/>
      <c r="VND19" s="382"/>
      <c r="VNE19" s="232"/>
      <c r="VNF19" s="500"/>
      <c r="VNG19" s="503"/>
      <c r="VNH19" s="382"/>
      <c r="VNI19" s="382"/>
      <c r="VNJ19" s="382"/>
      <c r="VNK19" s="382"/>
      <c r="VNL19" s="382"/>
      <c r="VNM19" s="232"/>
      <c r="VNN19" s="500"/>
      <c r="VNO19" s="503"/>
      <c r="VNP19" s="382"/>
      <c r="VNQ19" s="382"/>
      <c r="VNR19" s="382"/>
      <c r="VNS19" s="382"/>
      <c r="VNT19" s="382"/>
      <c r="VNU19" s="232"/>
      <c r="VNV19" s="500"/>
      <c r="VNW19" s="503"/>
      <c r="VNX19" s="382"/>
      <c r="VNY19" s="382"/>
      <c r="VNZ19" s="382"/>
      <c r="VOA19" s="382"/>
      <c r="VOB19" s="382"/>
      <c r="VOC19" s="232"/>
      <c r="VOD19" s="500"/>
      <c r="VOE19" s="503"/>
      <c r="VOF19" s="382"/>
      <c r="VOG19" s="382"/>
      <c r="VOH19" s="382"/>
      <c r="VOI19" s="382"/>
      <c r="VOJ19" s="382"/>
      <c r="VOK19" s="232"/>
      <c r="VOL19" s="500"/>
      <c r="VOM19" s="503"/>
      <c r="VON19" s="382"/>
      <c r="VOO19" s="382"/>
      <c r="VOP19" s="382"/>
      <c r="VOQ19" s="382"/>
      <c r="VOR19" s="382"/>
      <c r="VOS19" s="232"/>
      <c r="VOT19" s="500"/>
      <c r="VOU19" s="503"/>
      <c r="VOV19" s="382"/>
      <c r="VOW19" s="382"/>
      <c r="VOX19" s="382"/>
      <c r="VOY19" s="382"/>
      <c r="VOZ19" s="382"/>
      <c r="VPA19" s="232"/>
      <c r="VPB19" s="500"/>
      <c r="VPC19" s="503"/>
      <c r="VPD19" s="382"/>
      <c r="VPE19" s="382"/>
      <c r="VPF19" s="382"/>
      <c r="VPG19" s="382"/>
      <c r="VPH19" s="382"/>
      <c r="VPI19" s="232"/>
      <c r="VPJ19" s="500"/>
      <c r="VPK19" s="503"/>
      <c r="VPL19" s="382"/>
      <c r="VPM19" s="382"/>
      <c r="VPN19" s="382"/>
      <c r="VPO19" s="382"/>
      <c r="VPP19" s="382"/>
      <c r="VPQ19" s="232"/>
      <c r="VPR19" s="500"/>
      <c r="VPS19" s="503"/>
      <c r="VPT19" s="382"/>
      <c r="VPU19" s="382"/>
      <c r="VPV19" s="382"/>
      <c r="VPW19" s="382"/>
      <c r="VPX19" s="382"/>
      <c r="VPY19" s="232"/>
      <c r="VPZ19" s="500"/>
      <c r="VQA19" s="503"/>
      <c r="VQB19" s="382"/>
      <c r="VQC19" s="382"/>
      <c r="VQD19" s="382"/>
      <c r="VQE19" s="382"/>
      <c r="VQF19" s="382"/>
      <c r="VQG19" s="232"/>
      <c r="VQH19" s="500"/>
      <c r="VQI19" s="503"/>
      <c r="VQJ19" s="382"/>
      <c r="VQK19" s="382"/>
      <c r="VQL19" s="382"/>
      <c r="VQM19" s="382"/>
      <c r="VQN19" s="382"/>
      <c r="VQO19" s="232"/>
      <c r="VQP19" s="500"/>
      <c r="VQQ19" s="503"/>
      <c r="VQR19" s="382"/>
      <c r="VQS19" s="382"/>
      <c r="VQT19" s="382"/>
      <c r="VQU19" s="382"/>
      <c r="VQV19" s="382"/>
      <c r="VQW19" s="232"/>
      <c r="VQX19" s="500"/>
      <c r="VQY19" s="503"/>
      <c r="VQZ19" s="382"/>
      <c r="VRA19" s="382"/>
      <c r="VRB19" s="382"/>
      <c r="VRC19" s="382"/>
      <c r="VRD19" s="382"/>
      <c r="VRE19" s="232"/>
      <c r="VRF19" s="500"/>
      <c r="VRG19" s="503"/>
      <c r="VRH19" s="382"/>
      <c r="VRI19" s="382"/>
      <c r="VRJ19" s="382"/>
      <c r="VRK19" s="382"/>
      <c r="VRL19" s="382"/>
      <c r="VRM19" s="232"/>
      <c r="VRN19" s="500"/>
      <c r="VRO19" s="503"/>
      <c r="VRP19" s="382"/>
      <c r="VRQ19" s="382"/>
      <c r="VRR19" s="382"/>
      <c r="VRS19" s="382"/>
      <c r="VRT19" s="382"/>
      <c r="VRU19" s="232"/>
      <c r="VRV19" s="500"/>
      <c r="VRW19" s="503"/>
      <c r="VRX19" s="382"/>
      <c r="VRY19" s="382"/>
      <c r="VRZ19" s="382"/>
      <c r="VSA19" s="382"/>
      <c r="VSB19" s="382"/>
      <c r="VSC19" s="232"/>
      <c r="VSD19" s="500"/>
      <c r="VSE19" s="503"/>
      <c r="VSF19" s="382"/>
      <c r="VSG19" s="382"/>
      <c r="VSH19" s="382"/>
      <c r="VSI19" s="382"/>
      <c r="VSJ19" s="382"/>
      <c r="VSK19" s="232"/>
      <c r="VSL19" s="500"/>
      <c r="VSM19" s="503"/>
      <c r="VSN19" s="382"/>
      <c r="VSO19" s="382"/>
      <c r="VSP19" s="382"/>
      <c r="VSQ19" s="382"/>
      <c r="VSR19" s="382"/>
      <c r="VSS19" s="232"/>
      <c r="VST19" s="500"/>
      <c r="VSU19" s="503"/>
      <c r="VSV19" s="382"/>
      <c r="VSW19" s="382"/>
      <c r="VSX19" s="382"/>
      <c r="VSY19" s="382"/>
      <c r="VSZ19" s="382"/>
      <c r="VTA19" s="232"/>
      <c r="VTB19" s="500"/>
      <c r="VTC19" s="503"/>
      <c r="VTD19" s="382"/>
      <c r="VTE19" s="382"/>
      <c r="VTF19" s="382"/>
      <c r="VTG19" s="382"/>
      <c r="VTH19" s="382"/>
      <c r="VTI19" s="232"/>
      <c r="VTJ19" s="500"/>
      <c r="VTK19" s="503"/>
      <c r="VTL19" s="382"/>
      <c r="VTM19" s="382"/>
      <c r="VTN19" s="382"/>
      <c r="VTO19" s="382"/>
      <c r="VTP19" s="382"/>
      <c r="VTQ19" s="232"/>
      <c r="VTR19" s="500"/>
      <c r="VTS19" s="503"/>
      <c r="VTT19" s="382"/>
      <c r="VTU19" s="382"/>
      <c r="VTV19" s="382"/>
      <c r="VTW19" s="382"/>
      <c r="VTX19" s="382"/>
      <c r="VTY19" s="232"/>
      <c r="VTZ19" s="500"/>
      <c r="VUA19" s="503"/>
      <c r="VUB19" s="382"/>
      <c r="VUC19" s="382"/>
      <c r="VUD19" s="382"/>
      <c r="VUE19" s="382"/>
      <c r="VUF19" s="382"/>
      <c r="VUG19" s="232"/>
      <c r="VUH19" s="500"/>
      <c r="VUI19" s="503"/>
      <c r="VUJ19" s="382"/>
      <c r="VUK19" s="382"/>
      <c r="VUL19" s="382"/>
      <c r="VUM19" s="382"/>
      <c r="VUN19" s="382"/>
      <c r="VUO19" s="232"/>
      <c r="VUP19" s="500"/>
      <c r="VUQ19" s="503"/>
      <c r="VUR19" s="382"/>
      <c r="VUS19" s="382"/>
      <c r="VUT19" s="382"/>
      <c r="VUU19" s="382"/>
      <c r="VUV19" s="382"/>
      <c r="VUW19" s="232"/>
      <c r="VUX19" s="500"/>
      <c r="VUY19" s="503"/>
      <c r="VUZ19" s="382"/>
      <c r="VVA19" s="382"/>
      <c r="VVB19" s="382"/>
      <c r="VVC19" s="382"/>
      <c r="VVD19" s="382"/>
      <c r="VVE19" s="232"/>
      <c r="VVF19" s="500"/>
      <c r="VVG19" s="503"/>
      <c r="VVH19" s="382"/>
      <c r="VVI19" s="382"/>
      <c r="VVJ19" s="382"/>
      <c r="VVK19" s="382"/>
      <c r="VVL19" s="382"/>
      <c r="VVM19" s="232"/>
      <c r="VVN19" s="500"/>
      <c r="VVO19" s="503"/>
      <c r="VVP19" s="382"/>
      <c r="VVQ19" s="382"/>
      <c r="VVR19" s="382"/>
      <c r="VVS19" s="382"/>
      <c r="VVT19" s="382"/>
      <c r="VVU19" s="232"/>
      <c r="VVV19" s="500"/>
      <c r="VVW19" s="503"/>
      <c r="VVX19" s="382"/>
      <c r="VVY19" s="382"/>
      <c r="VVZ19" s="382"/>
      <c r="VWA19" s="382"/>
      <c r="VWB19" s="382"/>
      <c r="VWC19" s="232"/>
      <c r="VWD19" s="500"/>
      <c r="VWE19" s="503"/>
      <c r="VWF19" s="382"/>
      <c r="VWG19" s="382"/>
      <c r="VWH19" s="382"/>
      <c r="VWI19" s="382"/>
      <c r="VWJ19" s="382"/>
      <c r="VWK19" s="232"/>
      <c r="VWL19" s="500"/>
      <c r="VWM19" s="503"/>
      <c r="VWN19" s="382"/>
      <c r="VWO19" s="382"/>
      <c r="VWP19" s="382"/>
      <c r="VWQ19" s="382"/>
      <c r="VWR19" s="382"/>
      <c r="VWS19" s="232"/>
      <c r="VWT19" s="500"/>
      <c r="VWU19" s="503"/>
      <c r="VWV19" s="382"/>
      <c r="VWW19" s="382"/>
      <c r="VWX19" s="382"/>
      <c r="VWY19" s="382"/>
      <c r="VWZ19" s="382"/>
      <c r="VXA19" s="232"/>
      <c r="VXB19" s="500"/>
      <c r="VXC19" s="503"/>
      <c r="VXD19" s="382"/>
      <c r="VXE19" s="382"/>
      <c r="VXF19" s="382"/>
      <c r="VXG19" s="382"/>
      <c r="VXH19" s="382"/>
      <c r="VXI19" s="232"/>
      <c r="VXJ19" s="500"/>
      <c r="VXK19" s="503"/>
      <c r="VXL19" s="382"/>
      <c r="VXM19" s="382"/>
      <c r="VXN19" s="382"/>
      <c r="VXO19" s="382"/>
      <c r="VXP19" s="382"/>
      <c r="VXQ19" s="232"/>
      <c r="VXR19" s="500"/>
      <c r="VXS19" s="503"/>
      <c r="VXT19" s="382"/>
      <c r="VXU19" s="382"/>
      <c r="VXV19" s="382"/>
      <c r="VXW19" s="382"/>
      <c r="VXX19" s="382"/>
      <c r="VXY19" s="232"/>
      <c r="VXZ19" s="500"/>
      <c r="VYA19" s="503"/>
      <c r="VYB19" s="382"/>
      <c r="VYC19" s="382"/>
      <c r="VYD19" s="382"/>
      <c r="VYE19" s="382"/>
      <c r="VYF19" s="382"/>
      <c r="VYG19" s="232"/>
      <c r="VYH19" s="500"/>
      <c r="VYI19" s="503"/>
      <c r="VYJ19" s="382"/>
      <c r="VYK19" s="382"/>
      <c r="VYL19" s="382"/>
      <c r="VYM19" s="382"/>
      <c r="VYN19" s="382"/>
      <c r="VYO19" s="232"/>
      <c r="VYP19" s="500"/>
      <c r="VYQ19" s="503"/>
      <c r="VYR19" s="382"/>
      <c r="VYS19" s="382"/>
      <c r="VYT19" s="382"/>
      <c r="VYU19" s="382"/>
      <c r="VYV19" s="382"/>
      <c r="VYW19" s="232"/>
      <c r="VYX19" s="500"/>
      <c r="VYY19" s="503"/>
      <c r="VYZ19" s="382"/>
      <c r="VZA19" s="382"/>
      <c r="VZB19" s="382"/>
      <c r="VZC19" s="382"/>
      <c r="VZD19" s="382"/>
      <c r="VZE19" s="232"/>
      <c r="VZF19" s="500"/>
      <c r="VZG19" s="503"/>
      <c r="VZH19" s="382"/>
      <c r="VZI19" s="382"/>
      <c r="VZJ19" s="382"/>
      <c r="VZK19" s="382"/>
      <c r="VZL19" s="382"/>
      <c r="VZM19" s="232"/>
      <c r="VZN19" s="500"/>
      <c r="VZO19" s="503"/>
      <c r="VZP19" s="382"/>
      <c r="VZQ19" s="382"/>
      <c r="VZR19" s="382"/>
      <c r="VZS19" s="382"/>
      <c r="VZT19" s="382"/>
      <c r="VZU19" s="232"/>
      <c r="VZV19" s="500"/>
      <c r="VZW19" s="503"/>
      <c r="VZX19" s="382"/>
      <c r="VZY19" s="382"/>
      <c r="VZZ19" s="382"/>
      <c r="WAA19" s="382"/>
      <c r="WAB19" s="382"/>
      <c r="WAC19" s="232"/>
      <c r="WAD19" s="500"/>
      <c r="WAE19" s="503"/>
      <c r="WAF19" s="382"/>
      <c r="WAG19" s="382"/>
      <c r="WAH19" s="382"/>
      <c r="WAI19" s="382"/>
      <c r="WAJ19" s="382"/>
      <c r="WAK19" s="232"/>
      <c r="WAL19" s="500"/>
      <c r="WAM19" s="503"/>
      <c r="WAN19" s="382"/>
      <c r="WAO19" s="382"/>
      <c r="WAP19" s="382"/>
      <c r="WAQ19" s="382"/>
      <c r="WAR19" s="382"/>
      <c r="WAS19" s="232"/>
      <c r="WAT19" s="500"/>
      <c r="WAU19" s="503"/>
      <c r="WAV19" s="382"/>
      <c r="WAW19" s="382"/>
      <c r="WAX19" s="382"/>
      <c r="WAY19" s="382"/>
      <c r="WAZ19" s="382"/>
      <c r="WBA19" s="232"/>
      <c r="WBB19" s="500"/>
      <c r="WBC19" s="503"/>
      <c r="WBD19" s="382"/>
      <c r="WBE19" s="382"/>
      <c r="WBF19" s="382"/>
      <c r="WBG19" s="382"/>
      <c r="WBH19" s="382"/>
      <c r="WBI19" s="232"/>
      <c r="WBJ19" s="500"/>
      <c r="WBK19" s="503"/>
      <c r="WBL19" s="382"/>
      <c r="WBM19" s="382"/>
      <c r="WBN19" s="382"/>
      <c r="WBO19" s="382"/>
      <c r="WBP19" s="382"/>
      <c r="WBQ19" s="232"/>
      <c r="WBR19" s="500"/>
      <c r="WBS19" s="503"/>
      <c r="WBT19" s="382"/>
      <c r="WBU19" s="382"/>
      <c r="WBV19" s="382"/>
      <c r="WBW19" s="382"/>
      <c r="WBX19" s="382"/>
      <c r="WBY19" s="232"/>
      <c r="WBZ19" s="500"/>
      <c r="WCA19" s="503"/>
      <c r="WCB19" s="382"/>
      <c r="WCC19" s="382"/>
      <c r="WCD19" s="382"/>
      <c r="WCE19" s="382"/>
      <c r="WCF19" s="382"/>
      <c r="WCG19" s="232"/>
      <c r="WCH19" s="500"/>
      <c r="WCI19" s="503"/>
      <c r="WCJ19" s="382"/>
      <c r="WCK19" s="382"/>
      <c r="WCL19" s="382"/>
      <c r="WCM19" s="382"/>
      <c r="WCN19" s="382"/>
      <c r="WCO19" s="232"/>
      <c r="WCP19" s="500"/>
      <c r="WCQ19" s="503"/>
      <c r="WCR19" s="382"/>
      <c r="WCS19" s="382"/>
      <c r="WCT19" s="382"/>
      <c r="WCU19" s="382"/>
      <c r="WCV19" s="382"/>
      <c r="WCW19" s="232"/>
      <c r="WCX19" s="500"/>
      <c r="WCY19" s="503"/>
      <c r="WCZ19" s="382"/>
      <c r="WDA19" s="382"/>
      <c r="WDB19" s="382"/>
      <c r="WDC19" s="382"/>
      <c r="WDD19" s="382"/>
      <c r="WDE19" s="232"/>
      <c r="WDF19" s="500"/>
      <c r="WDG19" s="503"/>
      <c r="WDH19" s="382"/>
      <c r="WDI19" s="382"/>
      <c r="WDJ19" s="382"/>
      <c r="WDK19" s="382"/>
      <c r="WDL19" s="382"/>
      <c r="WDM19" s="232"/>
      <c r="WDN19" s="500"/>
      <c r="WDO19" s="503"/>
      <c r="WDP19" s="382"/>
      <c r="WDQ19" s="382"/>
      <c r="WDR19" s="382"/>
      <c r="WDS19" s="382"/>
      <c r="WDT19" s="382"/>
      <c r="WDU19" s="232"/>
      <c r="WDV19" s="500"/>
      <c r="WDW19" s="503"/>
      <c r="WDX19" s="382"/>
      <c r="WDY19" s="382"/>
      <c r="WDZ19" s="382"/>
      <c r="WEA19" s="382"/>
      <c r="WEB19" s="382"/>
      <c r="WEC19" s="232"/>
      <c r="WED19" s="500"/>
      <c r="WEE19" s="503"/>
      <c r="WEF19" s="382"/>
      <c r="WEG19" s="382"/>
      <c r="WEH19" s="382"/>
      <c r="WEI19" s="382"/>
      <c r="WEJ19" s="382"/>
      <c r="WEK19" s="232"/>
      <c r="WEL19" s="500"/>
      <c r="WEM19" s="503"/>
      <c r="WEN19" s="382"/>
      <c r="WEO19" s="382"/>
      <c r="WEP19" s="382"/>
      <c r="WEQ19" s="382"/>
      <c r="WER19" s="382"/>
      <c r="WES19" s="232"/>
      <c r="WET19" s="500"/>
      <c r="WEU19" s="503"/>
      <c r="WEV19" s="382"/>
      <c r="WEW19" s="382"/>
      <c r="WEX19" s="382"/>
      <c r="WEY19" s="382"/>
      <c r="WEZ19" s="382"/>
      <c r="WFA19" s="232"/>
      <c r="WFB19" s="500"/>
      <c r="WFC19" s="503"/>
      <c r="WFD19" s="382"/>
      <c r="WFE19" s="382"/>
      <c r="WFF19" s="382"/>
      <c r="WFG19" s="382"/>
      <c r="WFH19" s="382"/>
      <c r="WFI19" s="232"/>
      <c r="WFJ19" s="500"/>
      <c r="WFK19" s="503"/>
      <c r="WFL19" s="382"/>
      <c r="WFM19" s="382"/>
      <c r="WFN19" s="382"/>
      <c r="WFO19" s="382"/>
      <c r="WFP19" s="382"/>
      <c r="WFQ19" s="232"/>
      <c r="WFR19" s="500"/>
      <c r="WFS19" s="503"/>
      <c r="WFT19" s="382"/>
      <c r="WFU19" s="382"/>
      <c r="WFV19" s="382"/>
      <c r="WFW19" s="382"/>
      <c r="WFX19" s="382"/>
      <c r="WFY19" s="232"/>
      <c r="WFZ19" s="500"/>
      <c r="WGA19" s="503"/>
      <c r="WGB19" s="382"/>
      <c r="WGC19" s="382"/>
      <c r="WGD19" s="382"/>
      <c r="WGE19" s="382"/>
      <c r="WGF19" s="382"/>
      <c r="WGG19" s="232"/>
      <c r="WGH19" s="500"/>
      <c r="WGI19" s="503"/>
      <c r="WGJ19" s="382"/>
      <c r="WGK19" s="382"/>
      <c r="WGL19" s="382"/>
      <c r="WGM19" s="382"/>
      <c r="WGN19" s="382"/>
      <c r="WGO19" s="232"/>
      <c r="WGP19" s="500"/>
      <c r="WGQ19" s="503"/>
      <c r="WGR19" s="382"/>
      <c r="WGS19" s="382"/>
      <c r="WGT19" s="382"/>
      <c r="WGU19" s="382"/>
      <c r="WGV19" s="382"/>
      <c r="WGW19" s="232"/>
      <c r="WGX19" s="500"/>
      <c r="WGY19" s="503"/>
      <c r="WGZ19" s="382"/>
      <c r="WHA19" s="382"/>
      <c r="WHB19" s="382"/>
      <c r="WHC19" s="382"/>
      <c r="WHD19" s="382"/>
      <c r="WHE19" s="232"/>
      <c r="WHF19" s="500"/>
      <c r="WHG19" s="503"/>
      <c r="WHH19" s="382"/>
      <c r="WHI19" s="382"/>
      <c r="WHJ19" s="382"/>
      <c r="WHK19" s="382"/>
      <c r="WHL19" s="382"/>
      <c r="WHM19" s="232"/>
      <c r="WHN19" s="500"/>
      <c r="WHO19" s="503"/>
      <c r="WHP19" s="382"/>
      <c r="WHQ19" s="382"/>
      <c r="WHR19" s="382"/>
      <c r="WHS19" s="382"/>
      <c r="WHT19" s="382"/>
      <c r="WHU19" s="232"/>
      <c r="WHV19" s="500"/>
      <c r="WHW19" s="503"/>
      <c r="WHX19" s="382"/>
      <c r="WHY19" s="382"/>
      <c r="WHZ19" s="382"/>
      <c r="WIA19" s="382"/>
      <c r="WIB19" s="382"/>
      <c r="WIC19" s="232"/>
      <c r="WID19" s="500"/>
      <c r="WIE19" s="503"/>
      <c r="WIF19" s="382"/>
      <c r="WIG19" s="382"/>
      <c r="WIH19" s="382"/>
      <c r="WII19" s="382"/>
      <c r="WIJ19" s="382"/>
      <c r="WIK19" s="232"/>
      <c r="WIL19" s="500"/>
      <c r="WIM19" s="503"/>
      <c r="WIN19" s="382"/>
      <c r="WIO19" s="382"/>
      <c r="WIP19" s="382"/>
      <c r="WIQ19" s="382"/>
      <c r="WIR19" s="382"/>
      <c r="WIS19" s="232"/>
      <c r="WIT19" s="500"/>
      <c r="WIU19" s="503"/>
      <c r="WIV19" s="382"/>
      <c r="WIW19" s="382"/>
      <c r="WIX19" s="382"/>
      <c r="WIY19" s="382"/>
      <c r="WIZ19" s="382"/>
      <c r="WJA19" s="232"/>
      <c r="WJB19" s="500"/>
      <c r="WJC19" s="503"/>
      <c r="WJD19" s="382"/>
      <c r="WJE19" s="382"/>
      <c r="WJF19" s="382"/>
      <c r="WJG19" s="382"/>
      <c r="WJH19" s="382"/>
      <c r="WJI19" s="232"/>
      <c r="WJJ19" s="500"/>
      <c r="WJK19" s="503"/>
      <c r="WJL19" s="382"/>
      <c r="WJM19" s="382"/>
      <c r="WJN19" s="382"/>
      <c r="WJO19" s="382"/>
      <c r="WJP19" s="382"/>
      <c r="WJQ19" s="232"/>
      <c r="WJR19" s="500"/>
      <c r="WJS19" s="503"/>
      <c r="WJT19" s="382"/>
      <c r="WJU19" s="382"/>
      <c r="WJV19" s="382"/>
      <c r="WJW19" s="382"/>
      <c r="WJX19" s="382"/>
      <c r="WJY19" s="232"/>
      <c r="WJZ19" s="500"/>
      <c r="WKA19" s="503"/>
      <c r="WKB19" s="382"/>
      <c r="WKC19" s="382"/>
      <c r="WKD19" s="382"/>
      <c r="WKE19" s="382"/>
      <c r="WKF19" s="382"/>
      <c r="WKG19" s="232"/>
      <c r="WKH19" s="500"/>
      <c r="WKI19" s="503"/>
      <c r="WKJ19" s="382"/>
      <c r="WKK19" s="382"/>
      <c r="WKL19" s="382"/>
      <c r="WKM19" s="382"/>
      <c r="WKN19" s="382"/>
      <c r="WKO19" s="232"/>
      <c r="WKP19" s="500"/>
      <c r="WKQ19" s="503"/>
      <c r="WKR19" s="382"/>
      <c r="WKS19" s="382"/>
      <c r="WKT19" s="382"/>
      <c r="WKU19" s="382"/>
      <c r="WKV19" s="382"/>
      <c r="WKW19" s="232"/>
      <c r="WKX19" s="500"/>
      <c r="WKY19" s="503"/>
      <c r="WKZ19" s="382"/>
      <c r="WLA19" s="382"/>
      <c r="WLB19" s="382"/>
      <c r="WLC19" s="382"/>
      <c r="WLD19" s="382"/>
      <c r="WLE19" s="232"/>
      <c r="WLF19" s="500"/>
      <c r="WLG19" s="503"/>
      <c r="WLH19" s="382"/>
      <c r="WLI19" s="382"/>
      <c r="WLJ19" s="382"/>
      <c r="WLK19" s="382"/>
      <c r="WLL19" s="382"/>
      <c r="WLM19" s="232"/>
      <c r="WLN19" s="500"/>
      <c r="WLO19" s="503"/>
      <c r="WLP19" s="382"/>
      <c r="WLQ19" s="382"/>
      <c r="WLR19" s="382"/>
      <c r="WLS19" s="382"/>
      <c r="WLT19" s="382"/>
      <c r="WLU19" s="232"/>
      <c r="WLV19" s="500"/>
      <c r="WLW19" s="503"/>
      <c r="WLX19" s="382"/>
      <c r="WLY19" s="382"/>
      <c r="WLZ19" s="382"/>
      <c r="WMA19" s="382"/>
      <c r="WMB19" s="382"/>
      <c r="WMC19" s="232"/>
      <c r="WMD19" s="500"/>
      <c r="WME19" s="503"/>
      <c r="WMF19" s="382"/>
      <c r="WMG19" s="382"/>
      <c r="WMH19" s="382"/>
      <c r="WMI19" s="382"/>
      <c r="WMJ19" s="382"/>
      <c r="WMK19" s="232"/>
      <c r="WML19" s="500"/>
      <c r="WMM19" s="503"/>
      <c r="WMN19" s="382"/>
      <c r="WMO19" s="382"/>
      <c r="WMP19" s="382"/>
      <c r="WMQ19" s="382"/>
      <c r="WMR19" s="382"/>
      <c r="WMS19" s="232"/>
      <c r="WMT19" s="500"/>
      <c r="WMU19" s="503"/>
      <c r="WMV19" s="382"/>
      <c r="WMW19" s="382"/>
      <c r="WMX19" s="382"/>
      <c r="WMY19" s="382"/>
      <c r="WMZ19" s="382"/>
      <c r="WNA19" s="232"/>
      <c r="WNB19" s="500"/>
      <c r="WNC19" s="503"/>
      <c r="WND19" s="382"/>
      <c r="WNE19" s="382"/>
      <c r="WNF19" s="382"/>
      <c r="WNG19" s="382"/>
      <c r="WNH19" s="382"/>
      <c r="WNI19" s="232"/>
      <c r="WNJ19" s="500"/>
      <c r="WNK19" s="503"/>
      <c r="WNL19" s="382"/>
      <c r="WNM19" s="382"/>
      <c r="WNN19" s="382"/>
      <c r="WNO19" s="382"/>
      <c r="WNP19" s="382"/>
      <c r="WNQ19" s="232"/>
      <c r="WNR19" s="500"/>
      <c r="WNS19" s="503"/>
      <c r="WNT19" s="382"/>
      <c r="WNU19" s="382"/>
      <c r="WNV19" s="382"/>
      <c r="WNW19" s="382"/>
      <c r="WNX19" s="382"/>
      <c r="WNY19" s="232"/>
      <c r="WNZ19" s="500"/>
      <c r="WOA19" s="503"/>
      <c r="WOB19" s="382"/>
      <c r="WOC19" s="382"/>
      <c r="WOD19" s="382"/>
      <c r="WOE19" s="382"/>
      <c r="WOF19" s="382"/>
      <c r="WOG19" s="232"/>
      <c r="WOH19" s="500"/>
      <c r="WOI19" s="503"/>
      <c r="WOJ19" s="382"/>
      <c r="WOK19" s="382"/>
      <c r="WOL19" s="382"/>
      <c r="WOM19" s="382"/>
      <c r="WON19" s="382"/>
      <c r="WOO19" s="232"/>
      <c r="WOP19" s="500"/>
      <c r="WOQ19" s="503"/>
      <c r="WOR19" s="382"/>
      <c r="WOS19" s="382"/>
      <c r="WOT19" s="382"/>
      <c r="WOU19" s="382"/>
      <c r="WOV19" s="382"/>
      <c r="WOW19" s="232"/>
      <c r="WOX19" s="500"/>
      <c r="WOY19" s="503"/>
      <c r="WOZ19" s="382"/>
      <c r="WPA19" s="382"/>
      <c r="WPB19" s="382"/>
      <c r="WPC19" s="382"/>
      <c r="WPD19" s="382"/>
      <c r="WPE19" s="232"/>
      <c r="WPF19" s="500"/>
      <c r="WPG19" s="503"/>
      <c r="WPH19" s="382"/>
      <c r="WPI19" s="382"/>
      <c r="WPJ19" s="382"/>
      <c r="WPK19" s="382"/>
      <c r="WPL19" s="382"/>
      <c r="WPM19" s="232"/>
      <c r="WPN19" s="500"/>
      <c r="WPO19" s="503"/>
      <c r="WPP19" s="382"/>
      <c r="WPQ19" s="382"/>
      <c r="WPR19" s="382"/>
      <c r="WPS19" s="382"/>
      <c r="WPT19" s="382"/>
      <c r="WPU19" s="232"/>
      <c r="WPV19" s="500"/>
      <c r="WPW19" s="503"/>
      <c r="WPX19" s="382"/>
      <c r="WPY19" s="382"/>
      <c r="WPZ19" s="382"/>
      <c r="WQA19" s="382"/>
      <c r="WQB19" s="382"/>
      <c r="WQC19" s="232"/>
      <c r="WQD19" s="500"/>
      <c r="WQE19" s="503"/>
      <c r="WQF19" s="382"/>
      <c r="WQG19" s="382"/>
      <c r="WQH19" s="382"/>
      <c r="WQI19" s="382"/>
      <c r="WQJ19" s="382"/>
      <c r="WQK19" s="232"/>
      <c r="WQL19" s="500"/>
      <c r="WQM19" s="503"/>
      <c r="WQN19" s="382"/>
      <c r="WQO19" s="382"/>
      <c r="WQP19" s="382"/>
      <c r="WQQ19" s="382"/>
      <c r="WQR19" s="382"/>
      <c r="WQS19" s="232"/>
      <c r="WQT19" s="500"/>
      <c r="WQU19" s="503"/>
      <c r="WQV19" s="382"/>
      <c r="WQW19" s="382"/>
      <c r="WQX19" s="382"/>
      <c r="WQY19" s="382"/>
      <c r="WQZ19" s="382"/>
      <c r="WRA19" s="232"/>
      <c r="WRB19" s="500"/>
      <c r="WRC19" s="503"/>
      <c r="WRD19" s="382"/>
      <c r="WRE19" s="382"/>
      <c r="WRF19" s="382"/>
      <c r="WRG19" s="382"/>
      <c r="WRH19" s="382"/>
      <c r="WRI19" s="232"/>
      <c r="WRJ19" s="500"/>
      <c r="WRK19" s="503"/>
      <c r="WRL19" s="382"/>
      <c r="WRM19" s="382"/>
      <c r="WRN19" s="382"/>
      <c r="WRO19" s="382"/>
      <c r="WRP19" s="382"/>
      <c r="WRQ19" s="232"/>
      <c r="WRR19" s="500"/>
      <c r="WRS19" s="503"/>
      <c r="WRT19" s="382"/>
      <c r="WRU19" s="382"/>
      <c r="WRV19" s="382"/>
      <c r="WRW19" s="382"/>
      <c r="WRX19" s="382"/>
      <c r="WRY19" s="232"/>
      <c r="WRZ19" s="500"/>
      <c r="WSA19" s="503"/>
      <c r="WSB19" s="382"/>
      <c r="WSC19" s="382"/>
      <c r="WSD19" s="382"/>
      <c r="WSE19" s="382"/>
      <c r="WSF19" s="382"/>
      <c r="WSG19" s="232"/>
      <c r="WSH19" s="500"/>
      <c r="WSI19" s="503"/>
      <c r="WSJ19" s="382"/>
      <c r="WSK19" s="382"/>
      <c r="WSL19" s="382"/>
      <c r="WSM19" s="382"/>
      <c r="WSN19" s="382"/>
      <c r="WSO19" s="232"/>
      <c r="WSP19" s="500"/>
      <c r="WSQ19" s="503"/>
      <c r="WSR19" s="382"/>
      <c r="WSS19" s="382"/>
      <c r="WST19" s="382"/>
      <c r="WSU19" s="382"/>
      <c r="WSV19" s="382"/>
      <c r="WSW19" s="232"/>
      <c r="WSX19" s="500"/>
      <c r="WSY19" s="503"/>
      <c r="WSZ19" s="382"/>
      <c r="WTA19" s="382"/>
      <c r="WTB19" s="382"/>
      <c r="WTC19" s="382"/>
      <c r="WTD19" s="382"/>
      <c r="WTE19" s="232"/>
      <c r="WTF19" s="500"/>
      <c r="WTG19" s="503"/>
      <c r="WTH19" s="382"/>
      <c r="WTI19" s="382"/>
      <c r="WTJ19" s="382"/>
      <c r="WTK19" s="382"/>
      <c r="WTL19" s="382"/>
      <c r="WTM19" s="232"/>
      <c r="WTN19" s="500"/>
      <c r="WTO19" s="503"/>
      <c r="WTP19" s="382"/>
      <c r="WTQ19" s="382"/>
      <c r="WTR19" s="382"/>
      <c r="WTS19" s="382"/>
      <c r="WTT19" s="382"/>
      <c r="WTU19" s="232"/>
      <c r="WTV19" s="500"/>
      <c r="WTW19" s="503"/>
      <c r="WTX19" s="382"/>
      <c r="WTY19" s="382"/>
      <c r="WTZ19" s="382"/>
      <c r="WUA19" s="382"/>
      <c r="WUB19" s="382"/>
      <c r="WUC19" s="232"/>
      <c r="WUD19" s="500"/>
      <c r="WUE19" s="503"/>
      <c r="WUF19" s="382"/>
      <c r="WUG19" s="382"/>
      <c r="WUH19" s="382"/>
      <c r="WUI19" s="382"/>
      <c r="WUJ19" s="382"/>
      <c r="WUK19" s="232"/>
      <c r="WUL19" s="500"/>
      <c r="WUM19" s="503"/>
      <c r="WUN19" s="382"/>
      <c r="WUO19" s="382"/>
      <c r="WUP19" s="382"/>
      <c r="WUQ19" s="382"/>
      <c r="WUR19" s="382"/>
      <c r="WUS19" s="232"/>
      <c r="WUT19" s="500"/>
      <c r="WUU19" s="503"/>
      <c r="WUV19" s="382"/>
      <c r="WUW19" s="382"/>
      <c r="WUX19" s="382"/>
      <c r="WUY19" s="382"/>
      <c r="WUZ19" s="382"/>
      <c r="WVA19" s="232"/>
      <c r="WVB19" s="500"/>
      <c r="WVC19" s="503"/>
      <c r="WVD19" s="382"/>
      <c r="WVE19" s="382"/>
      <c r="WVF19" s="382"/>
      <c r="WVG19" s="382"/>
      <c r="WVH19" s="382"/>
      <c r="WVI19" s="232"/>
      <c r="WVJ19" s="500"/>
      <c r="WVK19" s="503"/>
      <c r="WVL19" s="382"/>
      <c r="WVM19" s="382"/>
      <c r="WVN19" s="382"/>
      <c r="WVO19" s="382"/>
      <c r="WVP19" s="382"/>
      <c r="WVQ19" s="232"/>
      <c r="WVR19" s="500"/>
      <c r="WVS19" s="503"/>
      <c r="WVT19" s="382"/>
      <c r="WVU19" s="382"/>
      <c r="WVV19" s="382"/>
      <c r="WVW19" s="382"/>
      <c r="WVX19" s="382"/>
      <c r="WVY19" s="232"/>
      <c r="WVZ19" s="500"/>
      <c r="WWA19" s="503"/>
      <c r="WWB19" s="382"/>
      <c r="WWC19" s="382"/>
      <c r="WWD19" s="382"/>
      <c r="WWE19" s="382"/>
      <c r="WWF19" s="382"/>
      <c r="WWG19" s="232"/>
      <c r="WWH19" s="500"/>
      <c r="WWI19" s="503"/>
      <c r="WWJ19" s="382"/>
      <c r="WWK19" s="382"/>
      <c r="WWL19" s="382"/>
      <c r="WWM19" s="382"/>
      <c r="WWN19" s="382"/>
      <c r="WWO19" s="232"/>
      <c r="WWP19" s="500"/>
      <c r="WWQ19" s="503"/>
      <c r="WWR19" s="382"/>
      <c r="WWS19" s="382"/>
      <c r="WWT19" s="382"/>
      <c r="WWU19" s="382"/>
      <c r="WWV19" s="382"/>
      <c r="WWW19" s="232"/>
      <c r="WWX19" s="500"/>
      <c r="WWY19" s="503"/>
      <c r="WWZ19" s="382"/>
      <c r="WXA19" s="382"/>
      <c r="WXB19" s="382"/>
      <c r="WXC19" s="382"/>
      <c r="WXD19" s="382"/>
      <c r="WXE19" s="232"/>
      <c r="WXF19" s="500"/>
      <c r="WXG19" s="503"/>
      <c r="WXH19" s="382"/>
      <c r="WXI19" s="382"/>
      <c r="WXJ19" s="382"/>
      <c r="WXK19" s="382"/>
      <c r="WXL19" s="382"/>
      <c r="WXM19" s="232"/>
      <c r="WXN19" s="500"/>
      <c r="WXO19" s="503"/>
      <c r="WXP19" s="382"/>
      <c r="WXQ19" s="382"/>
      <c r="WXR19" s="382"/>
      <c r="WXS19" s="382"/>
      <c r="WXT19" s="382"/>
      <c r="WXU19" s="232"/>
      <c r="WXV19" s="500"/>
      <c r="WXW19" s="503"/>
      <c r="WXX19" s="382"/>
      <c r="WXY19" s="382"/>
      <c r="WXZ19" s="382"/>
      <c r="WYA19" s="382"/>
      <c r="WYB19" s="382"/>
      <c r="WYC19" s="232"/>
      <c r="WYD19" s="500"/>
      <c r="WYE19" s="503"/>
      <c r="WYF19" s="382"/>
      <c r="WYG19" s="382"/>
      <c r="WYH19" s="382"/>
      <c r="WYI19" s="382"/>
      <c r="WYJ19" s="382"/>
      <c r="WYK19" s="232"/>
      <c r="WYL19" s="500"/>
      <c r="WYM19" s="503"/>
      <c r="WYN19" s="382"/>
      <c r="WYO19" s="382"/>
      <c r="WYP19" s="382"/>
      <c r="WYQ19" s="382"/>
      <c r="WYR19" s="382"/>
      <c r="WYS19" s="232"/>
      <c r="WYT19" s="500"/>
      <c r="WYU19" s="503"/>
      <c r="WYV19" s="382"/>
      <c r="WYW19" s="382"/>
      <c r="WYX19" s="382"/>
      <c r="WYY19" s="382"/>
      <c r="WYZ19" s="382"/>
      <c r="WZA19" s="232"/>
      <c r="WZB19" s="500"/>
      <c r="WZC19" s="503"/>
      <c r="WZD19" s="382"/>
      <c r="WZE19" s="382"/>
      <c r="WZF19" s="382"/>
      <c r="WZG19" s="382"/>
      <c r="WZH19" s="382"/>
      <c r="WZI19" s="232"/>
      <c r="WZJ19" s="500"/>
      <c r="WZK19" s="503"/>
      <c r="WZL19" s="382"/>
      <c r="WZM19" s="382"/>
      <c r="WZN19" s="382"/>
      <c r="WZO19" s="382"/>
      <c r="WZP19" s="382"/>
      <c r="WZQ19" s="232"/>
      <c r="WZR19" s="500"/>
      <c r="WZS19" s="503"/>
      <c r="WZT19" s="382"/>
      <c r="WZU19" s="382"/>
      <c r="WZV19" s="382"/>
      <c r="WZW19" s="382"/>
      <c r="WZX19" s="382"/>
      <c r="WZY19" s="232"/>
      <c r="WZZ19" s="500"/>
      <c r="XAA19" s="503"/>
      <c r="XAB19" s="382"/>
      <c r="XAC19" s="382"/>
      <c r="XAD19" s="382"/>
      <c r="XAE19" s="382"/>
      <c r="XAF19" s="382"/>
      <c r="XAG19" s="232"/>
      <c r="XAH19" s="500"/>
      <c r="XAI19" s="503"/>
      <c r="XAJ19" s="382"/>
      <c r="XAK19" s="382"/>
      <c r="XAL19" s="382"/>
      <c r="XAM19" s="382"/>
      <c r="XAN19" s="382"/>
      <c r="XAO19" s="232"/>
      <c r="XAP19" s="500"/>
      <c r="XAQ19" s="503"/>
      <c r="XAR19" s="382"/>
      <c r="XAS19" s="382"/>
      <c r="XAT19" s="382"/>
      <c r="XAU19" s="382"/>
      <c r="XAV19" s="382"/>
      <c r="XAW19" s="232"/>
      <c r="XAX19" s="500"/>
      <c r="XAY19" s="503"/>
      <c r="XAZ19" s="382"/>
      <c r="XBA19" s="382"/>
      <c r="XBB19" s="382"/>
      <c r="XBC19" s="382"/>
      <c r="XBD19" s="382"/>
      <c r="XBE19" s="232"/>
      <c r="XBF19" s="500"/>
      <c r="XBG19" s="503"/>
      <c r="XBH19" s="382"/>
      <c r="XBI19" s="382"/>
      <c r="XBJ19" s="382"/>
      <c r="XBK19" s="382"/>
      <c r="XBL19" s="382"/>
      <c r="XBM19" s="232"/>
      <c r="XBN19" s="500"/>
      <c r="XBO19" s="503"/>
      <c r="XBP19" s="382"/>
      <c r="XBQ19" s="382"/>
      <c r="XBR19" s="382"/>
      <c r="XBS19" s="382"/>
      <c r="XBT19" s="382"/>
      <c r="XBU19" s="232"/>
      <c r="XBV19" s="500"/>
      <c r="XBW19" s="503"/>
      <c r="XBX19" s="382"/>
      <c r="XBY19" s="382"/>
      <c r="XBZ19" s="382"/>
      <c r="XCA19" s="382"/>
      <c r="XCB19" s="382"/>
      <c r="XCC19" s="232"/>
      <c r="XCD19" s="500"/>
      <c r="XCE19" s="503"/>
      <c r="XCF19" s="382"/>
      <c r="XCG19" s="382"/>
      <c r="XCH19" s="382"/>
      <c r="XCI19" s="382"/>
      <c r="XCJ19" s="382"/>
      <c r="XCK19" s="232"/>
      <c r="XCL19" s="500"/>
      <c r="XCM19" s="503"/>
      <c r="XCN19" s="382"/>
      <c r="XCO19" s="382"/>
      <c r="XCP19" s="382"/>
      <c r="XCQ19" s="382"/>
      <c r="XCR19" s="382"/>
      <c r="XCS19" s="232"/>
      <c r="XCT19" s="500"/>
      <c r="XCU19" s="503"/>
      <c r="XCV19" s="382"/>
      <c r="XCW19" s="382"/>
      <c r="XCX19" s="382"/>
      <c r="XCY19" s="382"/>
      <c r="XCZ19" s="382"/>
      <c r="XDA19" s="232"/>
      <c r="XDB19" s="500"/>
      <c r="XDC19" s="503"/>
      <c r="XDD19" s="382"/>
      <c r="XDE19" s="382"/>
      <c r="XDF19" s="382"/>
      <c r="XDG19" s="382"/>
      <c r="XDH19" s="382"/>
      <c r="XDI19" s="232"/>
      <c r="XDJ19" s="500"/>
      <c r="XDK19" s="503"/>
      <c r="XDL19" s="382"/>
      <c r="XDM19" s="382"/>
      <c r="XDN19" s="382"/>
      <c r="XDO19" s="382"/>
      <c r="XDP19" s="382"/>
      <c r="XDQ19" s="232"/>
      <c r="XDR19" s="500"/>
      <c r="XDS19" s="503"/>
      <c r="XDT19" s="382"/>
      <c r="XDU19" s="382"/>
      <c r="XDV19" s="382"/>
      <c r="XDW19" s="382"/>
      <c r="XDX19" s="382"/>
      <c r="XDY19" s="232"/>
      <c r="XDZ19" s="500"/>
      <c r="XEA19" s="503"/>
      <c r="XEB19" s="382"/>
      <c r="XEC19" s="382"/>
      <c r="XED19" s="382"/>
      <c r="XEE19" s="382"/>
      <c r="XEF19" s="382"/>
      <c r="XEG19" s="232"/>
      <c r="XEH19" s="500"/>
    </row>
    <row r="20" spans="1:16362" s="739" customFormat="1" x14ac:dyDescent="0.25">
      <c r="A20" s="133"/>
      <c r="B20" s="762" t="s">
        <v>586</v>
      </c>
      <c r="C20" s="758">
        <v>7.3335974413568303E-2</v>
      </c>
      <c r="D20" s="758">
        <v>5.9135858138285431E-2</v>
      </c>
      <c r="E20" s="758">
        <v>5.6030443656490771E-2</v>
      </c>
      <c r="F20" s="758">
        <v>4.9850862988263189E-2</v>
      </c>
      <c r="G20" s="758">
        <v>4.9243947163531074E-2</v>
      </c>
      <c r="H20" s="435"/>
      <c r="I20" s="759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</row>
    <row r="21" spans="1:16362" s="739" customFormat="1" x14ac:dyDescent="0.25">
      <c r="A21" s="133"/>
      <c r="B21" s="675" t="s">
        <v>683</v>
      </c>
      <c r="C21" s="667" t="s">
        <v>713</v>
      </c>
      <c r="D21" s="667" t="s">
        <v>650</v>
      </c>
      <c r="E21" s="667" t="s">
        <v>508</v>
      </c>
      <c r="F21" s="667" t="s">
        <v>439</v>
      </c>
      <c r="G21" s="668" t="s">
        <v>401</v>
      </c>
      <c r="H21" s="663" t="s">
        <v>6</v>
      </c>
      <c r="I21" s="665" t="s">
        <v>7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</row>
    <row r="22" spans="1:16362" s="739" customFormat="1" x14ac:dyDescent="0.25">
      <c r="A22" s="133"/>
      <c r="B22" s="762" t="s">
        <v>655</v>
      </c>
      <c r="C22" s="848">
        <v>11305.324000000001</v>
      </c>
      <c r="D22" s="848">
        <v>12322.464469430017</v>
      </c>
      <c r="E22" s="848">
        <v>14551.261389224426</v>
      </c>
      <c r="F22" s="848">
        <v>9087.5889999999999</v>
      </c>
      <c r="G22" s="848">
        <v>9970.4950000000008</v>
      </c>
      <c r="H22" s="435">
        <v>-8.2543591174750186E-2</v>
      </c>
      <c r="I22" s="759">
        <v>0.13387790676390687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</row>
    <row r="23" spans="1:16362" s="739" customFormat="1" x14ac:dyDescent="0.25">
      <c r="A23" s="133"/>
      <c r="B23" s="762" t="s">
        <v>684</v>
      </c>
      <c r="C23" s="848">
        <v>8012.7566636662996</v>
      </c>
      <c r="D23" s="848">
        <v>7120.6462092049996</v>
      </c>
      <c r="E23" s="848">
        <v>2140.7491274200001</v>
      </c>
      <c r="F23" s="848">
        <v>1773.443</v>
      </c>
      <c r="G23" s="848">
        <v>1674.463</v>
      </c>
      <c r="H23" s="435">
        <v>0.12528504130819629</v>
      </c>
      <c r="I23" s="759">
        <v>3.7852694646978167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</row>
    <row r="24" spans="1:16362" s="739" customFormat="1" x14ac:dyDescent="0.25">
      <c r="A24" s="133"/>
      <c r="B24" s="762" t="s">
        <v>685</v>
      </c>
      <c r="C24" s="848">
        <v>115.53286713224236</v>
      </c>
      <c r="D24" s="848">
        <v>213.9285768105</v>
      </c>
      <c r="E24" s="848">
        <v>172.3049982</v>
      </c>
      <c r="F24" s="848">
        <v>198.066</v>
      </c>
      <c r="G24" s="848">
        <v>164.44399999999999</v>
      </c>
      <c r="H24" s="435">
        <v>-0.45994654452087302</v>
      </c>
      <c r="I24" s="759">
        <v>-0.2974333686103332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</row>
    <row r="25" spans="1:16362" x14ac:dyDescent="0.25">
      <c r="A25" s="133"/>
      <c r="B25" s="675" t="s">
        <v>265</v>
      </c>
      <c r="C25" s="667" t="s">
        <v>713</v>
      </c>
      <c r="D25" s="667" t="s">
        <v>650</v>
      </c>
      <c r="E25" s="667" t="s">
        <v>508</v>
      </c>
      <c r="F25" s="667" t="s">
        <v>439</v>
      </c>
      <c r="G25" s="668" t="s">
        <v>401</v>
      </c>
      <c r="H25" s="663"/>
      <c r="I25" s="665"/>
    </row>
    <row r="26" spans="1:16362" x14ac:dyDescent="0.25">
      <c r="A26" s="133"/>
      <c r="B26" s="757" t="s">
        <v>94</v>
      </c>
      <c r="C26" s="761"/>
      <c r="D26" s="761"/>
      <c r="E26" s="761"/>
      <c r="F26" s="761"/>
      <c r="G26" s="761"/>
      <c r="H26" s="435"/>
      <c r="I26" s="759"/>
    </row>
    <row r="27" spans="1:16362" x14ac:dyDescent="0.25">
      <c r="A27" s="133"/>
      <c r="B27" s="557" t="s">
        <v>521</v>
      </c>
      <c r="C27" s="803">
        <v>63586.520000000011</v>
      </c>
      <c r="D27" s="803">
        <v>64932.252999999997</v>
      </c>
      <c r="E27" s="803">
        <v>53550.923999999999</v>
      </c>
      <c r="F27" s="803">
        <v>40875.047000000006</v>
      </c>
      <c r="G27" s="803">
        <v>42322.940999999999</v>
      </c>
      <c r="H27" s="435">
        <v>-2.0725185679295377E-2</v>
      </c>
      <c r="I27" s="759">
        <v>0.50241260407682953</v>
      </c>
    </row>
    <row r="28" spans="1:16362" x14ac:dyDescent="0.25">
      <c r="A28" s="133"/>
      <c r="B28" s="557" t="s">
        <v>522</v>
      </c>
      <c r="C28" s="758">
        <v>0.66999463279534643</v>
      </c>
      <c r="D28" s="761">
        <v>0.66812723150019326</v>
      </c>
      <c r="E28" s="761">
        <v>0.70766550398327532</v>
      </c>
      <c r="F28" s="761">
        <v>0.73595364096958382</v>
      </c>
      <c r="G28" s="761">
        <v>0.75029121845332858</v>
      </c>
      <c r="H28" s="435"/>
      <c r="I28" s="759"/>
      <c r="J28" s="525"/>
    </row>
    <row r="29" spans="1:16362" ht="15.75" thickBot="1" x14ac:dyDescent="0.3">
      <c r="A29" s="133"/>
      <c r="B29" s="764" t="s">
        <v>523</v>
      </c>
      <c r="C29" s="802">
        <v>828.37615021040347</v>
      </c>
      <c r="D29" s="802">
        <v>788.65062462252445</v>
      </c>
      <c r="E29" s="802">
        <v>766.47342325642637</v>
      </c>
      <c r="F29" s="802">
        <v>728.16285998013905</v>
      </c>
      <c r="G29" s="802">
        <v>750.27132980366673</v>
      </c>
      <c r="H29" s="766">
        <v>5.0371513503705279E-2</v>
      </c>
      <c r="I29" s="767">
        <v>0.10410209920613056</v>
      </c>
      <c r="J29" s="525"/>
    </row>
    <row r="30" spans="1:16362" x14ac:dyDescent="0.25">
      <c r="A30" s="133"/>
      <c r="B30" s="769" t="s">
        <v>524</v>
      </c>
      <c r="C30" s="921">
        <v>0.22785487649053068</v>
      </c>
      <c r="D30" s="872">
        <v>0.17020155302642415</v>
      </c>
      <c r="E30" s="872">
        <v>0.14095945767023224</v>
      </c>
      <c r="F30" s="872">
        <v>0.10865256234115343</v>
      </c>
      <c r="G30" s="872">
        <v>0.10323828987879498</v>
      </c>
      <c r="H30" s="770"/>
      <c r="I30" s="771"/>
    </row>
    <row r="31" spans="1:16362" s="739" customFormat="1" x14ac:dyDescent="0.25">
      <c r="A31" s="133"/>
      <c r="B31" s="557" t="s">
        <v>404</v>
      </c>
      <c r="C31" s="761">
        <v>0.33768181851197199</v>
      </c>
      <c r="D31" s="761">
        <v>0.248</v>
      </c>
      <c r="E31" s="761">
        <v>0.187</v>
      </c>
      <c r="F31" s="761">
        <v>0.14599999999999999</v>
      </c>
      <c r="G31" s="761">
        <v>0.13370364186577707</v>
      </c>
      <c r="H31" s="435"/>
      <c r="I31" s="759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</row>
    <row r="32" spans="1:16362" s="739" customFormat="1" ht="15.75" thickBot="1" x14ac:dyDescent="0.3">
      <c r="A32" s="133"/>
      <c r="B32" s="764" t="s">
        <v>405</v>
      </c>
      <c r="C32" s="765">
        <v>1.4760809729308108E-2</v>
      </c>
      <c r="D32" s="765">
        <v>1.4999999999999999E-2</v>
      </c>
      <c r="E32" s="765">
        <v>1.0999999999999999E-2</v>
      </c>
      <c r="F32" s="765">
        <v>9.0324916962677103E-3</v>
      </c>
      <c r="G32" s="765">
        <v>1.0744776038127835E-2</v>
      </c>
      <c r="H32" s="766"/>
      <c r="I32" s="767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</row>
    <row r="33" spans="1:56" x14ac:dyDescent="0.25">
      <c r="A33" s="133"/>
      <c r="B33" s="675" t="s">
        <v>628</v>
      </c>
      <c r="C33" s="667" t="s">
        <v>713</v>
      </c>
      <c r="D33" s="667" t="s">
        <v>650</v>
      </c>
      <c r="E33" s="667" t="s">
        <v>508</v>
      </c>
      <c r="F33" s="667" t="s">
        <v>439</v>
      </c>
      <c r="G33" s="668" t="s">
        <v>401</v>
      </c>
      <c r="H33" s="663"/>
      <c r="I33" s="665"/>
      <c r="J33" s="525"/>
    </row>
    <row r="34" spans="1:56" x14ac:dyDescent="0.25">
      <c r="A34" s="133"/>
      <c r="B34" s="805" t="s">
        <v>53</v>
      </c>
      <c r="C34" s="758"/>
      <c r="D34" s="758"/>
      <c r="E34" s="758"/>
      <c r="F34" s="761"/>
      <c r="G34" s="761"/>
      <c r="H34" s="435"/>
      <c r="I34" s="759"/>
      <c r="J34" s="525"/>
    </row>
    <row r="35" spans="1:56" x14ac:dyDescent="0.25">
      <c r="A35" s="133"/>
      <c r="B35" s="466" t="s">
        <v>643</v>
      </c>
      <c r="C35" s="803">
        <v>235</v>
      </c>
      <c r="D35" s="803">
        <v>244</v>
      </c>
      <c r="E35" s="803">
        <v>243</v>
      </c>
      <c r="F35" s="803">
        <v>234.4418669959903</v>
      </c>
      <c r="G35" s="761"/>
      <c r="H35" s="435"/>
      <c r="I35" s="759"/>
      <c r="J35" s="525"/>
    </row>
    <row r="36" spans="1:56" x14ac:dyDescent="0.25">
      <c r="A36" s="133"/>
      <c r="B36" s="466" t="s">
        <v>630</v>
      </c>
      <c r="C36" s="758">
        <v>0.54</v>
      </c>
      <c r="D36" s="758">
        <v>0.53</v>
      </c>
      <c r="E36" s="758">
        <v>0.58581719650098385</v>
      </c>
      <c r="F36" s="758">
        <v>0.6301782374321917</v>
      </c>
      <c r="G36" s="761"/>
      <c r="H36" s="435"/>
      <c r="I36" s="759"/>
      <c r="J36" s="525"/>
    </row>
    <row r="37" spans="1:56" x14ac:dyDescent="0.25">
      <c r="A37" s="133"/>
      <c r="B37" s="466" t="s">
        <v>644</v>
      </c>
      <c r="C37" s="803">
        <v>364</v>
      </c>
      <c r="D37" s="803">
        <v>363</v>
      </c>
      <c r="E37" s="803">
        <v>342</v>
      </c>
      <c r="F37" s="803">
        <v>421.39567353670435</v>
      </c>
      <c r="G37" s="761"/>
      <c r="H37" s="435"/>
      <c r="I37" s="759"/>
      <c r="J37" s="525"/>
    </row>
    <row r="38" spans="1:56" s="739" customFormat="1" x14ac:dyDescent="0.25">
      <c r="A38" s="133"/>
      <c r="B38" s="466" t="s">
        <v>629</v>
      </c>
      <c r="C38" s="758">
        <v>0.46</v>
      </c>
      <c r="D38" s="758">
        <v>0.52</v>
      </c>
      <c r="E38" s="758">
        <v>0.59293530033870401</v>
      </c>
      <c r="F38" s="758">
        <v>0.63833598642915468</v>
      </c>
      <c r="G38" s="761"/>
      <c r="H38" s="435"/>
      <c r="I38" s="759"/>
      <c r="J38" s="525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</row>
    <row r="39" spans="1:56" s="739" customFormat="1" x14ac:dyDescent="0.25">
      <c r="A39" s="133"/>
      <c r="B39" s="805" t="s">
        <v>645</v>
      </c>
      <c r="C39" s="868">
        <v>185</v>
      </c>
      <c r="D39" s="868">
        <v>198</v>
      </c>
      <c r="E39" s="868">
        <v>200</v>
      </c>
      <c r="F39" s="868">
        <v>186.37396287217996</v>
      </c>
      <c r="G39" s="869"/>
      <c r="H39" s="870"/>
      <c r="I39" s="871"/>
      <c r="J39" s="525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</row>
    <row r="40" spans="1:56" s="739" customFormat="1" x14ac:dyDescent="0.25">
      <c r="A40" s="133"/>
      <c r="B40" s="466" t="s">
        <v>631</v>
      </c>
      <c r="C40" s="758">
        <v>0.7</v>
      </c>
      <c r="D40" s="758">
        <v>0.69</v>
      </c>
      <c r="E40" s="758">
        <v>0.74099999999999999</v>
      </c>
      <c r="F40" s="758">
        <v>0.78100000000000003</v>
      </c>
      <c r="G40" s="761"/>
      <c r="H40" s="435"/>
      <c r="I40" s="759"/>
      <c r="J40" s="525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</row>
    <row r="41" spans="1:56" s="739" customFormat="1" x14ac:dyDescent="0.25">
      <c r="A41" s="133"/>
      <c r="B41" s="805" t="s">
        <v>646</v>
      </c>
      <c r="C41" s="868">
        <v>273</v>
      </c>
      <c r="D41" s="868">
        <v>304</v>
      </c>
      <c r="E41" s="868">
        <v>289</v>
      </c>
      <c r="F41" s="868">
        <v>457.7131122297202</v>
      </c>
      <c r="G41" s="869"/>
      <c r="H41" s="870"/>
      <c r="I41" s="871"/>
      <c r="J41" s="525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</row>
    <row r="42" spans="1:56" s="818" customFormat="1" ht="15.75" thickBot="1" x14ac:dyDescent="0.3">
      <c r="A42" s="817"/>
      <c r="B42" s="466" t="s">
        <v>631</v>
      </c>
      <c r="C42" s="758">
        <v>0.30000000000000004</v>
      </c>
      <c r="D42" s="758">
        <v>0.31000000000000005</v>
      </c>
      <c r="E42" s="758">
        <v>0.25900000000000001</v>
      </c>
      <c r="F42" s="758">
        <v>0.219</v>
      </c>
      <c r="G42" s="976"/>
      <c r="H42" s="977"/>
      <c r="I42" s="978"/>
      <c r="J42" s="974"/>
      <c r="K42" s="975"/>
      <c r="L42" s="975"/>
      <c r="M42" s="975"/>
      <c r="N42" s="975"/>
      <c r="O42" s="975"/>
      <c r="P42" s="975"/>
      <c r="Q42" s="975"/>
      <c r="R42" s="975"/>
      <c r="S42" s="975"/>
      <c r="T42" s="975"/>
      <c r="U42" s="975"/>
      <c r="V42" s="975"/>
      <c r="W42" s="975"/>
      <c r="X42" s="975"/>
      <c r="Y42" s="975"/>
      <c r="Z42" s="975"/>
      <c r="AA42" s="975"/>
      <c r="AB42" s="975"/>
      <c r="AC42" s="975"/>
      <c r="AD42" s="975"/>
      <c r="AE42" s="975"/>
      <c r="AF42" s="975"/>
      <c r="AG42" s="975"/>
      <c r="AH42" s="975"/>
      <c r="AI42" s="975"/>
      <c r="AJ42" s="975"/>
      <c r="AK42" s="975"/>
      <c r="AL42" s="975"/>
      <c r="AM42" s="975"/>
      <c r="AN42" s="975"/>
      <c r="AO42" s="975"/>
      <c r="AP42" s="975"/>
      <c r="AQ42" s="975"/>
      <c r="AR42" s="975"/>
      <c r="AS42" s="975"/>
      <c r="AT42" s="975"/>
      <c r="AU42" s="975"/>
      <c r="AV42" s="975"/>
      <c r="AW42" s="975"/>
      <c r="AX42" s="975"/>
      <c r="AY42" s="975"/>
      <c r="AZ42" s="975"/>
      <c r="BA42" s="975"/>
      <c r="BB42" s="975"/>
      <c r="BC42" s="975"/>
      <c r="BD42" s="975"/>
    </row>
    <row r="43" spans="1:56" x14ac:dyDescent="0.25">
      <c r="A43" s="133"/>
      <c r="B43" s="979" t="s">
        <v>94</v>
      </c>
      <c r="C43" s="980"/>
      <c r="D43" s="980"/>
      <c r="E43" s="980"/>
      <c r="F43" s="980"/>
      <c r="G43" s="981"/>
      <c r="H43" s="982"/>
      <c r="I43" s="983"/>
    </row>
    <row r="44" spans="1:56" x14ac:dyDescent="0.25">
      <c r="A44" s="133"/>
      <c r="B44" s="466" t="s">
        <v>641</v>
      </c>
      <c r="C44" s="803">
        <v>25</v>
      </c>
      <c r="D44" s="803">
        <v>16</v>
      </c>
      <c r="E44" s="803">
        <v>27</v>
      </c>
      <c r="F44" s="803">
        <v>36.61071687772661</v>
      </c>
      <c r="G44" s="761"/>
      <c r="H44" s="435"/>
      <c r="I44" s="759"/>
    </row>
    <row r="45" spans="1:56" s="739" customFormat="1" x14ac:dyDescent="0.25">
      <c r="A45" s="133"/>
      <c r="B45" s="466" t="s">
        <v>632</v>
      </c>
      <c r="C45" s="758">
        <v>0.75</v>
      </c>
      <c r="D45" s="758">
        <v>0.78</v>
      </c>
      <c r="E45" s="758">
        <v>0.75272977954535736</v>
      </c>
      <c r="F45" s="758">
        <v>0.69363283132875486</v>
      </c>
      <c r="G45" s="761"/>
      <c r="H45" s="435"/>
      <c r="I45" s="759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</row>
    <row r="46" spans="1:56" s="739" customFormat="1" x14ac:dyDescent="0.25">
      <c r="A46" s="133"/>
      <c r="B46" s="466" t="s">
        <v>642</v>
      </c>
      <c r="C46" s="803">
        <v>29</v>
      </c>
      <c r="D46" s="803">
        <v>35</v>
      </c>
      <c r="E46" s="803">
        <v>32</v>
      </c>
      <c r="F46" s="803">
        <v>40.032747047891156</v>
      </c>
      <c r="G46" s="761"/>
      <c r="H46" s="435"/>
      <c r="I46" s="759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</row>
    <row r="47" spans="1:56" s="739" customFormat="1" x14ac:dyDescent="0.25">
      <c r="A47" s="133"/>
      <c r="B47" s="466" t="s">
        <v>633</v>
      </c>
      <c r="C47" s="758">
        <v>0.76</v>
      </c>
      <c r="D47" s="758">
        <v>0.71</v>
      </c>
      <c r="E47" s="758">
        <v>0.73371481526167193</v>
      </c>
      <c r="F47" s="758">
        <v>0.80075600074727793</v>
      </c>
      <c r="G47" s="761"/>
      <c r="H47" s="435"/>
      <c r="I47" s="759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</row>
    <row r="48" spans="1:56" s="739" customFormat="1" x14ac:dyDescent="0.25">
      <c r="A48" s="133"/>
      <c r="B48" s="805" t="s">
        <v>647</v>
      </c>
      <c r="C48" s="868">
        <v>43</v>
      </c>
      <c r="D48" s="868">
        <v>33</v>
      </c>
      <c r="E48" s="868">
        <v>52</v>
      </c>
      <c r="F48" s="868">
        <v>44.458894602708448</v>
      </c>
      <c r="G48" s="869"/>
      <c r="H48" s="870"/>
      <c r="I48" s="87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</row>
    <row r="49" spans="1:56" s="739" customFormat="1" x14ac:dyDescent="0.25">
      <c r="A49" s="133"/>
      <c r="B49" s="466" t="s">
        <v>559</v>
      </c>
      <c r="C49" s="758">
        <v>0.67200000000000004</v>
      </c>
      <c r="D49" s="758">
        <v>0.67400000000000004</v>
      </c>
      <c r="E49" s="758">
        <v>0.71399999999999997</v>
      </c>
      <c r="F49" s="758">
        <v>0.77500000000000002</v>
      </c>
      <c r="G49" s="761"/>
      <c r="H49" s="435"/>
      <c r="I49" s="759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</row>
    <row r="50" spans="1:56" s="739" customFormat="1" x14ac:dyDescent="0.25">
      <c r="A50" s="133"/>
      <c r="B50" s="805" t="s">
        <v>648</v>
      </c>
      <c r="C50" s="868">
        <v>113</v>
      </c>
      <c r="D50" s="868">
        <v>126</v>
      </c>
      <c r="E50" s="868">
        <v>139</v>
      </c>
      <c r="F50" s="868">
        <v>180.53815733374606</v>
      </c>
      <c r="G50" s="869"/>
      <c r="H50" s="870"/>
      <c r="I50" s="87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</row>
    <row r="51" spans="1:56" ht="15.75" thickBot="1" x14ac:dyDescent="0.3">
      <c r="A51" s="133"/>
      <c r="B51" s="823" t="s">
        <v>559</v>
      </c>
      <c r="C51" s="819">
        <v>0.32799999999999996</v>
      </c>
      <c r="D51" s="819">
        <v>0.32599999999999996</v>
      </c>
      <c r="E51" s="819">
        <v>0.28599999999999998</v>
      </c>
      <c r="F51" s="819">
        <v>0.22500000000000001</v>
      </c>
      <c r="G51" s="820"/>
      <c r="H51" s="821"/>
      <c r="I51" s="822"/>
    </row>
    <row r="52" spans="1:56" x14ac:dyDescent="0.25">
      <c r="C52" s="744"/>
      <c r="I52" s="242"/>
    </row>
    <row r="53" spans="1:56" x14ac:dyDescent="0.25">
      <c r="F53" s="257"/>
      <c r="I53" s="242"/>
    </row>
    <row r="54" spans="1:56" x14ac:dyDescent="0.25">
      <c r="F54" s="258"/>
      <c r="G54" s="236"/>
      <c r="I54" s="242"/>
    </row>
    <row r="55" spans="1:56" x14ac:dyDescent="0.25">
      <c r="B55" s="234"/>
      <c r="C55" s="234"/>
      <c r="D55" s="234"/>
      <c r="E55" s="234"/>
      <c r="F55" s="234"/>
      <c r="I55" s="242"/>
    </row>
    <row r="56" spans="1:56" x14ac:dyDescent="0.25">
      <c r="B56" s="235"/>
      <c r="C56" s="235"/>
      <c r="D56" s="235"/>
      <c r="E56" s="235"/>
      <c r="F56" s="235"/>
      <c r="I56" s="242"/>
    </row>
    <row r="57" spans="1:56" x14ac:dyDescent="0.25">
      <c r="I57" s="242"/>
    </row>
    <row r="58" spans="1:56" x14ac:dyDescent="0.25">
      <c r="I58" s="242"/>
    </row>
    <row r="59" spans="1:56" x14ac:dyDescent="0.25">
      <c r="I59" s="242"/>
    </row>
    <row r="60" spans="1:56" x14ac:dyDescent="0.25">
      <c r="I60" s="242"/>
    </row>
    <row r="61" spans="1:56" x14ac:dyDescent="0.25">
      <c r="I61" s="242"/>
    </row>
    <row r="62" spans="1:56" x14ac:dyDescent="0.25">
      <c r="I62" s="242"/>
    </row>
    <row r="63" spans="1:56" x14ac:dyDescent="0.25">
      <c r="I63" s="242"/>
    </row>
    <row r="64" spans="1:56" x14ac:dyDescent="0.25">
      <c r="I64" s="242"/>
    </row>
    <row r="65" spans="9:9" x14ac:dyDescent="0.25">
      <c r="I65" s="242"/>
    </row>
    <row r="66" spans="9:9" x14ac:dyDescent="0.25">
      <c r="I66" s="242"/>
    </row>
    <row r="67" spans="9:9" x14ac:dyDescent="0.25">
      <c r="I67" s="242"/>
    </row>
    <row r="68" spans="9:9" x14ac:dyDescent="0.25">
      <c r="I68" s="242"/>
    </row>
    <row r="69" spans="9:9" x14ac:dyDescent="0.25">
      <c r="I69" s="242"/>
    </row>
    <row r="70" spans="9:9" x14ac:dyDescent="0.25">
      <c r="I70" s="242"/>
    </row>
    <row r="71" spans="9:9" x14ac:dyDescent="0.25">
      <c r="I71" s="242"/>
    </row>
    <row r="72" spans="9:9" x14ac:dyDescent="0.25">
      <c r="I72" s="242"/>
    </row>
    <row r="73" spans="9:9" x14ac:dyDescent="0.25">
      <c r="I73" s="242"/>
    </row>
    <row r="74" spans="9:9" x14ac:dyDescent="0.25">
      <c r="I74" s="242"/>
    </row>
    <row r="75" spans="9:9" x14ac:dyDescent="0.25">
      <c r="I75" s="242"/>
    </row>
    <row r="76" spans="9:9" x14ac:dyDescent="0.25">
      <c r="I76" s="242"/>
    </row>
    <row r="77" spans="9:9" x14ac:dyDescent="0.25">
      <c r="I77" s="242"/>
    </row>
    <row r="78" spans="9:9" x14ac:dyDescent="0.25">
      <c r="I78" s="242"/>
    </row>
    <row r="79" spans="9:9" x14ac:dyDescent="0.25">
      <c r="I79" s="242"/>
    </row>
    <row r="80" spans="9:9" x14ac:dyDescent="0.25">
      <c r="I80" s="242"/>
    </row>
    <row r="81" spans="9:9" x14ac:dyDescent="0.25">
      <c r="I81" s="242"/>
    </row>
    <row r="82" spans="9:9" x14ac:dyDescent="0.25">
      <c r="I82" s="242"/>
    </row>
    <row r="83" spans="9:9" x14ac:dyDescent="0.25">
      <c r="I83" s="242"/>
    </row>
    <row r="84" spans="9:9" x14ac:dyDescent="0.25">
      <c r="I84" s="242"/>
    </row>
    <row r="85" spans="9:9" x14ac:dyDescent="0.25">
      <c r="I85" s="242"/>
    </row>
    <row r="86" spans="9:9" x14ac:dyDescent="0.25">
      <c r="I86" s="242"/>
    </row>
    <row r="87" spans="9:9" x14ac:dyDescent="0.25">
      <c r="I87" s="242"/>
    </row>
    <row r="88" spans="9:9" x14ac:dyDescent="0.25">
      <c r="I88" s="242"/>
    </row>
    <row r="89" spans="9:9" x14ac:dyDescent="0.25">
      <c r="I89" s="242"/>
    </row>
    <row r="90" spans="9:9" x14ac:dyDescent="0.25">
      <c r="I90" s="242"/>
    </row>
    <row r="91" spans="9:9" x14ac:dyDescent="0.25">
      <c r="I91" s="242"/>
    </row>
    <row r="92" spans="9:9" x14ac:dyDescent="0.25">
      <c r="I92" s="242"/>
    </row>
    <row r="93" spans="9:9" x14ac:dyDescent="0.25">
      <c r="I93" s="242"/>
    </row>
    <row r="94" spans="9:9" x14ac:dyDescent="0.25">
      <c r="I94" s="242"/>
    </row>
    <row r="95" spans="9:9" x14ac:dyDescent="0.25">
      <c r="I95" s="242"/>
    </row>
    <row r="96" spans="9:9" x14ac:dyDescent="0.25">
      <c r="I96" s="242"/>
    </row>
    <row r="97" spans="9:9" x14ac:dyDescent="0.25">
      <c r="I97" s="242"/>
    </row>
    <row r="98" spans="9:9" x14ac:dyDescent="0.25">
      <c r="I98" s="242"/>
    </row>
    <row r="99" spans="9:9" x14ac:dyDescent="0.25">
      <c r="I99" s="242"/>
    </row>
    <row r="100" spans="9:9" x14ac:dyDescent="0.25">
      <c r="I100" s="242"/>
    </row>
    <row r="101" spans="9:9" x14ac:dyDescent="0.25">
      <c r="I101" s="242"/>
    </row>
    <row r="102" spans="9:9" x14ac:dyDescent="0.25">
      <c r="I102" s="242"/>
    </row>
    <row r="103" spans="9:9" x14ac:dyDescent="0.25">
      <c r="I103" s="242"/>
    </row>
    <row r="104" spans="9:9" x14ac:dyDescent="0.25">
      <c r="I104" s="242"/>
    </row>
    <row r="105" spans="9:9" x14ac:dyDescent="0.25">
      <c r="I105" s="242"/>
    </row>
    <row r="106" spans="9:9" x14ac:dyDescent="0.25">
      <c r="I106" s="242"/>
    </row>
    <row r="107" spans="9:9" x14ac:dyDescent="0.25">
      <c r="I107" s="242"/>
    </row>
    <row r="108" spans="9:9" x14ac:dyDescent="0.25">
      <c r="I108" s="242"/>
    </row>
    <row r="109" spans="9:9" x14ac:dyDescent="0.25">
      <c r="I109" s="242"/>
    </row>
    <row r="110" spans="9:9" x14ac:dyDescent="0.25">
      <c r="I110" s="242"/>
    </row>
    <row r="111" spans="9:9" x14ac:dyDescent="0.25">
      <c r="I111" s="242"/>
    </row>
    <row r="112" spans="9:9" x14ac:dyDescent="0.25">
      <c r="I112" s="242"/>
    </row>
    <row r="113" spans="9:9" x14ac:dyDescent="0.25">
      <c r="I113" s="242"/>
    </row>
    <row r="114" spans="9:9" x14ac:dyDescent="0.25">
      <c r="I114" s="242"/>
    </row>
    <row r="115" spans="9:9" x14ac:dyDescent="0.25">
      <c r="I115" s="242"/>
    </row>
    <row r="116" spans="9:9" x14ac:dyDescent="0.25">
      <c r="I116" s="242"/>
    </row>
    <row r="117" spans="9:9" x14ac:dyDescent="0.25">
      <c r="I117" s="242"/>
    </row>
    <row r="118" spans="9:9" x14ac:dyDescent="0.25">
      <c r="I118" s="242"/>
    </row>
    <row r="119" spans="9:9" x14ac:dyDescent="0.25">
      <c r="I119" s="242"/>
    </row>
    <row r="120" spans="9:9" x14ac:dyDescent="0.25">
      <c r="I120" s="242"/>
    </row>
    <row r="121" spans="9:9" x14ac:dyDescent="0.25">
      <c r="I121" s="242"/>
    </row>
    <row r="122" spans="9:9" x14ac:dyDescent="0.25">
      <c r="I122" s="242"/>
    </row>
    <row r="123" spans="9:9" x14ac:dyDescent="0.25">
      <c r="I123" s="242"/>
    </row>
    <row r="124" spans="9:9" x14ac:dyDescent="0.25">
      <c r="I124" s="242"/>
    </row>
    <row r="125" spans="9:9" x14ac:dyDescent="0.25">
      <c r="I125" s="242"/>
    </row>
    <row r="126" spans="9:9" x14ac:dyDescent="0.25">
      <c r="I126" s="242"/>
    </row>
    <row r="127" spans="9:9" x14ac:dyDescent="0.25">
      <c r="I127" s="242"/>
    </row>
    <row r="128" spans="9:9" x14ac:dyDescent="0.25">
      <c r="I128" s="242"/>
    </row>
    <row r="129" spans="9:9" x14ac:dyDescent="0.25">
      <c r="I129" s="242"/>
    </row>
    <row r="130" spans="9:9" x14ac:dyDescent="0.25">
      <c r="I130" s="242"/>
    </row>
    <row r="131" spans="9:9" x14ac:dyDescent="0.25">
      <c r="I131" s="242"/>
    </row>
    <row r="132" spans="9:9" x14ac:dyDescent="0.25">
      <c r="I132" s="242"/>
    </row>
    <row r="133" spans="9:9" x14ac:dyDescent="0.25">
      <c r="I133" s="242"/>
    </row>
    <row r="134" spans="9:9" x14ac:dyDescent="0.25">
      <c r="I134" s="242"/>
    </row>
    <row r="135" spans="9:9" x14ac:dyDescent="0.25">
      <c r="I135" s="242"/>
    </row>
    <row r="136" spans="9:9" x14ac:dyDescent="0.25">
      <c r="I136" s="242"/>
    </row>
    <row r="137" spans="9:9" x14ac:dyDescent="0.25">
      <c r="I137" s="242"/>
    </row>
    <row r="138" spans="9:9" x14ac:dyDescent="0.25">
      <c r="I138" s="242"/>
    </row>
    <row r="139" spans="9:9" x14ac:dyDescent="0.25">
      <c r="I139" s="242"/>
    </row>
    <row r="140" spans="9:9" x14ac:dyDescent="0.25">
      <c r="I140" s="242"/>
    </row>
    <row r="141" spans="9:9" x14ac:dyDescent="0.25">
      <c r="I141" s="242"/>
    </row>
    <row r="142" spans="9:9" x14ac:dyDescent="0.25">
      <c r="I142" s="242"/>
    </row>
    <row r="143" spans="9:9" x14ac:dyDescent="0.25">
      <c r="I143" s="242"/>
    </row>
    <row r="144" spans="9:9" x14ac:dyDescent="0.25">
      <c r="I144" s="242"/>
    </row>
    <row r="145" spans="9:9" x14ac:dyDescent="0.25">
      <c r="I145" s="242"/>
    </row>
    <row r="146" spans="9:9" x14ac:dyDescent="0.25">
      <c r="I146" s="242"/>
    </row>
    <row r="147" spans="9:9" x14ac:dyDescent="0.25">
      <c r="I147" s="242"/>
    </row>
    <row r="148" spans="9:9" x14ac:dyDescent="0.25">
      <c r="I148" s="242"/>
    </row>
    <row r="149" spans="9:9" x14ac:dyDescent="0.25">
      <c r="I149" s="242"/>
    </row>
    <row r="150" spans="9:9" x14ac:dyDescent="0.25">
      <c r="I150" s="242"/>
    </row>
    <row r="151" spans="9:9" x14ac:dyDescent="0.25">
      <c r="I151" s="242"/>
    </row>
    <row r="152" spans="9:9" x14ac:dyDescent="0.25">
      <c r="I152" s="242"/>
    </row>
    <row r="153" spans="9:9" x14ac:dyDescent="0.25">
      <c r="I153" s="242"/>
    </row>
    <row r="154" spans="9:9" x14ac:dyDescent="0.25">
      <c r="I154" s="242"/>
    </row>
    <row r="155" spans="9:9" x14ac:dyDescent="0.25">
      <c r="I155" s="242"/>
    </row>
    <row r="156" spans="9:9" x14ac:dyDescent="0.25">
      <c r="I156" s="242"/>
    </row>
    <row r="157" spans="9:9" x14ac:dyDescent="0.25">
      <c r="I157" s="242"/>
    </row>
    <row r="158" spans="9:9" x14ac:dyDescent="0.25">
      <c r="I158" s="242"/>
    </row>
    <row r="159" spans="9:9" x14ac:dyDescent="0.25">
      <c r="I159" s="242"/>
    </row>
    <row r="160" spans="9:9" x14ac:dyDescent="0.25">
      <c r="I160" s="242"/>
    </row>
    <row r="161" spans="9:9" x14ac:dyDescent="0.25">
      <c r="I161" s="242"/>
    </row>
    <row r="162" spans="9:9" x14ac:dyDescent="0.25">
      <c r="I162" s="242"/>
    </row>
    <row r="163" spans="9:9" x14ac:dyDescent="0.25">
      <c r="I163" s="242"/>
    </row>
    <row r="164" spans="9:9" x14ac:dyDescent="0.25">
      <c r="I164" s="242"/>
    </row>
    <row r="165" spans="9:9" x14ac:dyDescent="0.25">
      <c r="I165" s="242"/>
    </row>
    <row r="166" spans="9:9" x14ac:dyDescent="0.25">
      <c r="I166" s="242"/>
    </row>
    <row r="167" spans="9:9" x14ac:dyDescent="0.25">
      <c r="I167" s="242"/>
    </row>
    <row r="168" spans="9:9" x14ac:dyDescent="0.25">
      <c r="I168" s="242"/>
    </row>
    <row r="169" spans="9:9" x14ac:dyDescent="0.25">
      <c r="I169" s="242"/>
    </row>
    <row r="170" spans="9:9" x14ac:dyDescent="0.25">
      <c r="I170" s="242"/>
    </row>
    <row r="171" spans="9:9" x14ac:dyDescent="0.25">
      <c r="I171" s="242"/>
    </row>
    <row r="172" spans="9:9" x14ac:dyDescent="0.25">
      <c r="I172" s="242"/>
    </row>
    <row r="173" spans="9:9" x14ac:dyDescent="0.25">
      <c r="I173" s="242"/>
    </row>
    <row r="174" spans="9:9" x14ac:dyDescent="0.25">
      <c r="I174" s="242"/>
    </row>
    <row r="175" spans="9:9" x14ac:dyDescent="0.25">
      <c r="I175" s="242"/>
    </row>
    <row r="176" spans="9:9" x14ac:dyDescent="0.25">
      <c r="I176" s="242"/>
    </row>
    <row r="177" spans="9:9" x14ac:dyDescent="0.25">
      <c r="I177" s="242"/>
    </row>
    <row r="178" spans="9:9" x14ac:dyDescent="0.25">
      <c r="I178" s="242"/>
    </row>
    <row r="179" spans="9:9" x14ac:dyDescent="0.25">
      <c r="I179" s="242"/>
    </row>
    <row r="180" spans="9:9" x14ac:dyDescent="0.25">
      <c r="I180" s="242"/>
    </row>
    <row r="181" spans="9:9" x14ac:dyDescent="0.25">
      <c r="I181" s="242"/>
    </row>
    <row r="182" spans="9:9" x14ac:dyDescent="0.25">
      <c r="I182" s="242"/>
    </row>
    <row r="183" spans="9:9" x14ac:dyDescent="0.25">
      <c r="I183" s="242"/>
    </row>
    <row r="184" spans="9:9" x14ac:dyDescent="0.25">
      <c r="I184" s="242"/>
    </row>
    <row r="185" spans="9:9" x14ac:dyDescent="0.25">
      <c r="I185" s="242"/>
    </row>
    <row r="186" spans="9:9" x14ac:dyDescent="0.25">
      <c r="I186" s="242"/>
    </row>
    <row r="187" spans="9:9" x14ac:dyDescent="0.25">
      <c r="I187" s="242"/>
    </row>
    <row r="188" spans="9:9" x14ac:dyDescent="0.25">
      <c r="I188" s="242"/>
    </row>
    <row r="189" spans="9:9" x14ac:dyDescent="0.25">
      <c r="I189" s="242"/>
    </row>
    <row r="190" spans="9:9" x14ac:dyDescent="0.25">
      <c r="I190" s="242"/>
    </row>
    <row r="191" spans="9:9" x14ac:dyDescent="0.25">
      <c r="I191" s="242"/>
    </row>
    <row r="192" spans="9:9" x14ac:dyDescent="0.25">
      <c r="I192" s="242"/>
    </row>
    <row r="193" spans="9:9" x14ac:dyDescent="0.25">
      <c r="I193" s="242"/>
    </row>
    <row r="194" spans="9:9" x14ac:dyDescent="0.25">
      <c r="I194" s="242"/>
    </row>
    <row r="195" spans="9:9" x14ac:dyDescent="0.25">
      <c r="I195" s="242"/>
    </row>
    <row r="196" spans="9:9" x14ac:dyDescent="0.25">
      <c r="I196" s="242"/>
    </row>
    <row r="197" spans="9:9" x14ac:dyDescent="0.25">
      <c r="I197" s="242"/>
    </row>
    <row r="198" spans="9:9" x14ac:dyDescent="0.25">
      <c r="I198" s="242"/>
    </row>
    <row r="199" spans="9:9" x14ac:dyDescent="0.25">
      <c r="I199" s="242"/>
    </row>
    <row r="200" spans="9:9" x14ac:dyDescent="0.25">
      <c r="I200" s="242"/>
    </row>
    <row r="201" spans="9:9" x14ac:dyDescent="0.25">
      <c r="I201" s="242"/>
    </row>
    <row r="202" spans="9:9" x14ac:dyDescent="0.25">
      <c r="I202" s="242"/>
    </row>
    <row r="203" spans="9:9" x14ac:dyDescent="0.25">
      <c r="I203" s="242"/>
    </row>
    <row r="204" spans="9:9" x14ac:dyDescent="0.25">
      <c r="I204" s="242"/>
    </row>
    <row r="205" spans="9:9" x14ac:dyDescent="0.25">
      <c r="I205" s="242"/>
    </row>
    <row r="206" spans="9:9" x14ac:dyDescent="0.25">
      <c r="I206" s="242"/>
    </row>
    <row r="207" spans="9:9" x14ac:dyDescent="0.25">
      <c r="I207" s="242"/>
    </row>
    <row r="208" spans="9:9" x14ac:dyDescent="0.25">
      <c r="I208" s="242"/>
    </row>
    <row r="209" spans="9:9" x14ac:dyDescent="0.25">
      <c r="I209" s="242"/>
    </row>
    <row r="210" spans="9:9" x14ac:dyDescent="0.25">
      <c r="I210" s="242"/>
    </row>
    <row r="211" spans="9:9" x14ac:dyDescent="0.25">
      <c r="I211" s="242"/>
    </row>
    <row r="212" spans="9:9" x14ac:dyDescent="0.25">
      <c r="I212" s="242"/>
    </row>
    <row r="213" spans="9:9" x14ac:dyDescent="0.25">
      <c r="I213" s="242"/>
    </row>
    <row r="214" spans="9:9" x14ac:dyDescent="0.25">
      <c r="I214" s="242"/>
    </row>
    <row r="215" spans="9:9" x14ac:dyDescent="0.25">
      <c r="I215" s="242"/>
    </row>
    <row r="216" spans="9:9" x14ac:dyDescent="0.25">
      <c r="I216" s="242"/>
    </row>
    <row r="217" spans="9:9" x14ac:dyDescent="0.25">
      <c r="I217" s="242"/>
    </row>
    <row r="218" spans="9:9" x14ac:dyDescent="0.25">
      <c r="I218" s="242"/>
    </row>
    <row r="219" spans="9:9" x14ac:dyDescent="0.25">
      <c r="I219" s="242"/>
    </row>
    <row r="220" spans="9:9" x14ac:dyDescent="0.25">
      <c r="I220" s="242"/>
    </row>
    <row r="221" spans="9:9" x14ac:dyDescent="0.25">
      <c r="I221" s="242"/>
    </row>
    <row r="222" spans="9:9" x14ac:dyDescent="0.25">
      <c r="I222" s="242"/>
    </row>
    <row r="223" spans="9:9" x14ac:dyDescent="0.25">
      <c r="I223" s="242"/>
    </row>
    <row r="224" spans="9:9" x14ac:dyDescent="0.25">
      <c r="I224" s="242"/>
    </row>
    <row r="225" spans="9:9" x14ac:dyDescent="0.25">
      <c r="I225" s="242"/>
    </row>
    <row r="226" spans="9:9" x14ac:dyDescent="0.25">
      <c r="I226" s="242"/>
    </row>
    <row r="227" spans="9:9" x14ac:dyDescent="0.25">
      <c r="I227" s="242"/>
    </row>
    <row r="228" spans="9:9" x14ac:dyDescent="0.25">
      <c r="I228" s="242"/>
    </row>
    <row r="229" spans="9:9" x14ac:dyDescent="0.25">
      <c r="I229" s="242"/>
    </row>
    <row r="230" spans="9:9" x14ac:dyDescent="0.25">
      <c r="I230" s="242"/>
    </row>
    <row r="231" spans="9:9" x14ac:dyDescent="0.25">
      <c r="I231" s="242"/>
    </row>
    <row r="232" spans="9:9" x14ac:dyDescent="0.25">
      <c r="I232" s="242"/>
    </row>
    <row r="233" spans="9:9" x14ac:dyDescent="0.25">
      <c r="I233" s="242"/>
    </row>
    <row r="234" spans="9:9" x14ac:dyDescent="0.25">
      <c r="I234" s="242"/>
    </row>
    <row r="235" spans="9:9" x14ac:dyDescent="0.25">
      <c r="I235" s="242"/>
    </row>
    <row r="236" spans="9:9" x14ac:dyDescent="0.25">
      <c r="I236" s="242"/>
    </row>
    <row r="237" spans="9:9" x14ac:dyDescent="0.25">
      <c r="I237" s="242"/>
    </row>
    <row r="238" spans="9:9" x14ac:dyDescent="0.25">
      <c r="I238" s="242"/>
    </row>
    <row r="239" spans="9:9" x14ac:dyDescent="0.25">
      <c r="I239" s="242"/>
    </row>
    <row r="240" spans="9:9" x14ac:dyDescent="0.25">
      <c r="I240" s="242"/>
    </row>
    <row r="241" spans="9:9" x14ac:dyDescent="0.25">
      <c r="I241" s="242"/>
    </row>
    <row r="242" spans="9:9" x14ac:dyDescent="0.25">
      <c r="I242" s="242"/>
    </row>
    <row r="243" spans="9:9" x14ac:dyDescent="0.25">
      <c r="I243" s="242"/>
    </row>
    <row r="244" spans="9:9" x14ac:dyDescent="0.25">
      <c r="I244" s="242"/>
    </row>
    <row r="245" spans="9:9" x14ac:dyDescent="0.25">
      <c r="I245" s="242"/>
    </row>
    <row r="246" spans="9:9" x14ac:dyDescent="0.25">
      <c r="I246" s="242"/>
    </row>
    <row r="247" spans="9:9" x14ac:dyDescent="0.25">
      <c r="I247" s="242"/>
    </row>
    <row r="248" spans="9:9" x14ac:dyDescent="0.25">
      <c r="I248" s="242"/>
    </row>
    <row r="249" spans="9:9" x14ac:dyDescent="0.25">
      <c r="I249" s="242"/>
    </row>
    <row r="250" spans="9:9" x14ac:dyDescent="0.25">
      <c r="I250" s="242"/>
    </row>
    <row r="251" spans="9:9" x14ac:dyDescent="0.25">
      <c r="I251" s="242"/>
    </row>
    <row r="252" spans="9:9" x14ac:dyDescent="0.25">
      <c r="I252" s="242"/>
    </row>
    <row r="253" spans="9:9" x14ac:dyDescent="0.25">
      <c r="I253" s="242"/>
    </row>
    <row r="254" spans="9:9" x14ac:dyDescent="0.25">
      <c r="I254" s="242"/>
    </row>
    <row r="255" spans="9:9" x14ac:dyDescent="0.25">
      <c r="I255" s="242"/>
    </row>
    <row r="256" spans="9:9" x14ac:dyDescent="0.25">
      <c r="I256" s="242"/>
    </row>
    <row r="257" spans="9:9" x14ac:dyDescent="0.25">
      <c r="I257" s="242"/>
    </row>
    <row r="258" spans="9:9" x14ac:dyDescent="0.25">
      <c r="I258" s="242"/>
    </row>
    <row r="259" spans="9:9" x14ac:dyDescent="0.25">
      <c r="I259" s="242"/>
    </row>
    <row r="260" spans="9:9" x14ac:dyDescent="0.25">
      <c r="I260" s="242"/>
    </row>
    <row r="261" spans="9:9" x14ac:dyDescent="0.25">
      <c r="I261" s="242"/>
    </row>
    <row r="262" spans="9:9" x14ac:dyDescent="0.25">
      <c r="I262" s="242"/>
    </row>
    <row r="263" spans="9:9" x14ac:dyDescent="0.25">
      <c r="I263" s="242"/>
    </row>
    <row r="264" spans="9:9" x14ac:dyDescent="0.25">
      <c r="I264" s="242"/>
    </row>
    <row r="265" spans="9:9" x14ac:dyDescent="0.25">
      <c r="I265" s="242"/>
    </row>
    <row r="266" spans="9:9" x14ac:dyDescent="0.25">
      <c r="I266" s="242"/>
    </row>
    <row r="267" spans="9:9" x14ac:dyDescent="0.25">
      <c r="I267" s="242"/>
    </row>
    <row r="268" spans="9:9" x14ac:dyDescent="0.25">
      <c r="I268" s="242"/>
    </row>
    <row r="269" spans="9:9" x14ac:dyDescent="0.25">
      <c r="I269" s="242"/>
    </row>
    <row r="270" spans="9:9" x14ac:dyDescent="0.25">
      <c r="I270" s="242"/>
    </row>
    <row r="271" spans="9:9" x14ac:dyDescent="0.25">
      <c r="I271" s="242"/>
    </row>
    <row r="272" spans="9:9" x14ac:dyDescent="0.25">
      <c r="I272" s="242"/>
    </row>
    <row r="273" spans="9:9" x14ac:dyDescent="0.25">
      <c r="I273" s="242"/>
    </row>
    <row r="274" spans="9:9" x14ac:dyDescent="0.25">
      <c r="I274" s="242"/>
    </row>
    <row r="275" spans="9:9" x14ac:dyDescent="0.25">
      <c r="I275" s="242"/>
    </row>
    <row r="276" spans="9:9" x14ac:dyDescent="0.25">
      <c r="I276" s="242"/>
    </row>
    <row r="277" spans="9:9" x14ac:dyDescent="0.25">
      <c r="I277" s="242"/>
    </row>
    <row r="278" spans="9:9" x14ac:dyDescent="0.25">
      <c r="I278" s="242"/>
    </row>
    <row r="279" spans="9:9" x14ac:dyDescent="0.25">
      <c r="I279" s="242"/>
    </row>
    <row r="280" spans="9:9" x14ac:dyDescent="0.25">
      <c r="I280" s="242"/>
    </row>
    <row r="281" spans="9:9" x14ac:dyDescent="0.25">
      <c r="I281" s="242"/>
    </row>
    <row r="282" spans="9:9" x14ac:dyDescent="0.25">
      <c r="I282" s="242"/>
    </row>
    <row r="283" spans="9:9" x14ac:dyDescent="0.25">
      <c r="I283" s="242"/>
    </row>
    <row r="284" spans="9:9" x14ac:dyDescent="0.25">
      <c r="I284" s="242"/>
    </row>
    <row r="285" spans="9:9" x14ac:dyDescent="0.25">
      <c r="I285" s="242"/>
    </row>
    <row r="286" spans="9:9" x14ac:dyDescent="0.25">
      <c r="I286" s="242"/>
    </row>
    <row r="287" spans="9:9" x14ac:dyDescent="0.25">
      <c r="I287" s="242"/>
    </row>
    <row r="288" spans="9:9" x14ac:dyDescent="0.25">
      <c r="I288" s="242"/>
    </row>
    <row r="289" spans="9:9" x14ac:dyDescent="0.25">
      <c r="I289" s="242"/>
    </row>
    <row r="290" spans="9:9" x14ac:dyDescent="0.25">
      <c r="I290" s="242"/>
    </row>
    <row r="291" spans="9:9" x14ac:dyDescent="0.25">
      <c r="I291" s="242"/>
    </row>
    <row r="292" spans="9:9" x14ac:dyDescent="0.25">
      <c r="I292" s="242"/>
    </row>
    <row r="293" spans="9:9" x14ac:dyDescent="0.25">
      <c r="I293" s="242"/>
    </row>
    <row r="294" spans="9:9" x14ac:dyDescent="0.25">
      <c r="I294" s="242"/>
    </row>
    <row r="295" spans="9:9" x14ac:dyDescent="0.25">
      <c r="I295" s="242"/>
    </row>
    <row r="296" spans="9:9" x14ac:dyDescent="0.25">
      <c r="I296" s="242"/>
    </row>
    <row r="297" spans="9:9" x14ac:dyDescent="0.25">
      <c r="I297" s="242"/>
    </row>
    <row r="298" spans="9:9" x14ac:dyDescent="0.25">
      <c r="I298" s="242"/>
    </row>
    <row r="299" spans="9:9" x14ac:dyDescent="0.25">
      <c r="I299" s="242"/>
    </row>
    <row r="300" spans="9:9" x14ac:dyDescent="0.25">
      <c r="I300" s="242"/>
    </row>
    <row r="301" spans="9:9" x14ac:dyDescent="0.25">
      <c r="I301" s="242"/>
    </row>
  </sheetData>
  <mergeCells count="1">
    <mergeCell ref="H3:I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9"/>
  <sheetViews>
    <sheetView showGridLines="0" workbookViewId="0">
      <selection activeCell="J30" sqref="J30"/>
    </sheetView>
  </sheetViews>
  <sheetFormatPr baseColWidth="10" defaultRowHeight="10.5" x14ac:dyDescent="0.25"/>
  <cols>
    <col min="1" max="1" width="11.42578125" style="72"/>
    <col min="2" max="2" width="42.5703125" style="72" customWidth="1"/>
    <col min="3" max="7" width="10.42578125" style="72" bestFit="1" customWidth="1"/>
    <col min="8" max="8" width="9" style="72" bestFit="1" customWidth="1"/>
    <col min="9" max="9" width="10.42578125" style="72" bestFit="1" customWidth="1"/>
    <col min="10" max="16384" width="11.42578125" style="72"/>
  </cols>
  <sheetData>
    <row r="1" spans="2:11" ht="11.25" thickBot="1" x14ac:dyDescent="0.3">
      <c r="C1" s="311"/>
      <c r="D1" s="311"/>
      <c r="E1" s="311"/>
      <c r="F1" s="311"/>
      <c r="G1" s="311"/>
    </row>
    <row r="2" spans="2:11" ht="12" thickBot="1" x14ac:dyDescent="0.3">
      <c r="B2" s="676" t="s">
        <v>192</v>
      </c>
      <c r="C2" s="673"/>
      <c r="D2" s="673"/>
      <c r="E2" s="673"/>
      <c r="F2" s="827"/>
      <c r="G2" s="673"/>
      <c r="H2" s="942" t="s">
        <v>5</v>
      </c>
      <c r="I2" s="943"/>
    </row>
    <row r="3" spans="2:11" ht="11.25" x14ac:dyDescent="0.25">
      <c r="B3" s="677" t="s">
        <v>8</v>
      </c>
      <c r="C3" s="663" t="s">
        <v>712</v>
      </c>
      <c r="D3" s="663" t="s">
        <v>649</v>
      </c>
      <c r="E3" s="663" t="s">
        <v>507</v>
      </c>
      <c r="F3" s="663" t="s">
        <v>438</v>
      </c>
      <c r="G3" s="663" t="s">
        <v>400</v>
      </c>
      <c r="H3" s="663" t="s">
        <v>6</v>
      </c>
      <c r="I3" s="674" t="s">
        <v>7</v>
      </c>
    </row>
    <row r="4" spans="2:11" x14ac:dyDescent="0.25">
      <c r="B4" s="511" t="s">
        <v>162</v>
      </c>
      <c r="C4" s="125"/>
      <c r="D4" s="125"/>
      <c r="E4" s="125"/>
      <c r="F4" s="125"/>
      <c r="G4" s="125"/>
      <c r="H4" s="85"/>
      <c r="I4" s="480"/>
    </row>
    <row r="5" spans="2:11" x14ac:dyDescent="0.25">
      <c r="B5" s="512" t="s">
        <v>421</v>
      </c>
      <c r="C5" s="265">
        <v>8394.7800000000007</v>
      </c>
      <c r="D5" s="265">
        <v>6835.9489999999996</v>
      </c>
      <c r="E5" s="265">
        <v>5568.9290000000001</v>
      </c>
      <c r="F5" s="265">
        <v>4616.8100000000004</v>
      </c>
      <c r="G5" s="265">
        <v>4110.2830000000004</v>
      </c>
      <c r="H5" s="423">
        <v>0.2280343226668311</v>
      </c>
      <c r="I5" s="513">
        <v>1.0423849160751217</v>
      </c>
    </row>
    <row r="6" spans="2:11" x14ac:dyDescent="0.25">
      <c r="B6" s="512" t="s">
        <v>422</v>
      </c>
      <c r="C6" s="266">
        <v>-6371.63</v>
      </c>
      <c r="D6" s="266">
        <v>-4113.0709999999999</v>
      </c>
      <c r="E6" s="266">
        <v>-2670.694</v>
      </c>
      <c r="F6" s="266">
        <v>-1798.7049999999999</v>
      </c>
      <c r="G6" s="266">
        <v>-1557.5989999999999</v>
      </c>
      <c r="H6" s="423">
        <v>0.54911743560954829</v>
      </c>
      <c r="I6" s="513">
        <v>3.0906741722356017</v>
      </c>
      <c r="K6" s="73"/>
    </row>
    <row r="7" spans="2:11" x14ac:dyDescent="0.25">
      <c r="B7" s="455" t="s">
        <v>423</v>
      </c>
      <c r="C7" s="850">
        <v>2023.1500000000005</v>
      </c>
      <c r="D7" s="850">
        <v>2722.8779999999997</v>
      </c>
      <c r="E7" s="850">
        <v>2898.2350000000001</v>
      </c>
      <c r="F7" s="850">
        <v>2818.1050000000005</v>
      </c>
      <c r="G7" s="850">
        <v>2552.6840000000002</v>
      </c>
      <c r="H7" s="851">
        <v>-0.25698103256921512</v>
      </c>
      <c r="I7" s="852">
        <v>-0.2074420492313187</v>
      </c>
    </row>
    <row r="8" spans="2:11" ht="21" x14ac:dyDescent="0.25">
      <c r="B8" s="463" t="s">
        <v>429</v>
      </c>
      <c r="C8" s="265">
        <v>2700.1489999999999</v>
      </c>
      <c r="D8" s="265">
        <v>2737.4110000000001</v>
      </c>
      <c r="E8" s="265">
        <v>-509.279</v>
      </c>
      <c r="F8" s="265">
        <v>656.52200000000005</v>
      </c>
      <c r="G8" s="265">
        <v>691.27099999999996</v>
      </c>
      <c r="H8" s="138">
        <v>-1.3612132047398084E-2</v>
      </c>
      <c r="I8" s="513">
        <v>2.9060643365626504</v>
      </c>
    </row>
    <row r="9" spans="2:11" ht="21" hidden="1" x14ac:dyDescent="0.25">
      <c r="B9" s="463" t="s">
        <v>430</v>
      </c>
      <c r="C9" s="152"/>
      <c r="D9" s="152">
        <v>0</v>
      </c>
      <c r="E9" s="152">
        <v>0</v>
      </c>
      <c r="F9" s="152">
        <v>0</v>
      </c>
      <c r="G9" s="152">
        <v>0</v>
      </c>
      <c r="H9" s="138" t="e">
        <v>#DIV/0!</v>
      </c>
      <c r="I9" s="489" t="s">
        <v>364</v>
      </c>
    </row>
    <row r="10" spans="2:11" ht="21" x14ac:dyDescent="0.25">
      <c r="B10" s="463" t="s">
        <v>427</v>
      </c>
      <c r="C10" s="265">
        <v>534.81299999999999</v>
      </c>
      <c r="D10" s="265">
        <v>-1074.05</v>
      </c>
      <c r="E10" s="265">
        <v>1226.0619999999999</v>
      </c>
      <c r="F10" s="265">
        <v>148.93299999999999</v>
      </c>
      <c r="G10" s="265">
        <v>116.157</v>
      </c>
      <c r="H10" s="138" t="s">
        <v>533</v>
      </c>
      <c r="I10" s="513">
        <v>3.6042253157364605</v>
      </c>
    </row>
    <row r="11" spans="2:11" x14ac:dyDescent="0.25">
      <c r="B11" s="482" t="s">
        <v>635</v>
      </c>
      <c r="C11" s="850">
        <v>3234.962</v>
      </c>
      <c r="D11" s="850">
        <v>1663.3610000000001</v>
      </c>
      <c r="E11" s="850">
        <v>716.7829999999999</v>
      </c>
      <c r="F11" s="850">
        <v>805.45500000000004</v>
      </c>
      <c r="G11" s="850">
        <v>807.428</v>
      </c>
      <c r="H11" s="851">
        <v>0.94483458491572181</v>
      </c>
      <c r="I11" s="852">
        <v>3.0065021277438975</v>
      </c>
    </row>
    <row r="12" spans="2:11" x14ac:dyDescent="0.25">
      <c r="B12" s="482" t="s">
        <v>665</v>
      </c>
      <c r="C12" s="850">
        <v>5258.112000000001</v>
      </c>
      <c r="D12" s="850">
        <v>4386.2389999999996</v>
      </c>
      <c r="E12" s="850">
        <v>3615.018</v>
      </c>
      <c r="F12" s="850">
        <v>3623.5600000000004</v>
      </c>
      <c r="G12" s="850">
        <v>3360.1120000000001</v>
      </c>
      <c r="H12" s="851">
        <v>0.19877462217631137</v>
      </c>
      <c r="I12" s="852">
        <v>0.56486212364349786</v>
      </c>
    </row>
    <row r="13" spans="2:11" x14ac:dyDescent="0.25">
      <c r="B13" s="512" t="s">
        <v>424</v>
      </c>
      <c r="C13" s="152">
        <v>1387.82</v>
      </c>
      <c r="D13" s="152">
        <v>1319.0305839999999</v>
      </c>
      <c r="E13" s="152">
        <v>1262.4163180000003</v>
      </c>
      <c r="F13" s="152">
        <v>1152.7230979999999</v>
      </c>
      <c r="G13" s="152">
        <v>1026.806</v>
      </c>
      <c r="H13" s="423">
        <v>5.2151494312887126E-2</v>
      </c>
      <c r="I13" s="513">
        <v>0.35158929729666544</v>
      </c>
    </row>
    <row r="14" spans="2:11" x14ac:dyDescent="0.25">
      <c r="B14" s="512" t="s">
        <v>425</v>
      </c>
      <c r="C14" s="265">
        <v>-322.74700000000001</v>
      </c>
      <c r="D14" s="265">
        <v>-292.18</v>
      </c>
      <c r="E14" s="265">
        <v>-257.46699999999998</v>
      </c>
      <c r="F14" s="265">
        <v>-268.11200000000002</v>
      </c>
      <c r="G14" s="265">
        <v>-243.10900000000001</v>
      </c>
      <c r="H14" s="423">
        <v>0.1046170169073859</v>
      </c>
      <c r="I14" s="513">
        <v>0.32758145523201532</v>
      </c>
    </row>
    <row r="15" spans="2:11" x14ac:dyDescent="0.25">
      <c r="B15" s="512" t="s">
        <v>426</v>
      </c>
      <c r="C15" s="152">
        <v>180.429</v>
      </c>
      <c r="D15" s="152">
        <v>183.096</v>
      </c>
      <c r="E15" s="152">
        <v>145.28200000000001</v>
      </c>
      <c r="F15" s="152">
        <v>148.74700000000001</v>
      </c>
      <c r="G15" s="152">
        <v>148.25</v>
      </c>
      <c r="H15" s="423">
        <v>-1.4566129243675507E-2</v>
      </c>
      <c r="I15" s="513">
        <v>0.21705902192242843</v>
      </c>
    </row>
    <row r="16" spans="2:11" x14ac:dyDescent="0.25">
      <c r="B16" s="455" t="s">
        <v>72</v>
      </c>
      <c r="C16" s="853">
        <v>1245.502</v>
      </c>
      <c r="D16" s="853">
        <v>1209.9465839999998</v>
      </c>
      <c r="E16" s="853">
        <v>1150.2313180000003</v>
      </c>
      <c r="F16" s="853">
        <v>1033.3580979999999</v>
      </c>
      <c r="G16" s="853">
        <v>931.947</v>
      </c>
      <c r="H16" s="851">
        <v>2.9385938577930037E-2</v>
      </c>
      <c r="I16" s="852">
        <v>0.33645153640711323</v>
      </c>
    </row>
    <row r="17" spans="2:11" x14ac:dyDescent="0.25">
      <c r="B17" s="474" t="s">
        <v>428</v>
      </c>
      <c r="C17" s="265">
        <v>539.39</v>
      </c>
      <c r="D17" s="265">
        <v>553.09141599999998</v>
      </c>
      <c r="E17" s="265">
        <v>442.32468200000005</v>
      </c>
      <c r="F17" s="265">
        <v>317.49990200000002</v>
      </c>
      <c r="G17" s="265">
        <v>410.21199999999999</v>
      </c>
      <c r="H17" s="423">
        <v>-2.4772425685232413E-2</v>
      </c>
      <c r="I17" s="513">
        <v>0.31490546351642568</v>
      </c>
    </row>
    <row r="18" spans="2:11" x14ac:dyDescent="0.25">
      <c r="B18" s="474" t="s">
        <v>352</v>
      </c>
      <c r="C18" s="266">
        <v>-1382.7650000000001</v>
      </c>
      <c r="D18" s="266">
        <v>-1122.5250000000001</v>
      </c>
      <c r="E18" s="266">
        <v>-989.22900000000004</v>
      </c>
      <c r="F18" s="266">
        <v>-726.12599999999998</v>
      </c>
      <c r="G18" s="266">
        <v>-606.274</v>
      </c>
      <c r="H18" s="860">
        <v>0.23183448030110676</v>
      </c>
      <c r="I18" s="861">
        <v>1.2807591946875507</v>
      </c>
    </row>
    <row r="19" spans="2:11" s="73" customFormat="1" x14ac:dyDescent="0.25">
      <c r="B19" s="455" t="s">
        <v>471</v>
      </c>
      <c r="C19" s="853">
        <v>5660.2390000000014</v>
      </c>
      <c r="D19" s="853">
        <v>5026.7519999999986</v>
      </c>
      <c r="E19" s="853">
        <v>4218.3450000000003</v>
      </c>
      <c r="F19" s="853">
        <v>4248.2919999999995</v>
      </c>
      <c r="G19" s="853">
        <v>4095.9970000000008</v>
      </c>
      <c r="H19" s="851">
        <v>0.12602312586735986</v>
      </c>
      <c r="I19" s="852">
        <v>0.38189529923972132</v>
      </c>
    </row>
    <row r="20" spans="2:11" x14ac:dyDescent="0.25">
      <c r="B20" s="474" t="s">
        <v>476</v>
      </c>
      <c r="C20" s="152">
        <v>-2273.4259999999999</v>
      </c>
      <c r="D20" s="152">
        <v>-1865.6769999999999</v>
      </c>
      <c r="E20" s="152">
        <v>-1585.2260000000001</v>
      </c>
      <c r="F20" s="152">
        <v>-1520.297</v>
      </c>
      <c r="G20" s="152">
        <v>-1605.7660000000001</v>
      </c>
      <c r="H20" s="423">
        <v>0.21855283631625411</v>
      </c>
      <c r="I20" s="513">
        <v>0.41578910003076408</v>
      </c>
      <c r="K20" s="73"/>
    </row>
    <row r="21" spans="2:11" x14ac:dyDescent="0.25">
      <c r="B21" s="512" t="s">
        <v>452</v>
      </c>
      <c r="C21" s="430">
        <v>-1317.7860000000001</v>
      </c>
      <c r="D21" s="152">
        <v>-1179.568</v>
      </c>
      <c r="E21" s="152">
        <v>-1175.636</v>
      </c>
      <c r="F21" s="152">
        <v>-926.173</v>
      </c>
      <c r="G21" s="152">
        <v>-998.73500000000001</v>
      </c>
      <c r="H21" s="423">
        <v>0.11717679692904537</v>
      </c>
      <c r="I21" s="513">
        <v>0.3194551107150545</v>
      </c>
      <c r="K21" s="73"/>
    </row>
    <row r="22" spans="2:11" x14ac:dyDescent="0.25">
      <c r="B22" s="512" t="s">
        <v>480</v>
      </c>
      <c r="C22" s="430">
        <v>-122.017</v>
      </c>
      <c r="D22" s="152">
        <v>-87.834000000000003</v>
      </c>
      <c r="E22" s="152">
        <v>-76.313999999999993</v>
      </c>
      <c r="F22" s="152">
        <v>-68.436000000000007</v>
      </c>
      <c r="G22" s="152">
        <v>-94.962000000000003</v>
      </c>
      <c r="H22" s="423">
        <v>0.3891773117471593</v>
      </c>
      <c r="I22" s="513">
        <v>0.28490343505823379</v>
      </c>
      <c r="K22" s="73"/>
    </row>
    <row r="23" spans="2:11" x14ac:dyDescent="0.25">
      <c r="B23" s="512" t="s">
        <v>475</v>
      </c>
      <c r="C23" s="152">
        <v>-1043.193</v>
      </c>
      <c r="D23" s="152">
        <v>-866.10900000000004</v>
      </c>
      <c r="E23" s="152">
        <v>-925.149</v>
      </c>
      <c r="F23" s="152">
        <v>-712.93700000000001</v>
      </c>
      <c r="G23" s="152">
        <v>-745.09199999999998</v>
      </c>
      <c r="H23" s="423">
        <v>0.20445925397380682</v>
      </c>
      <c r="I23" s="513">
        <v>0.40008616385627538</v>
      </c>
      <c r="K23" s="73"/>
    </row>
    <row r="24" spans="2:11" s="73" customFormat="1" x14ac:dyDescent="0.25">
      <c r="B24" s="511" t="s">
        <v>431</v>
      </c>
      <c r="C24" s="153">
        <v>903.81700000000137</v>
      </c>
      <c r="D24" s="153">
        <v>1027.5640000000008</v>
      </c>
      <c r="E24" s="153">
        <v>456.0200000000001</v>
      </c>
      <c r="F24" s="153">
        <v>1020.4490000000002</v>
      </c>
      <c r="G24" s="153">
        <v>651.44200000000001</v>
      </c>
      <c r="H24" s="424">
        <v>-0.12042753541385187</v>
      </c>
      <c r="I24" s="514">
        <v>0.38740977707915869</v>
      </c>
    </row>
    <row r="25" spans="2:11" x14ac:dyDescent="0.25">
      <c r="B25" s="512" t="s">
        <v>432</v>
      </c>
      <c r="C25" s="152">
        <v>0</v>
      </c>
      <c r="D25" s="152">
        <v>0</v>
      </c>
      <c r="E25" s="152">
        <v>0</v>
      </c>
      <c r="F25" s="152">
        <v>0</v>
      </c>
      <c r="G25" s="152">
        <v>0</v>
      </c>
      <c r="H25" s="138" t="s">
        <v>364</v>
      </c>
      <c r="I25" s="489" t="s">
        <v>364</v>
      </c>
      <c r="K25" s="73"/>
    </row>
    <row r="26" spans="2:11" s="73" customFormat="1" x14ac:dyDescent="0.25">
      <c r="B26" s="455" t="s">
        <v>433</v>
      </c>
      <c r="C26" s="853">
        <v>903.81700000000137</v>
      </c>
      <c r="D26" s="853">
        <v>1027.5640000000008</v>
      </c>
      <c r="E26" s="853">
        <v>456.0200000000001</v>
      </c>
      <c r="F26" s="853">
        <v>1020.4490000000002</v>
      </c>
      <c r="G26" s="853">
        <v>651.44200000000001</v>
      </c>
      <c r="H26" s="851">
        <v>-0.12042753541385187</v>
      </c>
      <c r="I26" s="852">
        <v>0.38740977707915869</v>
      </c>
    </row>
    <row r="27" spans="2:11" x14ac:dyDescent="0.25">
      <c r="B27" s="515" t="s">
        <v>477</v>
      </c>
      <c r="C27" s="430">
        <v>0</v>
      </c>
      <c r="D27" s="430">
        <v>0</v>
      </c>
      <c r="E27" s="430">
        <v>0</v>
      </c>
      <c r="F27" s="430">
        <v>0</v>
      </c>
      <c r="G27" s="430">
        <v>0</v>
      </c>
      <c r="H27" s="138" t="s">
        <v>364</v>
      </c>
      <c r="I27" s="489" t="s">
        <v>364</v>
      </c>
      <c r="K27" s="73"/>
    </row>
    <row r="28" spans="2:11" s="73" customFormat="1" x14ac:dyDescent="0.25">
      <c r="B28" s="516" t="s">
        <v>435</v>
      </c>
      <c r="C28" s="153">
        <v>903.81700000000137</v>
      </c>
      <c r="D28" s="153">
        <v>1027.5640000000008</v>
      </c>
      <c r="E28" s="153">
        <v>456.0200000000001</v>
      </c>
      <c r="F28" s="153">
        <v>1020.4490000000002</v>
      </c>
      <c r="G28" s="153">
        <v>651.44200000000001</v>
      </c>
      <c r="H28" s="424">
        <v>-0.12042753541385187</v>
      </c>
      <c r="I28" s="514">
        <v>0.38740977707915869</v>
      </c>
    </row>
    <row r="29" spans="2:11" x14ac:dyDescent="0.25">
      <c r="B29" s="515" t="s">
        <v>436</v>
      </c>
      <c r="C29" s="152">
        <v>0</v>
      </c>
      <c r="D29" s="152">
        <v>0</v>
      </c>
      <c r="E29" s="152">
        <v>0</v>
      </c>
      <c r="F29" s="152">
        <v>0</v>
      </c>
      <c r="G29" s="152">
        <v>0</v>
      </c>
      <c r="H29" s="138" t="s">
        <v>364</v>
      </c>
      <c r="I29" s="489" t="s">
        <v>364</v>
      </c>
      <c r="K29" s="73"/>
    </row>
    <row r="30" spans="2:11" x14ac:dyDescent="0.25">
      <c r="B30" s="515" t="s">
        <v>434</v>
      </c>
      <c r="C30" s="152">
        <v>-220.804</v>
      </c>
      <c r="D30" s="152">
        <v>-155.94200000000001</v>
      </c>
      <c r="E30" s="152">
        <v>-155.56299999999999</v>
      </c>
      <c r="F30" s="152">
        <v>-282.666</v>
      </c>
      <c r="G30" s="152">
        <v>-176.35</v>
      </c>
      <c r="H30" s="424">
        <v>0.41593669441202485</v>
      </c>
      <c r="I30" s="514">
        <v>0.25207825347320667</v>
      </c>
      <c r="K30" s="73"/>
    </row>
    <row r="31" spans="2:11" s="73" customFormat="1" x14ac:dyDescent="0.25">
      <c r="B31" s="516" t="s">
        <v>333</v>
      </c>
      <c r="C31" s="153">
        <v>683.0130000000014</v>
      </c>
      <c r="D31" s="153">
        <v>871.62199999999984</v>
      </c>
      <c r="E31" s="153">
        <v>300.45700000000011</v>
      </c>
      <c r="F31" s="153">
        <v>737.78300000000013</v>
      </c>
      <c r="G31" s="153">
        <v>475.09299999999985</v>
      </c>
      <c r="H31" s="424">
        <v>-0.21638852621893256</v>
      </c>
      <c r="I31" s="514">
        <v>0.43764063036079581</v>
      </c>
    </row>
    <row r="32" spans="2:11" ht="21" x14ac:dyDescent="0.25">
      <c r="B32" s="858" t="s">
        <v>442</v>
      </c>
      <c r="C32" s="859">
        <v>706.83199999999999</v>
      </c>
      <c r="D32" s="859">
        <v>867.38800000000003</v>
      </c>
      <c r="E32" s="859">
        <v>270.71499999999997</v>
      </c>
      <c r="F32" s="859">
        <v>722.63400000000001</v>
      </c>
      <c r="G32" s="859">
        <v>467.60500000000002</v>
      </c>
      <c r="H32" s="243">
        <v>-0.18510286054222569</v>
      </c>
      <c r="I32" s="519">
        <v>0.5116006030731064</v>
      </c>
      <c r="K32" s="73"/>
    </row>
    <row r="33" spans="2:11" x14ac:dyDescent="0.25">
      <c r="B33" s="517" t="s">
        <v>443</v>
      </c>
      <c r="C33" s="152">
        <v>-23.818999999999999</v>
      </c>
      <c r="D33" s="152">
        <v>4.234</v>
      </c>
      <c r="E33" s="152">
        <v>29.742000000000001</v>
      </c>
      <c r="F33" s="152">
        <v>15.148999999999999</v>
      </c>
      <c r="G33" s="152">
        <v>7.4870000000000001</v>
      </c>
      <c r="H33" s="423">
        <v>-6.6256495040151151</v>
      </c>
      <c r="I33" s="513">
        <v>-4.1813810605048749</v>
      </c>
      <c r="K33" s="73"/>
    </row>
    <row r="34" spans="2:11" x14ac:dyDescent="0.25">
      <c r="B34" s="515" t="s">
        <v>437</v>
      </c>
      <c r="C34" s="152">
        <v>228.71899999999999</v>
      </c>
      <c r="D34" s="152">
        <v>7.1420000000000003</v>
      </c>
      <c r="E34" s="152">
        <v>204.821</v>
      </c>
      <c r="F34" s="152">
        <v>22.208000000000002</v>
      </c>
      <c r="G34" s="152">
        <v>5.03</v>
      </c>
      <c r="H34" s="775" t="s">
        <v>364</v>
      </c>
      <c r="I34" s="438" t="s">
        <v>364</v>
      </c>
    </row>
    <row r="35" spans="2:11" s="422" customFormat="1" x14ac:dyDescent="0.25">
      <c r="B35" s="854" t="s">
        <v>494</v>
      </c>
      <c r="C35" s="855">
        <v>911.73199999999997</v>
      </c>
      <c r="D35" s="855">
        <v>878.7639999999999</v>
      </c>
      <c r="E35" s="855">
        <v>505.27800000000013</v>
      </c>
      <c r="F35" s="855">
        <v>759.9910000000001</v>
      </c>
      <c r="G35" s="855">
        <v>480.12299999999982</v>
      </c>
      <c r="H35" s="856">
        <v>3.7516329754063715E-2</v>
      </c>
      <c r="I35" s="857">
        <v>0.89895505943268761</v>
      </c>
    </row>
    <row r="36" spans="2:11" ht="21" x14ac:dyDescent="0.25">
      <c r="B36" s="858" t="s">
        <v>442</v>
      </c>
      <c r="C36" s="859">
        <v>935.30899999999997</v>
      </c>
      <c r="D36" s="859">
        <v>874.524</v>
      </c>
      <c r="E36" s="859">
        <v>475.34399999999999</v>
      </c>
      <c r="F36" s="859">
        <v>744.80600000000004</v>
      </c>
      <c r="G36" s="859">
        <v>472.58800000000002</v>
      </c>
      <c r="H36" s="243">
        <v>6.9506382900869523E-2</v>
      </c>
      <c r="I36" s="519">
        <v>0.97912134882815449</v>
      </c>
      <c r="K36" s="73"/>
    </row>
    <row r="37" spans="2:11" x14ac:dyDescent="0.25">
      <c r="B37" s="517" t="s">
        <v>443</v>
      </c>
      <c r="C37" s="152">
        <v>-23.577000000000002</v>
      </c>
      <c r="D37" s="152">
        <v>4.24</v>
      </c>
      <c r="E37" s="152">
        <v>29.934000000000001</v>
      </c>
      <c r="F37" s="152">
        <v>15.185</v>
      </c>
      <c r="G37" s="152">
        <v>7.5350000000000001</v>
      </c>
      <c r="H37" s="775" t="s">
        <v>364</v>
      </c>
      <c r="I37" s="438" t="s">
        <v>364</v>
      </c>
      <c r="K37" s="73"/>
    </row>
    <row r="38" spans="2:11" x14ac:dyDescent="0.25">
      <c r="B38" s="518" t="s">
        <v>21</v>
      </c>
      <c r="C38" s="243">
        <v>0.22600000000000001</v>
      </c>
      <c r="D38" s="243">
        <v>0.224</v>
      </c>
      <c r="E38" s="243">
        <v>0.126</v>
      </c>
      <c r="F38" s="243">
        <v>0.20599999999999999</v>
      </c>
      <c r="G38" s="243">
        <v>0.13300000000000001</v>
      </c>
      <c r="H38" s="243"/>
      <c r="I38" s="519"/>
    </row>
    <row r="39" spans="2:11" ht="11.25" thickBot="1" x14ac:dyDescent="0.3">
      <c r="B39" s="520" t="s">
        <v>22</v>
      </c>
      <c r="C39" s="521">
        <v>2.5999999999999999E-2</v>
      </c>
      <c r="D39" s="521">
        <v>2.7E-2</v>
      </c>
      <c r="E39" s="521">
        <v>1.7999999999999999E-2</v>
      </c>
      <c r="F39" s="521">
        <v>3.3000000000000002E-2</v>
      </c>
      <c r="G39" s="521">
        <v>2.1999999999999999E-2</v>
      </c>
      <c r="H39" s="521"/>
      <c r="I39" s="522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showGridLines="0" topLeftCell="C4" workbookViewId="0">
      <selection activeCell="D31" sqref="D31"/>
    </sheetView>
  </sheetViews>
  <sheetFormatPr baseColWidth="10" defaultRowHeight="15" x14ac:dyDescent="0.25"/>
  <cols>
    <col min="2" max="4" width="47.5703125" customWidth="1"/>
    <col min="5" max="9" width="12" bestFit="1" customWidth="1"/>
  </cols>
  <sheetData>
    <row r="1" spans="1:19" x14ac:dyDescent="0.25">
      <c r="A1" s="208" t="s">
        <v>295</v>
      </c>
      <c r="B1" s="209" t="s">
        <v>296</v>
      </c>
      <c r="C1" s="362"/>
      <c r="D1" s="362"/>
    </row>
    <row r="2" spans="1:19" x14ac:dyDescent="0.25">
      <c r="A2" s="210" t="s">
        <v>297</v>
      </c>
      <c r="B2" s="211">
        <v>42664</v>
      </c>
      <c r="C2" s="363"/>
      <c r="D2" s="363"/>
    </row>
    <row r="3" spans="1:19" ht="15.75" thickBot="1" x14ac:dyDescent="0.3">
      <c r="A3" s="212" t="s">
        <v>298</v>
      </c>
      <c r="B3" s="213" t="s">
        <v>299</v>
      </c>
      <c r="C3" s="362"/>
      <c r="D3" s="362"/>
    </row>
    <row r="4" spans="1:19" ht="15.75" thickBot="1" x14ac:dyDescent="0.3">
      <c r="B4" s="1"/>
      <c r="C4" s="1"/>
      <c r="D4" s="1"/>
      <c r="E4" s="1"/>
      <c r="F4" s="1"/>
      <c r="G4" s="1"/>
      <c r="H4" s="1"/>
      <c r="I4" s="1"/>
    </row>
    <row r="5" spans="1:19" x14ac:dyDescent="0.25">
      <c r="B5" s="214" t="s">
        <v>140</v>
      </c>
      <c r="C5" s="215" t="s">
        <v>438</v>
      </c>
      <c r="D5" s="215" t="s">
        <v>402</v>
      </c>
      <c r="E5" s="215" t="s">
        <v>378</v>
      </c>
      <c r="F5" s="215" t="s">
        <v>363</v>
      </c>
      <c r="G5" s="215" t="s">
        <v>331</v>
      </c>
      <c r="H5" s="215">
        <v>2016</v>
      </c>
      <c r="I5" s="215" t="s">
        <v>300</v>
      </c>
      <c r="J5" s="215" t="s">
        <v>178</v>
      </c>
      <c r="K5" s="215" t="s">
        <v>179</v>
      </c>
      <c r="L5" s="215">
        <v>2015</v>
      </c>
      <c r="M5" s="215" t="s">
        <v>181</v>
      </c>
      <c r="N5" s="215" t="s">
        <v>182</v>
      </c>
      <c r="O5" s="215" t="s">
        <v>301</v>
      </c>
      <c r="P5" s="215">
        <v>2014</v>
      </c>
      <c r="Q5" s="215">
        <v>2013</v>
      </c>
      <c r="R5" s="215">
        <v>2012</v>
      </c>
      <c r="S5" s="216">
        <v>2011</v>
      </c>
    </row>
    <row r="6" spans="1:19" x14ac:dyDescent="0.25">
      <c r="B6" s="217"/>
      <c r="C6" s="364"/>
      <c r="D6" s="364"/>
      <c r="E6" s="364"/>
      <c r="F6" s="230"/>
      <c r="G6" s="230"/>
      <c r="H6" s="230"/>
      <c r="I6" s="230"/>
      <c r="J6" s="230"/>
      <c r="K6" s="230"/>
      <c r="L6" s="230"/>
      <c r="M6" s="230"/>
      <c r="N6" s="230"/>
      <c r="O6" s="230"/>
      <c r="P6" s="230"/>
      <c r="Q6" s="230"/>
      <c r="R6" s="230"/>
      <c r="S6" s="218"/>
    </row>
    <row r="7" spans="1:19" x14ac:dyDescent="0.25">
      <c r="B7" s="219"/>
      <c r="C7" s="365"/>
      <c r="D7" s="365"/>
      <c r="E7" s="365"/>
      <c r="F7" s="231"/>
      <c r="G7" s="231"/>
      <c r="H7" s="231"/>
      <c r="I7" s="231"/>
      <c r="J7" s="231"/>
      <c r="K7" s="231"/>
      <c r="L7" s="231"/>
      <c r="M7" s="231"/>
      <c r="N7" s="231"/>
      <c r="O7" s="231"/>
      <c r="P7" s="1"/>
      <c r="Q7" s="1"/>
      <c r="R7" s="1"/>
      <c r="S7" s="220"/>
    </row>
    <row r="8" spans="1:19" x14ac:dyDescent="0.25">
      <c r="B8" s="221" t="s">
        <v>20</v>
      </c>
      <c r="C8" s="366"/>
      <c r="D8" s="366"/>
      <c r="E8" s="366"/>
      <c r="I8" s="222" t="s">
        <v>190</v>
      </c>
      <c r="J8" s="222" t="s">
        <v>190</v>
      </c>
      <c r="K8" s="222"/>
      <c r="L8" s="222"/>
      <c r="M8" s="222"/>
      <c r="N8" s="222"/>
      <c r="O8" s="222"/>
      <c r="P8" s="1"/>
      <c r="Q8" s="1"/>
      <c r="R8" s="1"/>
      <c r="S8" s="220"/>
    </row>
    <row r="9" spans="1:19" x14ac:dyDescent="0.25">
      <c r="B9" s="223" t="s">
        <v>21</v>
      </c>
      <c r="C9" s="224">
        <f>+'[8]Key Indicators Acumulados'!C10</f>
        <v>0.20560383445990438</v>
      </c>
      <c r="D9" s="224"/>
      <c r="E9" s="224"/>
      <c r="F9" s="224"/>
      <c r="G9" s="224"/>
      <c r="H9" s="224"/>
      <c r="I9" s="224"/>
      <c r="J9" s="224"/>
      <c r="K9" s="224"/>
      <c r="L9" s="224"/>
      <c r="M9" s="224"/>
      <c r="N9" s="224"/>
      <c r="O9" s="224"/>
      <c r="P9" s="224"/>
      <c r="Q9" s="224"/>
      <c r="R9" s="224"/>
      <c r="S9" s="247"/>
    </row>
    <row r="10" spans="1:19" x14ac:dyDescent="0.25">
      <c r="B10" s="223" t="s">
        <v>22</v>
      </c>
      <c r="C10" s="224">
        <f>+'[8]Key Indicators Acumulados'!C11</f>
        <v>3.2798968829282522E-2</v>
      </c>
      <c r="D10" s="224"/>
      <c r="E10" s="224"/>
      <c r="F10" s="224"/>
      <c r="G10" s="224"/>
      <c r="H10" s="224"/>
      <c r="I10" s="224"/>
      <c r="J10" s="224"/>
      <c r="K10" s="224"/>
      <c r="L10" s="224"/>
      <c r="M10" s="224"/>
      <c r="N10" s="224"/>
      <c r="O10" s="224"/>
      <c r="P10" s="224"/>
      <c r="Q10" s="224"/>
      <c r="R10" s="224"/>
      <c r="S10" s="247"/>
    </row>
    <row r="11" spans="1:19" x14ac:dyDescent="0.25">
      <c r="B11" s="223" t="s">
        <v>23</v>
      </c>
      <c r="C11" s="224">
        <f>+'[8]Key Indicators Acumulados'!C12</f>
        <v>0.19607891246694459</v>
      </c>
      <c r="D11" s="224"/>
      <c r="E11" s="224"/>
      <c r="F11" s="224"/>
      <c r="G11" s="224"/>
      <c r="H11" s="224"/>
      <c r="I11" s="224"/>
      <c r="J11" s="224"/>
      <c r="K11" s="224"/>
      <c r="L11" s="224"/>
      <c r="M11" s="224"/>
      <c r="N11" s="224"/>
      <c r="O11" s="224"/>
      <c r="P11" s="224"/>
      <c r="Q11" s="224"/>
      <c r="R11" s="224"/>
      <c r="S11" s="247"/>
    </row>
    <row r="12" spans="1:19" x14ac:dyDescent="0.25">
      <c r="B12" s="223" t="s">
        <v>460</v>
      </c>
      <c r="C12" s="224">
        <f>+'[8]Key Indicators Acumulados'!C13</f>
        <v>0.19949650071573349</v>
      </c>
      <c r="D12" s="224"/>
      <c r="E12" s="224"/>
      <c r="F12" s="224"/>
      <c r="G12" s="224"/>
      <c r="H12" s="224"/>
      <c r="I12" s="224"/>
      <c r="J12" s="224"/>
      <c r="K12" s="224"/>
      <c r="L12" s="224"/>
      <c r="M12" s="224"/>
      <c r="N12" s="224"/>
      <c r="O12" s="224"/>
      <c r="P12" s="224"/>
      <c r="Q12" s="224"/>
      <c r="R12" s="224"/>
      <c r="S12" s="247"/>
    </row>
    <row r="13" spans="1:19" x14ac:dyDescent="0.25">
      <c r="B13" s="223" t="s">
        <v>186</v>
      </c>
      <c r="C13" s="224">
        <f>+'[8]Key Indicators Acumulados'!C14</f>
        <v>0.22296044701497161</v>
      </c>
      <c r="D13" s="224">
        <f>+'[8]Key Indicators Acumulados'!D14</f>
        <v>0.25568918866890022</v>
      </c>
      <c r="E13" s="224">
        <f>+'[8]Key Indicators Acumulados'!E14</f>
        <v>0.26708306383948677</v>
      </c>
      <c r="F13" s="224">
        <f>+'[8]Key Indicators Acumulados'!F14</f>
        <v>0.27565435210399847</v>
      </c>
      <c r="G13" s="224">
        <f>+'[8]Key Indicators Acumulados'!G14</f>
        <v>0.27303058411208952</v>
      </c>
      <c r="H13" s="224"/>
      <c r="I13" s="224"/>
      <c r="J13" s="224"/>
      <c r="K13" s="224"/>
      <c r="L13" s="224"/>
      <c r="M13" s="224"/>
      <c r="N13" s="224"/>
      <c r="O13" s="224"/>
      <c r="P13" s="224"/>
      <c r="Q13" s="224"/>
      <c r="R13" s="224"/>
      <c r="S13" s="247"/>
    </row>
    <row r="14" spans="1:19" x14ac:dyDescent="0.25">
      <c r="B14" s="223" t="s">
        <v>187</v>
      </c>
      <c r="C14" s="224">
        <f>+'[8]Key Indicators Acumulados'!C15</f>
        <v>0.41342658532764248</v>
      </c>
      <c r="D14" s="224">
        <f>+'[8]Key Indicators Acumulados'!D15</f>
        <v>0.41872772626721688</v>
      </c>
      <c r="E14" s="224">
        <f>+'[8]Key Indicators Acumulados'!E15</f>
        <v>0.44017091179307183</v>
      </c>
      <c r="F14" s="224">
        <f>+'[8]Key Indicators Acumulados'!F15</f>
        <v>0.4428541165272436</v>
      </c>
      <c r="G14" s="224">
        <f>+'[8]Key Indicators Acumulados'!G15</f>
        <v>0.4235831795296997</v>
      </c>
      <c r="H14" s="224"/>
      <c r="I14" s="224"/>
      <c r="J14" s="224"/>
      <c r="K14" s="224"/>
      <c r="L14" s="224"/>
      <c r="M14" s="224"/>
      <c r="N14" s="224"/>
      <c r="O14" s="224"/>
      <c r="P14" s="224"/>
      <c r="Q14" s="224"/>
      <c r="R14" s="224"/>
      <c r="S14" s="247"/>
    </row>
    <row r="15" spans="1:19" x14ac:dyDescent="0.25">
      <c r="B15" s="223" t="s">
        <v>302</v>
      </c>
      <c r="C15" s="224">
        <f>+'[8]Key Indicators Acumulados'!C16</f>
        <v>0.59014835452745185</v>
      </c>
      <c r="D15" s="224">
        <f>+'[8]Key Indicators Acumulados'!D16</f>
        <v>0.67023155999701434</v>
      </c>
      <c r="E15" s="224">
        <f>+'[8]Key Indicators Acumulados'!E16</f>
        <v>0.66523779392931726</v>
      </c>
      <c r="F15" s="224">
        <f>+'[8]Key Indicators Acumulados'!F16</f>
        <v>0.68217183170062901</v>
      </c>
      <c r="G15" s="224">
        <f>+'[8]Key Indicators Acumulados'!G16</f>
        <v>0.71070950615504536</v>
      </c>
      <c r="H15" s="224"/>
      <c r="I15" s="224"/>
      <c r="J15" s="224"/>
      <c r="K15" s="224"/>
      <c r="L15" s="224"/>
      <c r="M15" s="224"/>
      <c r="N15" s="224"/>
      <c r="O15" s="224"/>
      <c r="P15" s="224"/>
      <c r="Q15" s="224"/>
      <c r="R15" s="224"/>
      <c r="S15" s="247"/>
    </row>
    <row r="16" spans="1:19" x14ac:dyDescent="0.25">
      <c r="B16" s="225" t="s">
        <v>303</v>
      </c>
      <c r="C16" s="224">
        <f>+'[8]Key Indicators Acumulados'!C17</f>
        <v>0.11074888528215519</v>
      </c>
      <c r="D16" s="224"/>
      <c r="E16" s="224"/>
      <c r="F16" s="224"/>
      <c r="G16" s="224"/>
      <c r="H16" s="224"/>
      <c r="I16" s="224"/>
      <c r="J16" s="224"/>
      <c r="K16" s="224"/>
      <c r="L16" s="224"/>
      <c r="M16" s="224"/>
      <c r="N16" s="224"/>
      <c r="O16" s="224"/>
      <c r="P16" s="224"/>
      <c r="Q16" s="224"/>
      <c r="R16" s="224"/>
      <c r="S16" s="247"/>
    </row>
    <row r="17" spans="2:19" x14ac:dyDescent="0.25">
      <c r="B17" s="226"/>
      <c r="C17" s="256"/>
      <c r="D17" s="256"/>
      <c r="E17" s="256"/>
      <c r="F17" s="256"/>
      <c r="G17" s="256"/>
      <c r="H17" s="256"/>
      <c r="I17" s="256"/>
      <c r="J17" s="222"/>
      <c r="K17" s="222"/>
      <c r="L17" s="222"/>
      <c r="M17" s="222"/>
      <c r="N17" s="222"/>
      <c r="O17" s="222"/>
      <c r="P17" s="250"/>
      <c r="Q17" s="250"/>
      <c r="R17" s="250"/>
      <c r="S17" s="227"/>
    </row>
    <row r="18" spans="2:19" x14ac:dyDescent="0.25">
      <c r="B18" s="221" t="s">
        <v>25</v>
      </c>
      <c r="C18" s="222"/>
      <c r="D18" s="222"/>
      <c r="E18" s="222"/>
      <c r="F18" s="222"/>
      <c r="G18" s="222"/>
      <c r="H18" s="222"/>
      <c r="I18" s="222"/>
      <c r="J18" s="222"/>
      <c r="K18" s="222"/>
      <c r="L18" s="222"/>
      <c r="M18" s="222"/>
      <c r="N18" s="222"/>
      <c r="O18" s="222"/>
      <c r="P18" s="250"/>
      <c r="Q18" s="250"/>
      <c r="R18" s="250"/>
      <c r="S18" s="227"/>
    </row>
    <row r="19" spans="2:19" x14ac:dyDescent="0.25">
      <c r="B19" s="223" t="s">
        <v>26</v>
      </c>
      <c r="C19" s="224">
        <f>+'[8]Key Indicators Acumulados'!C20</f>
        <v>1.196961039857078</v>
      </c>
      <c r="D19" s="224">
        <f>+'[8]Key Indicators Acumulados'!D20</f>
        <v>1.0759502959262388</v>
      </c>
      <c r="E19" s="224">
        <f>+'[8]Key Indicators Acumulados'!E20</f>
        <v>1.1268454563883139</v>
      </c>
      <c r="F19" s="224">
        <f>+'[8]Key Indicators Acumulados'!F20</f>
        <v>1.0401526026241179</v>
      </c>
      <c r="G19" s="224">
        <f>+'[8]Key Indicators Acumulados'!G20</f>
        <v>1.0600698610491575</v>
      </c>
      <c r="H19" s="224"/>
      <c r="I19" s="224"/>
      <c r="J19" s="224"/>
      <c r="K19" s="224"/>
      <c r="L19" s="224"/>
      <c r="M19" s="224"/>
      <c r="N19" s="224"/>
      <c r="O19" s="224"/>
      <c r="P19" s="224"/>
      <c r="Q19" s="224"/>
      <c r="R19" s="224"/>
      <c r="S19" s="247"/>
    </row>
    <row r="20" spans="2:19" x14ac:dyDescent="0.25">
      <c r="B20" s="223" t="s">
        <v>27</v>
      </c>
      <c r="C20" s="224">
        <f>+'[8]Key Indicators Acumulados'!C21</f>
        <v>0.68841003103604625</v>
      </c>
      <c r="D20" s="224">
        <f>+'[8]Key Indicators Acumulados'!D21</f>
        <v>0.65825765266675396</v>
      </c>
      <c r="E20" s="224">
        <f>+'[8]Key Indicators Acumulados'!E21</f>
        <v>0.65173495015837812</v>
      </c>
      <c r="F20" s="224">
        <f>+'[8]Key Indicators Acumulados'!F21</f>
        <v>0.63911350718356652</v>
      </c>
      <c r="G20" s="224">
        <f>+'[8]Key Indicators Acumulados'!G21</f>
        <v>0.65157238340419266</v>
      </c>
      <c r="H20" s="224"/>
      <c r="I20" s="224"/>
      <c r="J20" s="224"/>
      <c r="K20" s="224"/>
      <c r="L20" s="224"/>
      <c r="M20" s="224"/>
      <c r="N20" s="224"/>
      <c r="O20" s="224"/>
      <c r="P20" s="224"/>
      <c r="Q20" s="224"/>
      <c r="R20" s="224"/>
      <c r="S20" s="247"/>
    </row>
    <row r="21" spans="2:19" x14ac:dyDescent="0.25">
      <c r="B21" s="223" t="s">
        <v>28</v>
      </c>
      <c r="C21" s="224">
        <f>+'[8]Key Indicators Acumulados'!C24</f>
        <v>0.11587128959104027</v>
      </c>
      <c r="D21" s="224">
        <f>+'[8]Key Indicators Acumulados'!D24</f>
        <v>0.13851221814019388</v>
      </c>
      <c r="E21" s="224">
        <f>+'[8]Key Indicators Acumulados'!E24</f>
        <v>0.11041494131689401</v>
      </c>
      <c r="F21" s="224">
        <f>+'[8]Key Indicators Acumulados'!F24</f>
        <v>0.11740357138542129</v>
      </c>
      <c r="G21" s="224">
        <f>+'[8]Key Indicators Acumulados'!G24</f>
        <v>0.12265044221896422</v>
      </c>
      <c r="H21" s="224"/>
      <c r="I21" s="224"/>
      <c r="J21" s="224"/>
      <c r="K21" s="224"/>
      <c r="L21" s="224"/>
      <c r="M21" s="224"/>
      <c r="N21" s="224"/>
      <c r="O21" s="224"/>
      <c r="P21" s="224"/>
      <c r="Q21" s="224"/>
      <c r="R21" s="224"/>
      <c r="S21" s="224"/>
    </row>
    <row r="22" spans="2:19" x14ac:dyDescent="0.25">
      <c r="B22" s="223" t="s">
        <v>188</v>
      </c>
      <c r="C22" s="224">
        <f>+'[8]Key Indicators Acumulados'!C25</f>
        <v>0.13501815600514966</v>
      </c>
      <c r="D22" s="224">
        <f>+'[8]Key Indicators Acumulados'!D25</f>
        <v>0.15617026779106424</v>
      </c>
      <c r="E22" s="224">
        <f>+'[8]Key Indicators Acumulados'!E25</f>
        <v>0.12055786897945184</v>
      </c>
      <c r="F22" s="224">
        <f>+'[8]Key Indicators Acumulados'!F25</f>
        <v>0.12839191945309311</v>
      </c>
      <c r="G22" s="224">
        <f>+'[8]Key Indicators Acumulados'!G25</f>
        <v>0.13489789505669547</v>
      </c>
      <c r="H22" s="224"/>
      <c r="I22" s="224"/>
      <c r="J22" s="224"/>
      <c r="K22" s="224"/>
      <c r="L22" s="224"/>
      <c r="M22" s="224"/>
      <c r="N22" s="224"/>
      <c r="O22" s="224"/>
      <c r="P22" s="224"/>
      <c r="Q22" s="224"/>
      <c r="R22" s="224"/>
      <c r="S22" s="247"/>
    </row>
    <row r="23" spans="2:19" x14ac:dyDescent="0.25">
      <c r="B23" s="223" t="s">
        <v>189</v>
      </c>
      <c r="C23" s="224">
        <f>+'[8]Key Indicators Acumulados'!C26</f>
        <v>0.10420772138477223</v>
      </c>
      <c r="D23" s="224">
        <f>+'[8]Key Indicators Acumulados'!D26</f>
        <v>0.12638420856685906</v>
      </c>
      <c r="E23" s="224">
        <f>+'[8]Key Indicators Acumulados'!E26</f>
        <v>9.7543678362049982E-2</v>
      </c>
      <c r="F23" s="224">
        <f>+'[8]Key Indicators Acumulados'!F26</f>
        <v>0.10337748752677842</v>
      </c>
      <c r="G23" s="224">
        <f>+'[8]Key Indicators Acumulados'!G26</f>
        <v>0.10812691908003264</v>
      </c>
      <c r="H23" s="224"/>
      <c r="I23" s="224"/>
      <c r="J23" s="224"/>
      <c r="K23" s="224"/>
      <c r="L23" s="224"/>
      <c r="M23" s="224"/>
      <c r="N23" s="224"/>
      <c r="O23" s="224"/>
      <c r="P23" s="224"/>
      <c r="Q23" s="224"/>
      <c r="R23" s="224"/>
      <c r="S23" s="247"/>
    </row>
    <row r="24" spans="2:19" x14ac:dyDescent="0.25">
      <c r="B24" s="223" t="s">
        <v>461</v>
      </c>
      <c r="C24" s="224">
        <f>+'[8]Key Indicators Acumulados'!C27</f>
        <v>0.158</v>
      </c>
      <c r="D24" s="224">
        <f>+'[8]Key Indicators Acumulados'!D27</f>
        <v>0.18379999999999999</v>
      </c>
      <c r="E24" s="224">
        <f>+'[8]Key Indicators Acumulados'!E27</f>
        <v>0.1946</v>
      </c>
      <c r="F24" s="224">
        <f>+'[8]Key Indicators Acumulados'!F27</f>
        <v>0.1164</v>
      </c>
      <c r="G24" s="224">
        <f>+'[8]Key Indicators Acumulados'!G27</f>
        <v>0.11990000000000001</v>
      </c>
      <c r="H24" s="224"/>
      <c r="I24" s="224"/>
      <c r="J24" s="224"/>
      <c r="K24" s="224"/>
      <c r="L24" s="224"/>
      <c r="M24" s="224"/>
      <c r="N24" s="224"/>
      <c r="O24" s="224"/>
      <c r="P24" s="224"/>
      <c r="Q24" s="224"/>
      <c r="R24" s="224"/>
      <c r="S24" s="247"/>
    </row>
    <row r="25" spans="2:19" x14ac:dyDescent="0.25">
      <c r="B25" s="223" t="s">
        <v>462</v>
      </c>
      <c r="C25" s="224"/>
      <c r="D25" s="224"/>
      <c r="E25" s="224"/>
      <c r="F25" s="224"/>
      <c r="G25" s="224"/>
      <c r="H25" s="224"/>
      <c r="I25" s="224"/>
      <c r="J25" s="224"/>
      <c r="K25" s="224"/>
      <c r="L25" s="224"/>
      <c r="M25" s="224"/>
      <c r="N25" s="224"/>
      <c r="O25" s="224"/>
      <c r="P25" s="224"/>
      <c r="Q25" s="224"/>
      <c r="R25" s="224"/>
      <c r="S25" s="247"/>
    </row>
    <row r="26" spans="2:19" x14ac:dyDescent="0.25">
      <c r="B26" s="223" t="s">
        <v>463</v>
      </c>
      <c r="C26" s="224">
        <f>+'[8]Key Indicators Acumulados'!C28</f>
        <v>1.169</v>
      </c>
      <c r="D26" s="224">
        <f>+'[8]Key Indicators Acumulados'!D28</f>
        <v>1.1386000000000001</v>
      </c>
      <c r="E26" s="224">
        <f>+'[8]Key Indicators Acumulados'!E28</f>
        <v>1.2256</v>
      </c>
      <c r="F26" s="224">
        <f>+'[8]Key Indicators Acumulados'!F28</f>
        <v>1.2648999999999999</v>
      </c>
      <c r="G26" s="224">
        <f>+'[8]Key Indicators Acumulados'!G28</f>
        <v>1.2594000000000001</v>
      </c>
      <c r="H26" s="224"/>
      <c r="I26" s="224"/>
      <c r="J26" s="224"/>
      <c r="K26" s="224"/>
      <c r="L26" s="224"/>
      <c r="M26" s="224"/>
      <c r="N26" s="224"/>
      <c r="O26" s="224"/>
      <c r="P26" s="224"/>
      <c r="Q26" s="224"/>
      <c r="R26" s="224"/>
      <c r="S26" s="247"/>
    </row>
    <row r="27" spans="2:19" x14ac:dyDescent="0.25">
      <c r="B27" s="223" t="s">
        <v>464</v>
      </c>
      <c r="C27" s="224">
        <f>+'[8]Key Indicators Acumulados'!C29</f>
        <v>1.1479999999999999</v>
      </c>
      <c r="D27" s="224">
        <f>+'[8]Key Indicators Acumulados'!D29</f>
        <v>1.083</v>
      </c>
      <c r="E27" s="224">
        <f>+'[8]Key Indicators Acumulados'!E29</f>
        <v>0.9466</v>
      </c>
      <c r="F27" s="224">
        <f>+'[8]Key Indicators Acumulados'!F29</f>
        <v>1.2117</v>
      </c>
      <c r="G27" s="224">
        <f>+'[8]Key Indicators Acumulados'!G29</f>
        <v>1.216</v>
      </c>
      <c r="H27" s="224"/>
      <c r="I27" s="224"/>
      <c r="J27" s="224"/>
      <c r="K27" s="224"/>
      <c r="L27" s="224"/>
      <c r="M27" s="224"/>
      <c r="N27" s="224"/>
      <c r="O27" s="224"/>
      <c r="P27" s="224"/>
      <c r="Q27" s="224"/>
      <c r="R27" s="224"/>
      <c r="S27" s="247"/>
    </row>
    <row r="28" spans="2:19" x14ac:dyDescent="0.25">
      <c r="B28" s="223" t="s">
        <v>465</v>
      </c>
      <c r="C28" s="224">
        <f>+'[8]Key Indicators Acumulados'!C30</f>
        <v>0.88118971669420842</v>
      </c>
      <c r="D28" s="224">
        <f>+'[8]Key Indicators Acumulados'!D30</f>
        <v>0.81669657619870661</v>
      </c>
      <c r="E28" s="224">
        <f>+'[8]Key Indicators Acumulados'!E30</f>
        <v>0.82459247989833973</v>
      </c>
      <c r="F28" s="224">
        <f>+'[8]Key Indicators Acumulados'!F30</f>
        <v>0.8501202233231191</v>
      </c>
      <c r="G28" s="224">
        <f>+'[8]Key Indicators Acumulados'!G30</f>
        <v>0.84766530740385559</v>
      </c>
      <c r="H28" s="224"/>
      <c r="I28" s="224"/>
      <c r="J28" s="224"/>
      <c r="K28" s="224"/>
      <c r="L28" s="224"/>
      <c r="M28" s="224"/>
      <c r="N28" s="224"/>
      <c r="O28" s="224"/>
      <c r="P28" s="224"/>
      <c r="Q28" s="224"/>
      <c r="R28" s="224"/>
      <c r="S28" s="247"/>
    </row>
    <row r="29" spans="2:19" x14ac:dyDescent="0.25">
      <c r="B29" s="223"/>
      <c r="C29" s="222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1"/>
      <c r="Q29" s="1"/>
      <c r="R29" s="1"/>
      <c r="S29" s="220"/>
    </row>
    <row r="30" spans="2:19" x14ac:dyDescent="0.25">
      <c r="B30" s="221" t="s">
        <v>29</v>
      </c>
      <c r="C30" s="222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2"/>
      <c r="P30" s="1"/>
      <c r="Q30" s="1"/>
      <c r="R30" s="1"/>
      <c r="S30" s="220"/>
    </row>
    <row r="31" spans="2:19" x14ac:dyDescent="0.25">
      <c r="B31" s="223" t="s">
        <v>191</v>
      </c>
      <c r="C31" s="224">
        <f>+'[8]Key Indicators Acumulados'!C32</f>
        <v>3.1683258093699311E-2</v>
      </c>
      <c r="D31" s="224">
        <f>+'[8]Key Indicators Acumulados'!D32</f>
        <v>3.1081668145150475E-2</v>
      </c>
      <c r="E31" s="224">
        <f>+'[8]Key Indicators Acumulados'!E32</f>
        <v>3.1079121819234012E-2</v>
      </c>
      <c r="F31" s="224">
        <f>+'[8]Key Indicators Acumulados'!F32</f>
        <v>3.0278081852046997E-2</v>
      </c>
      <c r="G31" s="224">
        <f>+'[8]Key Indicators Acumulados'!G32</f>
        <v>3.0638382289906601E-2</v>
      </c>
      <c r="H31" s="224"/>
      <c r="I31" s="224"/>
      <c r="J31" s="224"/>
      <c r="K31" s="224"/>
      <c r="L31" s="224"/>
      <c r="M31" s="224"/>
      <c r="N31" s="224"/>
      <c r="O31" s="224"/>
      <c r="P31" s="224"/>
      <c r="Q31" s="224"/>
      <c r="R31" s="224"/>
      <c r="S31" s="247"/>
    </row>
    <row r="32" spans="2:19" x14ac:dyDescent="0.25">
      <c r="B32" s="223" t="s">
        <v>31</v>
      </c>
      <c r="C32" s="224">
        <f>+'[8]Key Indicators Acumulados'!C33</f>
        <v>2.8415372231657857E-2</v>
      </c>
      <c r="D32" s="224">
        <f>+'[8]Key Indicators Acumulados'!D33</f>
        <v>2.6113178743644841E-2</v>
      </c>
      <c r="E32" s="224">
        <f>+'[8]Key Indicators Acumulados'!E33</f>
        <v>2.5246710950796961E-2</v>
      </c>
      <c r="F32" s="224">
        <f>+'[8]Key Indicators Acumulados'!F33</f>
        <v>2.5548831548898008E-2</v>
      </c>
      <c r="G32" s="224">
        <f>+'[8]Key Indicators Acumulados'!G33</f>
        <v>2.5293229327061847E-2</v>
      </c>
      <c r="H32" s="224"/>
      <c r="I32" s="224"/>
      <c r="J32" s="224"/>
      <c r="K32" s="224"/>
      <c r="L32" s="224"/>
      <c r="M32" s="224"/>
      <c r="N32" s="224"/>
      <c r="O32" s="224"/>
      <c r="P32" s="224"/>
      <c r="Q32" s="224"/>
      <c r="R32" s="224"/>
      <c r="S32" s="247"/>
    </row>
    <row r="33" spans="2:19" x14ac:dyDescent="0.25">
      <c r="B33" s="225" t="s">
        <v>304</v>
      </c>
      <c r="C33" s="224">
        <f>+'[8]Key Indicators Acumulados'!$C$34</f>
        <v>4.6813624791580077E-2</v>
      </c>
      <c r="D33" s="224"/>
      <c r="E33" s="224"/>
      <c r="F33" s="224"/>
      <c r="G33" s="224"/>
      <c r="H33" s="224"/>
      <c r="I33" s="224"/>
      <c r="J33" s="224"/>
      <c r="K33" s="224"/>
      <c r="L33" s="224"/>
      <c r="M33" s="224"/>
      <c r="N33" s="224"/>
      <c r="O33" s="224"/>
      <c r="P33" s="224"/>
      <c r="Q33" s="224"/>
      <c r="R33" s="224"/>
      <c r="S33" s="247"/>
    </row>
    <row r="34" spans="2:19" ht="15.75" thickBot="1" x14ac:dyDescent="0.3">
      <c r="B34" s="228" t="s">
        <v>32</v>
      </c>
      <c r="C34" s="248">
        <f>+'[8]Key Indicators Acumulados'!C36</f>
        <v>0.89685764474167751</v>
      </c>
      <c r="D34" s="248">
        <f>+'[8]Key Indicators Acumulados'!D36</f>
        <v>0.87960892912257727</v>
      </c>
      <c r="E34" s="248">
        <f>+'[8]Key Indicators Acumulados'!E36</f>
        <v>0.85165300996141025</v>
      </c>
      <c r="F34" s="248">
        <f>+'[8]Key Indicators Acumulados'!F36</f>
        <v>0.85860633989728408</v>
      </c>
      <c r="G34" s="248">
        <f>+'[8]Key Indicators Acumulados'!G36</f>
        <v>0.85161963102118121</v>
      </c>
      <c r="H34" s="248"/>
      <c r="I34" s="248"/>
      <c r="J34" s="248"/>
      <c r="K34" s="248"/>
      <c r="L34" s="248"/>
      <c r="M34" s="248"/>
      <c r="N34" s="248"/>
      <c r="O34" s="248"/>
      <c r="P34" s="248"/>
      <c r="Q34" s="248"/>
      <c r="R34" s="248"/>
      <c r="S34" s="249"/>
    </row>
    <row r="35" spans="2:19" x14ac:dyDescent="0.25">
      <c r="B35" s="229"/>
      <c r="C35" s="207"/>
      <c r="D35" s="207"/>
      <c r="E35" s="229"/>
    </row>
    <row r="36" spans="2:19" x14ac:dyDescent="0.25">
      <c r="B36" s="239" t="s">
        <v>309</v>
      </c>
      <c r="E36" s="207"/>
      <c r="F36" s="207"/>
      <c r="G36" s="207"/>
      <c r="H36" s="207"/>
      <c r="I36" s="207"/>
      <c r="J36" s="207"/>
      <c r="K36" s="207"/>
      <c r="L36" s="207"/>
      <c r="M36" s="207"/>
      <c r="N36" s="207"/>
      <c r="O36" s="207"/>
      <c r="P36" s="207"/>
      <c r="Q36" s="207"/>
      <c r="R36" s="207"/>
    </row>
    <row r="37" spans="2:19" x14ac:dyDescent="0.25">
      <c r="J37" s="207"/>
      <c r="K37" s="207"/>
    </row>
    <row r="38" spans="2:19" x14ac:dyDescent="0.25">
      <c r="E38" s="155"/>
      <c r="F38" s="155"/>
      <c r="J38" s="207"/>
      <c r="K38" s="207"/>
    </row>
    <row r="39" spans="2:19" x14ac:dyDescent="0.25">
      <c r="E39" s="155"/>
      <c r="F39" s="155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9"/>
  <sheetViews>
    <sheetView showGridLines="0" zoomScaleNormal="100" workbookViewId="0">
      <selection activeCell="J30" sqref="J30"/>
    </sheetView>
  </sheetViews>
  <sheetFormatPr baseColWidth="10" defaultRowHeight="14.25" x14ac:dyDescent="0.25"/>
  <cols>
    <col min="1" max="1" width="11.42578125" style="77"/>
    <col min="2" max="2" width="45" style="96" customWidth="1"/>
    <col min="3" max="3" width="11.5703125" style="77" bestFit="1" customWidth="1"/>
    <col min="4" max="4" width="10.7109375" style="77" bestFit="1" customWidth="1"/>
    <col min="5" max="7" width="9.42578125" style="77" bestFit="1" customWidth="1"/>
    <col min="8" max="8" width="8.28515625" style="77" bestFit="1" customWidth="1"/>
    <col min="9" max="9" width="9.28515625" style="77" bestFit="1" customWidth="1"/>
    <col min="10" max="16384" width="11.42578125" style="77"/>
  </cols>
  <sheetData>
    <row r="1" spans="2:9" ht="15" thickBot="1" x14ac:dyDescent="0.3"/>
    <row r="2" spans="2:9" x14ac:dyDescent="0.25">
      <c r="B2" s="838" t="s">
        <v>665</v>
      </c>
      <c r="C2" s="836" t="s">
        <v>712</v>
      </c>
      <c r="D2" s="903" t="s">
        <v>649</v>
      </c>
      <c r="E2" s="903" t="s">
        <v>507</v>
      </c>
      <c r="F2" s="903" t="s">
        <v>438</v>
      </c>
      <c r="G2" s="903" t="s">
        <v>400</v>
      </c>
      <c r="H2" s="836" t="s">
        <v>6</v>
      </c>
      <c r="I2" s="837" t="s">
        <v>7</v>
      </c>
    </row>
    <row r="3" spans="2:9" x14ac:dyDescent="0.25">
      <c r="B3" s="512" t="s">
        <v>466</v>
      </c>
      <c r="C3" s="125">
        <v>2023.1500000000005</v>
      </c>
      <c r="D3" s="125">
        <v>2722.8779999999997</v>
      </c>
      <c r="E3" s="125">
        <v>2898.2350000000001</v>
      </c>
      <c r="F3" s="125">
        <v>2818.1050000000005</v>
      </c>
      <c r="G3" s="125">
        <v>2552.6840000000002</v>
      </c>
      <c r="H3" s="775">
        <v>-0.25698103256921512</v>
      </c>
      <c r="I3" s="438">
        <v>-0.2074420492313187</v>
      </c>
    </row>
    <row r="4" spans="2:9" x14ac:dyDescent="0.25">
      <c r="B4" s="512" t="s">
        <v>671</v>
      </c>
      <c r="C4" s="125">
        <v>3234.962</v>
      </c>
      <c r="D4" s="125">
        <v>1663.3610000000001</v>
      </c>
      <c r="E4" s="125">
        <v>716.7829999999999</v>
      </c>
      <c r="F4" s="125">
        <v>805.45500000000004</v>
      </c>
      <c r="G4" s="125">
        <v>807.428</v>
      </c>
      <c r="H4" s="775">
        <v>0.94483458491572181</v>
      </c>
      <c r="I4" s="438">
        <v>3.0065021277438975</v>
      </c>
    </row>
    <row r="5" spans="2:9" ht="15" thickBot="1" x14ac:dyDescent="0.3">
      <c r="B5" s="712" t="s">
        <v>665</v>
      </c>
      <c r="C5" s="900">
        <v>5258.112000000001</v>
      </c>
      <c r="D5" s="900">
        <v>4386.2389999999996</v>
      </c>
      <c r="E5" s="900">
        <v>3615.018</v>
      </c>
      <c r="F5" s="900">
        <v>3623.5600000000004</v>
      </c>
      <c r="G5" s="900">
        <v>3360.1120000000001</v>
      </c>
      <c r="H5" s="839">
        <v>0.19877462217631137</v>
      </c>
      <c r="I5" s="840">
        <v>0.56486212364349786</v>
      </c>
    </row>
    <row r="7" spans="2:9" ht="15" thickBot="1" x14ac:dyDescent="0.3"/>
    <row r="8" spans="2:9" s="78" customFormat="1" ht="12" thickBot="1" x14ac:dyDescent="0.3">
      <c r="B8" s="676" t="s">
        <v>444</v>
      </c>
      <c r="C8" s="680"/>
      <c r="D8" s="680"/>
      <c r="E8" s="680"/>
      <c r="F8" s="680"/>
      <c r="G8" s="680"/>
      <c r="H8" s="942" t="s">
        <v>5</v>
      </c>
      <c r="I8" s="943"/>
    </row>
    <row r="9" spans="2:9" s="78" customFormat="1" ht="11.25" x14ac:dyDescent="0.25">
      <c r="B9" s="677" t="s">
        <v>8</v>
      </c>
      <c r="C9" s="663" t="s">
        <v>712</v>
      </c>
      <c r="D9" s="663" t="s">
        <v>649</v>
      </c>
      <c r="E9" s="663" t="s">
        <v>507</v>
      </c>
      <c r="F9" s="663" t="s">
        <v>438</v>
      </c>
      <c r="G9" s="663" t="s">
        <v>400</v>
      </c>
      <c r="H9" s="663" t="s">
        <v>6</v>
      </c>
      <c r="I9" s="665" t="s">
        <v>7</v>
      </c>
    </row>
    <row r="10" spans="2:9" s="72" customFormat="1" ht="12" customHeight="1" x14ac:dyDescent="0.25">
      <c r="B10" s="681" t="s">
        <v>36</v>
      </c>
      <c r="C10" s="160"/>
      <c r="D10" s="160"/>
      <c r="E10" s="160"/>
      <c r="F10" s="160"/>
      <c r="G10" s="160"/>
      <c r="H10" s="160"/>
      <c r="I10" s="449"/>
    </row>
    <row r="11" spans="2:9" s="72" customFormat="1" ht="12" customHeight="1" x14ac:dyDescent="0.25">
      <c r="B11" s="682" t="s">
        <v>365</v>
      </c>
      <c r="C11" s="705">
        <v>1.8944577890000109</v>
      </c>
      <c r="D11" s="705">
        <v>2.7895740584999968</v>
      </c>
      <c r="E11" s="705">
        <v>2.612396562499999</v>
      </c>
      <c r="F11" s="705">
        <v>3.1238999999999974E-4</v>
      </c>
      <c r="G11" s="705">
        <v>3.5949999999957072E-5</v>
      </c>
      <c r="H11" s="692">
        <v>-0.32087919185099734</v>
      </c>
      <c r="I11" s="706" t="s">
        <v>364</v>
      </c>
    </row>
    <row r="12" spans="2:9" s="72" customFormat="1" ht="18" customHeight="1" x14ac:dyDescent="0.25">
      <c r="B12" s="683" t="s">
        <v>37</v>
      </c>
      <c r="C12" s="705">
        <v>30.693999999999999</v>
      </c>
      <c r="D12" s="705">
        <v>84.087999999999994</v>
      </c>
      <c r="E12" s="705">
        <v>40.168999999999997</v>
      </c>
      <c r="F12" s="705">
        <v>34.844000000000001</v>
      </c>
      <c r="G12" s="705">
        <v>21.510999999999999</v>
      </c>
      <c r="H12" s="692">
        <v>-0.63497764246979349</v>
      </c>
      <c r="I12" s="707">
        <v>0.42689786620798653</v>
      </c>
    </row>
    <row r="13" spans="2:9" s="72" customFormat="1" ht="18" customHeight="1" x14ac:dyDescent="0.25">
      <c r="B13" s="683" t="s">
        <v>38</v>
      </c>
      <c r="C13" s="705">
        <v>1082.1400000000001</v>
      </c>
      <c r="D13" s="705">
        <v>741.58799999999997</v>
      </c>
      <c r="E13" s="705">
        <v>520.23599999999999</v>
      </c>
      <c r="F13" s="705">
        <v>413.30099999999999</v>
      </c>
      <c r="G13" s="705">
        <v>379.31299999999999</v>
      </c>
      <c r="H13" s="692">
        <v>0.45921994422779244</v>
      </c>
      <c r="I13" s="707">
        <v>1.8528945751925194</v>
      </c>
    </row>
    <row r="14" spans="2:9" s="72" customFormat="1" ht="18" customHeight="1" x14ac:dyDescent="0.25">
      <c r="B14" s="683" t="s">
        <v>39</v>
      </c>
      <c r="C14" s="705">
        <v>1152.857</v>
      </c>
      <c r="D14" s="705">
        <v>884.721</v>
      </c>
      <c r="E14" s="705">
        <v>754.26099999999997</v>
      </c>
      <c r="F14" s="705">
        <v>635.04</v>
      </c>
      <c r="G14" s="705">
        <v>575.04300000000001</v>
      </c>
      <c r="H14" s="692">
        <v>0.30307407646026263</v>
      </c>
      <c r="I14" s="707">
        <v>1.0048187700745856</v>
      </c>
    </row>
    <row r="15" spans="2:9" s="72" customFormat="1" ht="18" customHeight="1" x14ac:dyDescent="0.25">
      <c r="B15" s="683" t="s">
        <v>40</v>
      </c>
      <c r="C15" s="705">
        <v>807.096</v>
      </c>
      <c r="D15" s="705">
        <v>466.77</v>
      </c>
      <c r="E15" s="705">
        <v>286.25799999999998</v>
      </c>
      <c r="F15" s="705">
        <v>152.744</v>
      </c>
      <c r="G15" s="705">
        <v>67.483000000000004</v>
      </c>
      <c r="H15" s="692">
        <v>0.72910855453435319</v>
      </c>
      <c r="I15" s="707">
        <v>10.959989923388111</v>
      </c>
    </row>
    <row r="16" spans="2:9" s="72" customFormat="1" ht="18" customHeight="1" x14ac:dyDescent="0.25">
      <c r="B16" s="683" t="s">
        <v>41</v>
      </c>
      <c r="C16" s="705">
        <v>93.050928761678975</v>
      </c>
      <c r="D16" s="705">
        <v>117.19403071000966</v>
      </c>
      <c r="E16" s="705">
        <v>163.3017818752644</v>
      </c>
      <c r="F16" s="705">
        <v>19.565999999999999</v>
      </c>
      <c r="G16" s="705">
        <v>13.409000000000001</v>
      </c>
      <c r="H16" s="692">
        <v>-0.2060096559702046</v>
      </c>
      <c r="I16" s="707">
        <v>5.9394383445207675</v>
      </c>
    </row>
    <row r="17" spans="1:9" s="72" customFormat="1" ht="18" customHeight="1" x14ac:dyDescent="0.25">
      <c r="B17" s="683" t="s">
        <v>42</v>
      </c>
      <c r="C17" s="705">
        <v>2387.3495830800011</v>
      </c>
      <c r="D17" s="705">
        <v>2255.9552549999989</v>
      </c>
      <c r="E17" s="705">
        <v>2226.6159414400004</v>
      </c>
      <c r="F17" s="705">
        <v>2072.1392792000001</v>
      </c>
      <c r="G17" s="705">
        <v>1885.8142025908064</v>
      </c>
      <c r="H17" s="692">
        <v>5.8243321887163191E-2</v>
      </c>
      <c r="I17" s="707">
        <v>0.2659516403048432</v>
      </c>
    </row>
    <row r="18" spans="1:9" s="72" customFormat="1" ht="18" customHeight="1" x14ac:dyDescent="0.25">
      <c r="B18" s="683" t="s">
        <v>43</v>
      </c>
      <c r="C18" s="705">
        <v>1052.8510000000001</v>
      </c>
      <c r="D18" s="705">
        <v>653.80399999999997</v>
      </c>
      <c r="E18" s="705">
        <v>436.52199999999999</v>
      </c>
      <c r="F18" s="705">
        <v>394.23599999999999</v>
      </c>
      <c r="G18" s="705">
        <v>332.33800000000002</v>
      </c>
      <c r="H18" s="692">
        <v>0.6103465258701386</v>
      </c>
      <c r="I18" s="707">
        <v>2.1680126858800377</v>
      </c>
    </row>
    <row r="19" spans="1:9" s="72" customFormat="1" ht="18" customHeight="1" x14ac:dyDescent="0.25">
      <c r="B19" s="683" t="s">
        <v>44</v>
      </c>
      <c r="C19" s="705">
        <v>939.2275579999997</v>
      </c>
      <c r="D19" s="705">
        <v>696.19299999999998</v>
      </c>
      <c r="E19" s="705">
        <v>618.79287499999998</v>
      </c>
      <c r="F19" s="705">
        <v>576.785077</v>
      </c>
      <c r="G19" s="705">
        <v>562.65087041855395</v>
      </c>
      <c r="H19" s="692">
        <v>0.34909078086105394</v>
      </c>
      <c r="I19" s="707">
        <v>0.66929015377033307</v>
      </c>
    </row>
    <row r="20" spans="1:9" s="72" customFormat="1" ht="18" customHeight="1" x14ac:dyDescent="0.25">
      <c r="B20" s="682" t="s">
        <v>322</v>
      </c>
      <c r="C20" s="705">
        <v>353.94200000000001</v>
      </c>
      <c r="D20" s="705">
        <v>274.97800000000001</v>
      </c>
      <c r="E20" s="705">
        <v>204.34299999999999</v>
      </c>
      <c r="F20" s="705">
        <v>151.684</v>
      </c>
      <c r="G20" s="705">
        <v>117.705</v>
      </c>
      <c r="H20" s="692">
        <v>0.2871647913651274</v>
      </c>
      <c r="I20" s="707">
        <v>2.00702603967546</v>
      </c>
    </row>
    <row r="21" spans="1:9" s="72" customFormat="1" ht="18" customHeight="1" x14ac:dyDescent="0.25">
      <c r="B21" s="683" t="s">
        <v>45</v>
      </c>
      <c r="C21" s="705">
        <v>247.69300000000001</v>
      </c>
      <c r="D21" s="705">
        <v>203.85599999999999</v>
      </c>
      <c r="E21" s="705">
        <v>164.566</v>
      </c>
      <c r="F21" s="705">
        <v>149.04499999999999</v>
      </c>
      <c r="G21" s="705">
        <v>135.578</v>
      </c>
      <c r="H21" s="692">
        <v>0.21503904717055189</v>
      </c>
      <c r="I21" s="707">
        <v>0.82694094912153893</v>
      </c>
    </row>
    <row r="22" spans="1:9" s="72" customFormat="1" ht="18" customHeight="1" x14ac:dyDescent="0.25">
      <c r="B22" s="683" t="s">
        <v>46</v>
      </c>
      <c r="C22" s="705">
        <v>0</v>
      </c>
      <c r="D22" s="705">
        <v>0</v>
      </c>
      <c r="E22" s="705">
        <v>0</v>
      </c>
      <c r="F22" s="705">
        <v>0</v>
      </c>
      <c r="G22" s="705">
        <v>6.1533295099999981</v>
      </c>
      <c r="H22" s="692" t="s">
        <v>364</v>
      </c>
      <c r="I22" s="707" t="s">
        <v>364</v>
      </c>
    </row>
    <row r="23" spans="1:9" s="72" customFormat="1" ht="18" customHeight="1" x14ac:dyDescent="0.25">
      <c r="B23" s="682" t="s">
        <v>445</v>
      </c>
      <c r="C23" s="705">
        <v>245.98480048830669</v>
      </c>
      <c r="D23" s="705">
        <v>454.01232021274012</v>
      </c>
      <c r="E23" s="705">
        <v>151.25097128428729</v>
      </c>
      <c r="F23" s="705">
        <v>17.425000000000001</v>
      </c>
      <c r="G23" s="705">
        <v>13.284000000000001</v>
      </c>
      <c r="H23" s="692">
        <v>-0.45819796173583205</v>
      </c>
      <c r="I23" s="707" t="s">
        <v>533</v>
      </c>
    </row>
    <row r="24" spans="1:9" s="72" customFormat="1" ht="19.5" customHeight="1" thickBot="1" x14ac:dyDescent="0.3">
      <c r="B24" s="684" t="s">
        <v>98</v>
      </c>
      <c r="C24" s="687">
        <v>8394.7803281189881</v>
      </c>
      <c r="D24" s="687">
        <v>6835.9491799812486</v>
      </c>
      <c r="E24" s="687">
        <v>5568.9289661620523</v>
      </c>
      <c r="F24" s="687">
        <v>4616.80966859</v>
      </c>
      <c r="G24" s="687">
        <v>4110.2824384693604</v>
      </c>
      <c r="H24" s="688">
        <v>0.22803433833339515</v>
      </c>
      <c r="I24" s="689">
        <v>1.0423852749265436</v>
      </c>
    </row>
    <row r="25" spans="1:9" s="72" customFormat="1" ht="19.5" customHeight="1" thickBot="1" x14ac:dyDescent="0.3">
      <c r="A25" s="84"/>
      <c r="B25" s="425"/>
      <c r="C25" s="264"/>
      <c r="D25" s="264"/>
      <c r="E25" s="264"/>
      <c r="F25" s="264"/>
      <c r="G25" s="264"/>
      <c r="H25" s="154"/>
      <c r="I25" s="154"/>
    </row>
    <row r="26" spans="1:9" s="72" customFormat="1" ht="19.5" customHeight="1" thickBot="1" x14ac:dyDescent="0.3">
      <c r="A26" s="84"/>
      <c r="B26" s="925" t="s">
        <v>447</v>
      </c>
      <c r="C26" s="680"/>
      <c r="D26" s="680"/>
      <c r="E26" s="680"/>
      <c r="F26" s="680"/>
      <c r="G26" s="680"/>
      <c r="H26" s="942" t="s">
        <v>5</v>
      </c>
      <c r="I26" s="943"/>
    </row>
    <row r="27" spans="1:9" s="72" customFormat="1" ht="19.5" customHeight="1" x14ac:dyDescent="0.25">
      <c r="A27" s="84"/>
      <c r="B27" s="677" t="s">
        <v>8</v>
      </c>
      <c r="C27" s="663" t="s">
        <v>712</v>
      </c>
      <c r="D27" s="663" t="s">
        <v>649</v>
      </c>
      <c r="E27" s="663" t="s">
        <v>507</v>
      </c>
      <c r="F27" s="663" t="s">
        <v>438</v>
      </c>
      <c r="G27" s="663" t="s">
        <v>400</v>
      </c>
      <c r="H27" s="663" t="s">
        <v>6</v>
      </c>
      <c r="I27" s="665" t="s">
        <v>7</v>
      </c>
    </row>
    <row r="28" spans="1:9" s="72" customFormat="1" ht="19.5" customHeight="1" x14ac:dyDescent="0.25">
      <c r="A28" s="84"/>
      <c r="B28" s="694" t="s">
        <v>63</v>
      </c>
      <c r="C28" s="695"/>
      <c r="D28" s="695"/>
      <c r="E28" s="695"/>
      <c r="F28" s="695"/>
      <c r="G28" s="695"/>
      <c r="H28" s="695"/>
      <c r="I28" s="696"/>
    </row>
    <row r="29" spans="1:9" s="72" customFormat="1" ht="19.5" customHeight="1" x14ac:dyDescent="0.25">
      <c r="A29" s="84"/>
      <c r="B29" s="697" t="s">
        <v>64</v>
      </c>
      <c r="C29" s="698">
        <v>15.066000000000004</v>
      </c>
      <c r="D29" s="698">
        <v>8.8790635899999995</v>
      </c>
      <c r="E29" s="698">
        <v>5.9727412900000001</v>
      </c>
      <c r="F29" s="698">
        <v>5.4119999999999999</v>
      </c>
      <c r="G29" s="698">
        <v>1.1210772299999998</v>
      </c>
      <c r="H29" s="699">
        <v>0.6968005519149576</v>
      </c>
      <c r="I29" s="700">
        <v>12.438860050703203</v>
      </c>
    </row>
    <row r="30" spans="1:9" s="72" customFormat="1" ht="19.5" customHeight="1" x14ac:dyDescent="0.25">
      <c r="A30" s="84"/>
      <c r="B30" s="701" t="s">
        <v>448</v>
      </c>
      <c r="C30" s="698">
        <v>2277.6990000000001</v>
      </c>
      <c r="D30" s="698">
        <v>1450.1890000000001</v>
      </c>
      <c r="E30" s="698">
        <v>592.60599999999999</v>
      </c>
      <c r="F30" s="698">
        <v>199.60599999999999</v>
      </c>
      <c r="G30" s="698">
        <v>306.495</v>
      </c>
      <c r="H30" s="699">
        <v>0.5706221740752413</v>
      </c>
      <c r="I30" s="700">
        <v>6.4314393383252586</v>
      </c>
    </row>
    <row r="31" spans="1:9" s="72" customFormat="1" ht="19.5" customHeight="1" x14ac:dyDescent="0.25">
      <c r="A31" s="84"/>
      <c r="B31" s="697" t="s">
        <v>65</v>
      </c>
      <c r="C31" s="698">
        <v>2493.3249999999998</v>
      </c>
      <c r="D31" s="698">
        <v>1476.172</v>
      </c>
      <c r="E31" s="698">
        <v>910.48299999999995</v>
      </c>
      <c r="F31" s="698">
        <v>714.50900000000001</v>
      </c>
      <c r="G31" s="698">
        <v>577.178</v>
      </c>
      <c r="H31" s="699">
        <v>0.68904775324284695</v>
      </c>
      <c r="I31" s="700">
        <v>3.3198545336100818</v>
      </c>
    </row>
    <row r="32" spans="1:9" s="72" customFormat="1" ht="19.5" customHeight="1" x14ac:dyDescent="0.25">
      <c r="A32" s="84"/>
      <c r="B32" s="697" t="s">
        <v>66</v>
      </c>
      <c r="C32" s="698">
        <v>1227.8665347900001</v>
      </c>
      <c r="D32" s="698">
        <v>989.27003881599614</v>
      </c>
      <c r="E32" s="698">
        <v>983.67022397400399</v>
      </c>
      <c r="F32" s="698">
        <v>758.79752660999998</v>
      </c>
      <c r="G32" s="698">
        <v>536.6299068533001</v>
      </c>
      <c r="H32" s="699">
        <v>0.2411843951723911</v>
      </c>
      <c r="I32" s="700">
        <v>1.288106792239712</v>
      </c>
    </row>
    <row r="33" spans="1:9" s="72" customFormat="1" ht="19.5" customHeight="1" x14ac:dyDescent="0.25">
      <c r="A33" s="84"/>
      <c r="B33" s="697" t="s">
        <v>67</v>
      </c>
      <c r="C33" s="698">
        <v>294.99979254999965</v>
      </c>
      <c r="D33" s="698">
        <v>140.91044892000005</v>
      </c>
      <c r="E33" s="698">
        <v>107.46646283999996</v>
      </c>
      <c r="F33" s="698">
        <v>56.145402120000007</v>
      </c>
      <c r="G33" s="698">
        <v>59.63131263999999</v>
      </c>
      <c r="H33" s="699">
        <v>1.0935267385137752</v>
      </c>
      <c r="I33" s="700">
        <v>3.9470618621284084</v>
      </c>
    </row>
    <row r="34" spans="1:9" s="72" customFormat="1" ht="19.5" customHeight="1" x14ac:dyDescent="0.25">
      <c r="A34" s="84"/>
      <c r="B34" s="697" t="s">
        <v>68</v>
      </c>
      <c r="C34" s="698">
        <v>23.658000000000001</v>
      </c>
      <c r="D34" s="698">
        <v>20.622</v>
      </c>
      <c r="E34" s="698">
        <v>15.718999999999999</v>
      </c>
      <c r="F34" s="698">
        <v>12.529</v>
      </c>
      <c r="G34" s="698">
        <v>23.317</v>
      </c>
      <c r="H34" s="699">
        <v>0.14722141402385813</v>
      </c>
      <c r="I34" s="700">
        <v>1.4624522880301916E-2</v>
      </c>
    </row>
    <row r="35" spans="1:9" s="72" customFormat="1" ht="19.5" customHeight="1" x14ac:dyDescent="0.25">
      <c r="A35" s="84"/>
      <c r="B35" s="701" t="s">
        <v>529</v>
      </c>
      <c r="C35" s="698">
        <v>39.015999999999998</v>
      </c>
      <c r="D35" s="698">
        <v>27.027999999999999</v>
      </c>
      <c r="E35" s="698">
        <v>54.777000000000001</v>
      </c>
      <c r="F35" s="698">
        <v>51.706000000000003</v>
      </c>
      <c r="G35" s="698">
        <v>53.225999999999999</v>
      </c>
      <c r="H35" s="699">
        <v>0.4435400325588279</v>
      </c>
      <c r="I35" s="700">
        <v>-0.26697478675835118</v>
      </c>
    </row>
    <row r="36" spans="1:9" s="72" customFormat="1" ht="19.5" customHeight="1" thickBot="1" x14ac:dyDescent="0.3">
      <c r="A36" s="84"/>
      <c r="B36" s="632" t="s">
        <v>48</v>
      </c>
      <c r="C36" s="702">
        <v>6371.6303273399999</v>
      </c>
      <c r="D36" s="702">
        <v>4113.0705513259963</v>
      </c>
      <c r="E36" s="702">
        <v>2670.6944281040041</v>
      </c>
      <c r="F36" s="702">
        <v>1798.7049287299999</v>
      </c>
      <c r="G36" s="702">
        <v>1557.5982967233003</v>
      </c>
      <c r="H36" s="703">
        <v>0.54911768418022278</v>
      </c>
      <c r="I36" s="704">
        <v>3.0906762293872028</v>
      </c>
    </row>
    <row r="37" spans="1:9" s="72" customFormat="1" ht="19.5" customHeight="1" x14ac:dyDescent="0.25">
      <c r="A37" s="84"/>
      <c r="B37" s="425"/>
      <c r="C37" s="264"/>
      <c r="D37" s="264"/>
      <c r="E37" s="264"/>
      <c r="F37" s="264"/>
      <c r="G37" s="264"/>
      <c r="H37" s="154"/>
      <c r="I37" s="154"/>
    </row>
    <row r="38" spans="1:9" s="72" customFormat="1" ht="19.5" customHeight="1" thickBot="1" x14ac:dyDescent="0.3">
      <c r="A38" s="84"/>
      <c r="B38" s="425"/>
      <c r="C38" s="264"/>
      <c r="D38" s="264"/>
      <c r="E38" s="264"/>
      <c r="F38" s="264"/>
      <c r="G38" s="264"/>
      <c r="H38" s="154"/>
      <c r="I38" s="154"/>
    </row>
    <row r="39" spans="1:9" s="72" customFormat="1" ht="18" customHeight="1" thickBot="1" x14ac:dyDescent="0.3">
      <c r="A39" s="84"/>
      <c r="B39" s="676" t="s">
        <v>562</v>
      </c>
      <c r="C39" s="680"/>
      <c r="D39" s="680"/>
      <c r="E39" s="680"/>
      <c r="F39" s="680"/>
      <c r="G39" s="680"/>
      <c r="H39" s="942" t="s">
        <v>5</v>
      </c>
      <c r="I39" s="943"/>
    </row>
    <row r="40" spans="1:9" s="72" customFormat="1" ht="18" customHeight="1" x14ac:dyDescent="0.25">
      <c r="A40" s="84"/>
      <c r="B40" s="677" t="s">
        <v>8</v>
      </c>
      <c r="C40" s="663" t="s">
        <v>712</v>
      </c>
      <c r="D40" s="663" t="s">
        <v>649</v>
      </c>
      <c r="E40" s="663" t="s">
        <v>507</v>
      </c>
      <c r="F40" s="663" t="s">
        <v>438</v>
      </c>
      <c r="G40" s="663" t="s">
        <v>400</v>
      </c>
      <c r="H40" s="663" t="s">
        <v>6</v>
      </c>
      <c r="I40" s="665" t="s">
        <v>7</v>
      </c>
    </row>
    <row r="41" spans="1:9" s="72" customFormat="1" ht="18" customHeight="1" x14ac:dyDescent="0.25">
      <c r="B41" s="681" t="s">
        <v>47</v>
      </c>
      <c r="C41" s="263"/>
      <c r="D41" s="263"/>
      <c r="E41" s="263"/>
      <c r="F41" s="263"/>
      <c r="G41" s="263"/>
      <c r="H41" s="148"/>
      <c r="I41" s="524"/>
    </row>
    <row r="42" spans="1:9" s="72" customFormat="1" ht="18" customHeight="1" x14ac:dyDescent="0.25">
      <c r="B42" s="682" t="s">
        <v>243</v>
      </c>
      <c r="C42" s="691">
        <v>318.53804437265245</v>
      </c>
      <c r="D42" s="691">
        <v>704.7969029200533</v>
      </c>
      <c r="E42" s="691">
        <v>554.58643146230634</v>
      </c>
      <c r="F42" s="691">
        <v>303.79756650854227</v>
      </c>
      <c r="G42" s="691">
        <v>230.69666576267954</v>
      </c>
      <c r="H42" s="692">
        <v>-0.54804278643547766</v>
      </c>
      <c r="I42" s="707">
        <v>0.38076570512872698</v>
      </c>
    </row>
    <row r="43" spans="1:9" s="72" customFormat="1" ht="18" customHeight="1" x14ac:dyDescent="0.25">
      <c r="B43" s="682" t="s">
        <v>328</v>
      </c>
      <c r="C43" s="691">
        <v>0</v>
      </c>
      <c r="D43" s="691">
        <v>0</v>
      </c>
      <c r="E43" s="691">
        <v>0</v>
      </c>
      <c r="F43" s="691">
        <v>0</v>
      </c>
      <c r="G43" s="691">
        <v>7.5680141000000001</v>
      </c>
      <c r="H43" s="692" t="s">
        <v>364</v>
      </c>
      <c r="I43" s="707" t="s">
        <v>364</v>
      </c>
    </row>
    <row r="44" spans="1:9" s="72" customFormat="1" ht="18" customHeight="1" x14ac:dyDescent="0.25">
      <c r="B44" s="682" t="s">
        <v>446</v>
      </c>
      <c r="C44" s="705">
        <v>-20.523</v>
      </c>
      <c r="D44" s="705">
        <v>400.85599999999999</v>
      </c>
      <c r="E44" s="705">
        <v>-1557.33005</v>
      </c>
      <c r="F44" s="705">
        <v>-74.242999999999995</v>
      </c>
      <c r="G44" s="705">
        <v>1.7949999999999999</v>
      </c>
      <c r="H44" s="692" t="s">
        <v>364</v>
      </c>
      <c r="I44" s="707" t="s">
        <v>364</v>
      </c>
    </row>
    <row r="45" spans="1:9" s="72" customFormat="1" ht="18" customHeight="1" x14ac:dyDescent="0.25">
      <c r="B45" s="682" t="s">
        <v>244</v>
      </c>
      <c r="C45" s="691">
        <v>0</v>
      </c>
      <c r="D45" s="691">
        <v>0</v>
      </c>
      <c r="E45" s="691">
        <v>0</v>
      </c>
      <c r="F45" s="691">
        <v>0</v>
      </c>
      <c r="G45" s="691">
        <v>6.05</v>
      </c>
      <c r="H45" s="692" t="s">
        <v>364</v>
      </c>
      <c r="I45" s="707" t="s">
        <v>364</v>
      </c>
    </row>
    <row r="46" spans="1:9" s="72" customFormat="1" ht="18" customHeight="1" x14ac:dyDescent="0.25">
      <c r="B46" s="682" t="s">
        <v>245</v>
      </c>
      <c r="C46" s="705">
        <v>2402.1332147883063</v>
      </c>
      <c r="D46" s="705">
        <v>1631.7582494268386</v>
      </c>
      <c r="E46" s="691">
        <v>493.46479105018909</v>
      </c>
      <c r="F46" s="691">
        <v>426.96752987999997</v>
      </c>
      <c r="G46" s="691">
        <v>445.16098337000005</v>
      </c>
      <c r="H46" s="692">
        <v>0.47211341853614952</v>
      </c>
      <c r="I46" s="707">
        <v>4.3961000728398272</v>
      </c>
    </row>
    <row r="47" spans="1:9" s="72" customFormat="1" ht="18" customHeight="1" x14ac:dyDescent="0.25">
      <c r="B47" s="685" t="s">
        <v>561</v>
      </c>
      <c r="C47" s="867">
        <v>2700.1482591609588</v>
      </c>
      <c r="D47" s="867">
        <v>2737.4111523468919</v>
      </c>
      <c r="E47" s="690">
        <v>-509.2788274875046</v>
      </c>
      <c r="F47" s="690">
        <v>656.5220963885422</v>
      </c>
      <c r="G47" s="690">
        <v>691.27066323267957</v>
      </c>
      <c r="H47" s="692">
        <v>-1.3612457578389803E-2</v>
      </c>
      <c r="I47" s="707">
        <v>2.9060651677794365</v>
      </c>
    </row>
    <row r="48" spans="1:9" s="72" customFormat="1" ht="18" customHeight="1" x14ac:dyDescent="0.25">
      <c r="B48" s="682" t="s">
        <v>427</v>
      </c>
      <c r="C48" s="705">
        <v>534.81299999999999</v>
      </c>
      <c r="D48" s="705">
        <v>-1074.05</v>
      </c>
      <c r="E48" s="705">
        <v>1226.0619999999999</v>
      </c>
      <c r="F48" s="705">
        <v>148.93299999999999</v>
      </c>
      <c r="G48" s="705">
        <v>116.157</v>
      </c>
      <c r="H48" s="692" t="s">
        <v>364</v>
      </c>
      <c r="I48" s="707">
        <v>3.6042253157364605</v>
      </c>
    </row>
    <row r="49" spans="2:9" s="72" customFormat="1" ht="18" customHeight="1" thickBot="1" x14ac:dyDescent="0.3">
      <c r="B49" s="686" t="s">
        <v>98</v>
      </c>
      <c r="C49" s="828">
        <v>3234.9612591609589</v>
      </c>
      <c r="D49" s="828">
        <v>1663.3611523468919</v>
      </c>
      <c r="E49" s="828">
        <v>716.7831725124953</v>
      </c>
      <c r="F49" s="828">
        <v>805.45509638854219</v>
      </c>
      <c r="G49" s="828">
        <v>807.42766323267961</v>
      </c>
      <c r="H49" s="688">
        <v>0.94483396140197451</v>
      </c>
      <c r="I49" s="689">
        <v>3.006502881272632</v>
      </c>
    </row>
    <row r="50" spans="2:9" s="72" customFormat="1" ht="10.5" x14ac:dyDescent="0.25">
      <c r="B50" s="97"/>
      <c r="C50" s="427"/>
      <c r="D50" s="427"/>
      <c r="E50" s="427"/>
      <c r="F50" s="427"/>
      <c r="G50" s="427"/>
    </row>
    <row r="51" spans="2:9" s="72" customFormat="1" ht="11.25" thickBot="1" x14ac:dyDescent="0.3">
      <c r="B51" s="97"/>
    </row>
    <row r="52" spans="2:9" s="72" customFormat="1" ht="11.25" x14ac:dyDescent="0.25">
      <c r="B52" s="873" t="s">
        <v>700</v>
      </c>
      <c r="C52" s="874" t="s">
        <v>712</v>
      </c>
      <c r="D52" s="914" t="s">
        <v>649</v>
      </c>
      <c r="E52" s="914" t="s">
        <v>6</v>
      </c>
    </row>
    <row r="53" spans="2:9" s="72" customFormat="1" ht="11.25" x14ac:dyDescent="0.25">
      <c r="B53" s="677" t="s">
        <v>8</v>
      </c>
      <c r="C53" s="665"/>
      <c r="D53" s="665"/>
      <c r="E53" s="665"/>
    </row>
    <row r="54" spans="2:9" s="72" customFormat="1" ht="10.5" x14ac:dyDescent="0.25">
      <c r="B54" s="899" t="s">
        <v>699</v>
      </c>
      <c r="C54" s="916">
        <v>-204.19424776</v>
      </c>
      <c r="D54" s="916">
        <v>1359.2</v>
      </c>
      <c r="E54" s="915"/>
    </row>
    <row r="55" spans="2:9" s="72" customFormat="1" ht="10.5" x14ac:dyDescent="0.25">
      <c r="B55" s="685" t="s">
        <v>707</v>
      </c>
      <c r="C55" s="442">
        <v>-97.054000000000002</v>
      </c>
      <c r="D55" s="442">
        <v>980.2</v>
      </c>
      <c r="E55" s="830"/>
    </row>
    <row r="56" spans="2:9" s="72" customFormat="1" ht="11.25" x14ac:dyDescent="0.25">
      <c r="B56" s="898" t="s">
        <v>710</v>
      </c>
      <c r="C56" s="420">
        <v>-76.531000000000006</v>
      </c>
      <c r="D56" s="420">
        <v>579.4</v>
      </c>
      <c r="E56" s="829"/>
    </row>
    <row r="57" spans="2:9" s="72" customFormat="1" ht="10.5" x14ac:dyDescent="0.25">
      <c r="B57" s="512" t="s">
        <v>698</v>
      </c>
      <c r="C57" s="420">
        <v>-20.523</v>
      </c>
      <c r="D57" s="420">
        <v>400.9</v>
      </c>
      <c r="E57" s="829"/>
    </row>
    <row r="58" spans="2:9" s="72" customFormat="1" ht="10.5" x14ac:dyDescent="0.25">
      <c r="B58" s="685" t="s">
        <v>708</v>
      </c>
      <c r="C58" s="442">
        <v>-107.14024775999999</v>
      </c>
      <c r="D58" s="442">
        <v>379</v>
      </c>
      <c r="E58" s="830"/>
    </row>
    <row r="59" spans="2:9" s="72" customFormat="1" ht="11.25" x14ac:dyDescent="0.25">
      <c r="B59" s="512" t="s">
        <v>709</v>
      </c>
      <c r="C59" s="420">
        <v>-107.14024775999999</v>
      </c>
      <c r="D59" s="420">
        <v>379</v>
      </c>
      <c r="E59" s="829"/>
    </row>
    <row r="60" spans="2:9" s="72" customFormat="1" ht="5.25" customHeight="1" x14ac:dyDescent="0.25">
      <c r="B60" s="512"/>
      <c r="C60" s="420"/>
      <c r="D60" s="420"/>
      <c r="E60" s="829"/>
    </row>
    <row r="61" spans="2:9" s="72" customFormat="1" ht="21" x14ac:dyDescent="0.25">
      <c r="B61" s="901" t="s">
        <v>427</v>
      </c>
      <c r="C61" s="442">
        <v>534.81299999999999</v>
      </c>
      <c r="D61" s="442">
        <v>-1074.05</v>
      </c>
      <c r="E61" s="830"/>
    </row>
    <row r="62" spans="2:9" s="72" customFormat="1" ht="10.5" x14ac:dyDescent="0.25">
      <c r="B62" s="512"/>
      <c r="C62" s="160"/>
      <c r="D62" s="160"/>
      <c r="E62" s="449"/>
    </row>
    <row r="63" spans="2:9" s="72" customFormat="1" ht="12" thickBot="1" x14ac:dyDescent="0.3">
      <c r="B63" s="917" t="s">
        <v>723</v>
      </c>
      <c r="C63" s="918">
        <v>330.61875223999999</v>
      </c>
      <c r="D63" s="919">
        <v>285.15000000000009</v>
      </c>
      <c r="E63" s="920">
        <v>0.1594555575661929</v>
      </c>
    </row>
    <row r="64" spans="2:9" s="72" customFormat="1" ht="10.5" x14ac:dyDescent="0.25">
      <c r="B64" s="97"/>
    </row>
    <row r="65" spans="2:2" s="72" customFormat="1" ht="10.5" x14ac:dyDescent="0.25">
      <c r="B65" s="97"/>
    </row>
    <row r="66" spans="2:2" s="72" customFormat="1" ht="10.5" x14ac:dyDescent="0.25">
      <c r="B66" s="97"/>
    </row>
    <row r="67" spans="2:2" s="72" customFormat="1" ht="10.5" x14ac:dyDescent="0.25">
      <c r="B67" s="97"/>
    </row>
    <row r="68" spans="2:2" s="72" customFormat="1" ht="10.5" x14ac:dyDescent="0.25">
      <c r="B68" s="97"/>
    </row>
    <row r="69" spans="2:2" s="72" customFormat="1" ht="10.5" x14ac:dyDescent="0.25">
      <c r="B69" s="97"/>
    </row>
    <row r="70" spans="2:2" s="72" customFormat="1" ht="10.5" x14ac:dyDescent="0.25">
      <c r="B70" s="97"/>
    </row>
    <row r="71" spans="2:2" s="73" customFormat="1" ht="10.5" x14ac:dyDescent="0.25"/>
    <row r="72" spans="2:2" s="72" customFormat="1" ht="10.5" x14ac:dyDescent="0.25"/>
    <row r="73" spans="2:2" s="72" customFormat="1" ht="10.5" x14ac:dyDescent="0.25"/>
    <row r="74" spans="2:2" s="72" customFormat="1" ht="10.5" x14ac:dyDescent="0.25"/>
    <row r="75" spans="2:2" s="72" customFormat="1" ht="10.5" x14ac:dyDescent="0.25">
      <c r="B75" s="97"/>
    </row>
    <row r="76" spans="2:2" s="72" customFormat="1" ht="10.5" x14ac:dyDescent="0.25">
      <c r="B76" s="97"/>
    </row>
    <row r="77" spans="2:2" s="72" customFormat="1" ht="10.5" x14ac:dyDescent="0.25">
      <c r="B77" s="97"/>
    </row>
    <row r="78" spans="2:2" s="72" customFormat="1" ht="10.5" x14ac:dyDescent="0.25">
      <c r="B78" s="97"/>
    </row>
    <row r="79" spans="2:2" s="72" customFormat="1" ht="10.5" x14ac:dyDescent="0.25">
      <c r="B79" s="97"/>
    </row>
    <row r="80" spans="2:2" s="72" customFormat="1" ht="10.5" x14ac:dyDescent="0.25">
      <c r="B80" s="97"/>
    </row>
    <row r="81" spans="2:2" s="72" customFormat="1" ht="10.5" x14ac:dyDescent="0.25">
      <c r="B81" s="97"/>
    </row>
    <row r="82" spans="2:2" s="72" customFormat="1" ht="10.5" x14ac:dyDescent="0.25">
      <c r="B82" s="97"/>
    </row>
    <row r="83" spans="2:2" s="73" customFormat="1" ht="10.5" x14ac:dyDescent="0.25">
      <c r="B83" s="98"/>
    </row>
    <row r="84" spans="2:2" s="72" customFormat="1" ht="10.5" x14ac:dyDescent="0.25">
      <c r="B84" s="97"/>
    </row>
    <row r="85" spans="2:2" s="73" customFormat="1" ht="10.5" x14ac:dyDescent="0.25">
      <c r="B85" s="98"/>
    </row>
    <row r="86" spans="2:2" s="94" customFormat="1" ht="10.5" x14ac:dyDescent="0.25">
      <c r="B86" s="99"/>
    </row>
    <row r="87" spans="2:2" s="94" customFormat="1" ht="10.5" x14ac:dyDescent="0.25">
      <c r="B87" s="99"/>
    </row>
    <row r="88" spans="2:2" s="94" customFormat="1" ht="10.5" x14ac:dyDescent="0.25">
      <c r="B88" s="99"/>
    </row>
    <row r="89" spans="2:2" s="94" customFormat="1" ht="10.5" x14ac:dyDescent="0.25">
      <c r="B89" s="99"/>
    </row>
    <row r="90" spans="2:2" s="94" customFormat="1" ht="10.5" x14ac:dyDescent="0.25">
      <c r="B90" s="99"/>
    </row>
    <row r="91" spans="2:2" s="94" customFormat="1" ht="10.5" x14ac:dyDescent="0.25">
      <c r="B91" s="99"/>
    </row>
    <row r="92" spans="2:2" s="94" customFormat="1" ht="10.5" x14ac:dyDescent="0.25">
      <c r="B92" s="99"/>
    </row>
    <row r="93" spans="2:2" s="94" customFormat="1" ht="10.5" x14ac:dyDescent="0.25">
      <c r="B93" s="99"/>
    </row>
    <row r="94" spans="2:2" s="94" customFormat="1" ht="10.5" x14ac:dyDescent="0.25">
      <c r="B94" s="99"/>
    </row>
    <row r="95" spans="2:2" s="94" customFormat="1" ht="10.5" x14ac:dyDescent="0.25">
      <c r="B95" s="99"/>
    </row>
    <row r="96" spans="2:2" s="94" customFormat="1" ht="10.5" x14ac:dyDescent="0.25">
      <c r="B96" s="99"/>
    </row>
    <row r="97" spans="2:2" s="94" customFormat="1" ht="10.5" x14ac:dyDescent="0.25">
      <c r="B97" s="99"/>
    </row>
    <row r="98" spans="2:2" s="94" customFormat="1" ht="10.5" x14ac:dyDescent="0.25">
      <c r="B98" s="99"/>
    </row>
    <row r="99" spans="2:2" s="94" customFormat="1" ht="10.5" x14ac:dyDescent="0.25">
      <c r="B99" s="99"/>
    </row>
    <row r="100" spans="2:2" s="94" customFormat="1" ht="10.5" x14ac:dyDescent="0.25">
      <c r="B100" s="99"/>
    </row>
    <row r="101" spans="2:2" s="94" customFormat="1" ht="10.5" x14ac:dyDescent="0.25">
      <c r="B101" s="99"/>
    </row>
    <row r="102" spans="2:2" s="94" customFormat="1" ht="10.5" x14ac:dyDescent="0.25">
      <c r="B102" s="99"/>
    </row>
    <row r="103" spans="2:2" s="94" customFormat="1" ht="10.5" x14ac:dyDescent="0.25">
      <c r="B103" s="99"/>
    </row>
    <row r="104" spans="2:2" s="94" customFormat="1" ht="10.5" x14ac:dyDescent="0.25">
      <c r="B104" s="99"/>
    </row>
    <row r="105" spans="2:2" s="94" customFormat="1" ht="10.5" x14ac:dyDescent="0.25">
      <c r="B105" s="99"/>
    </row>
    <row r="106" spans="2:2" s="94" customFormat="1" ht="10.5" x14ac:dyDescent="0.25">
      <c r="B106" s="99"/>
    </row>
    <row r="107" spans="2:2" s="94" customFormat="1" ht="10.5" x14ac:dyDescent="0.25">
      <c r="B107" s="99"/>
    </row>
    <row r="108" spans="2:2" s="94" customFormat="1" ht="10.5" x14ac:dyDescent="0.25">
      <c r="B108" s="99"/>
    </row>
    <row r="109" spans="2:2" s="94" customFormat="1" ht="10.5" x14ac:dyDescent="0.25">
      <c r="B109" s="99"/>
    </row>
    <row r="110" spans="2:2" s="72" customFormat="1" ht="10.5" x14ac:dyDescent="0.25">
      <c r="B110" s="97"/>
    </row>
    <row r="111" spans="2:2" s="72" customFormat="1" ht="10.5" x14ac:dyDescent="0.25">
      <c r="B111" s="97"/>
    </row>
    <row r="112" spans="2:2" s="72" customFormat="1" ht="10.5" x14ac:dyDescent="0.25">
      <c r="B112" s="97"/>
    </row>
    <row r="113" spans="2:2" s="72" customFormat="1" ht="10.5" x14ac:dyDescent="0.25">
      <c r="B113" s="97"/>
    </row>
    <row r="114" spans="2:2" s="72" customFormat="1" ht="10.5" x14ac:dyDescent="0.25">
      <c r="B114" s="97"/>
    </row>
    <row r="115" spans="2:2" s="72" customFormat="1" ht="10.5" x14ac:dyDescent="0.25">
      <c r="B115" s="97"/>
    </row>
    <row r="116" spans="2:2" s="72" customFormat="1" ht="10.5" x14ac:dyDescent="0.25">
      <c r="B116" s="97"/>
    </row>
    <row r="117" spans="2:2" s="72" customFormat="1" ht="10.5" x14ac:dyDescent="0.25">
      <c r="B117" s="97"/>
    </row>
    <row r="118" spans="2:2" s="72" customFormat="1" ht="10.5" x14ac:dyDescent="0.25">
      <c r="B118" s="97"/>
    </row>
    <row r="119" spans="2:2" s="72" customFormat="1" ht="10.5" x14ac:dyDescent="0.25">
      <c r="B119" s="97"/>
    </row>
    <row r="120" spans="2:2" s="72" customFormat="1" ht="10.5" x14ac:dyDescent="0.25">
      <c r="B120" s="97"/>
    </row>
    <row r="121" spans="2:2" s="72" customFormat="1" ht="10.5" x14ac:dyDescent="0.25">
      <c r="B121" s="97"/>
    </row>
    <row r="122" spans="2:2" s="72" customFormat="1" ht="10.5" x14ac:dyDescent="0.25">
      <c r="B122" s="97"/>
    </row>
    <row r="123" spans="2:2" s="72" customFormat="1" ht="10.5" x14ac:dyDescent="0.25">
      <c r="B123" s="97"/>
    </row>
    <row r="124" spans="2:2" s="72" customFormat="1" ht="10.5" x14ac:dyDescent="0.25">
      <c r="B124" s="97"/>
    </row>
    <row r="125" spans="2:2" s="72" customFormat="1" ht="10.5" x14ac:dyDescent="0.25">
      <c r="B125" s="97"/>
    </row>
    <row r="126" spans="2:2" s="72" customFormat="1" ht="10.5" x14ac:dyDescent="0.25">
      <c r="B126" s="97"/>
    </row>
    <row r="127" spans="2:2" s="72" customFormat="1" ht="10.5" x14ac:dyDescent="0.25">
      <c r="B127" s="97"/>
    </row>
    <row r="128" spans="2:2" s="72" customFormat="1" ht="10.5" x14ac:dyDescent="0.25">
      <c r="B128" s="97"/>
    </row>
    <row r="129" spans="2:2" s="73" customFormat="1" ht="10.5" x14ac:dyDescent="0.25">
      <c r="B129" s="98"/>
    </row>
    <row r="130" spans="2:2" s="94" customFormat="1" ht="10.5" x14ac:dyDescent="0.25">
      <c r="B130" s="99"/>
    </row>
    <row r="131" spans="2:2" s="94" customFormat="1" ht="10.5" x14ac:dyDescent="0.25">
      <c r="B131" s="99"/>
    </row>
    <row r="132" spans="2:2" s="94" customFormat="1" ht="10.5" x14ac:dyDescent="0.25">
      <c r="B132" s="99"/>
    </row>
    <row r="133" spans="2:2" s="94" customFormat="1" ht="10.5" x14ac:dyDescent="0.25">
      <c r="B133" s="99"/>
    </row>
    <row r="134" spans="2:2" s="94" customFormat="1" ht="10.5" x14ac:dyDescent="0.25">
      <c r="B134" s="99"/>
    </row>
    <row r="135" spans="2:2" s="94" customFormat="1" ht="10.5" x14ac:dyDescent="0.25">
      <c r="B135" s="99"/>
    </row>
    <row r="136" spans="2:2" s="94" customFormat="1" ht="10.5" x14ac:dyDescent="0.25">
      <c r="B136" s="99"/>
    </row>
    <row r="137" spans="2:2" s="94" customFormat="1" ht="10.5" x14ac:dyDescent="0.25">
      <c r="B137" s="99"/>
    </row>
    <row r="138" spans="2:2" s="94" customFormat="1" ht="10.5" x14ac:dyDescent="0.25">
      <c r="B138" s="99"/>
    </row>
    <row r="139" spans="2:2" s="94" customFormat="1" ht="10.5" x14ac:dyDescent="0.25">
      <c r="B139" s="99"/>
    </row>
    <row r="140" spans="2:2" s="72" customFormat="1" ht="10.5" x14ac:dyDescent="0.25">
      <c r="B140" s="97"/>
    </row>
    <row r="141" spans="2:2" s="72" customFormat="1" ht="10.5" x14ac:dyDescent="0.25">
      <c r="B141" s="97"/>
    </row>
    <row r="142" spans="2:2" s="72" customFormat="1" ht="10.5" x14ac:dyDescent="0.25">
      <c r="B142" s="97"/>
    </row>
    <row r="143" spans="2:2" s="72" customFormat="1" ht="10.5" x14ac:dyDescent="0.25">
      <c r="B143" s="97"/>
    </row>
    <row r="144" spans="2:2" s="72" customFormat="1" ht="10.5" x14ac:dyDescent="0.25">
      <c r="B144" s="97"/>
    </row>
    <row r="145" spans="2:2" s="72" customFormat="1" ht="10.5" x14ac:dyDescent="0.25">
      <c r="B145" s="97"/>
    </row>
    <row r="146" spans="2:2" s="72" customFormat="1" ht="10.5" x14ac:dyDescent="0.25">
      <c r="B146" s="97"/>
    </row>
    <row r="147" spans="2:2" s="72" customFormat="1" ht="10.5" x14ac:dyDescent="0.25">
      <c r="B147" s="97"/>
    </row>
    <row r="148" spans="2:2" s="72" customFormat="1" ht="10.5" x14ac:dyDescent="0.25">
      <c r="B148" s="97"/>
    </row>
    <row r="149" spans="2:2" s="72" customFormat="1" ht="10.5" x14ac:dyDescent="0.25">
      <c r="B149" s="97"/>
    </row>
    <row r="150" spans="2:2" s="72" customFormat="1" ht="10.5" x14ac:dyDescent="0.25">
      <c r="B150" s="97"/>
    </row>
    <row r="151" spans="2:2" s="72" customFormat="1" ht="10.5" x14ac:dyDescent="0.25">
      <c r="B151" s="97"/>
    </row>
    <row r="152" spans="2:2" s="72" customFormat="1" ht="10.5" x14ac:dyDescent="0.25">
      <c r="B152" s="97"/>
    </row>
    <row r="153" spans="2:2" s="72" customFormat="1" ht="10.5" x14ac:dyDescent="0.25">
      <c r="B153" s="97"/>
    </row>
    <row r="154" spans="2:2" s="72" customFormat="1" ht="10.5" x14ac:dyDescent="0.25">
      <c r="B154" s="97"/>
    </row>
    <row r="155" spans="2:2" s="72" customFormat="1" ht="10.5" x14ac:dyDescent="0.25">
      <c r="B155" s="97"/>
    </row>
    <row r="156" spans="2:2" s="72" customFormat="1" ht="10.5" x14ac:dyDescent="0.25">
      <c r="B156" s="97"/>
    </row>
    <row r="157" spans="2:2" s="72" customFormat="1" ht="5.25" customHeight="1" x14ac:dyDescent="0.25">
      <c r="B157" s="97"/>
    </row>
    <row r="159" spans="2:2" ht="5.25" customHeight="1" x14ac:dyDescent="0.25"/>
  </sheetData>
  <mergeCells count="3">
    <mergeCell ref="H8:I8"/>
    <mergeCell ref="H39:I39"/>
    <mergeCell ref="H26:I2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workbookViewId="0">
      <selection activeCell="K24" sqref="K24"/>
    </sheetView>
  </sheetViews>
  <sheetFormatPr baseColWidth="10" defaultRowHeight="15" x14ac:dyDescent="0.25"/>
  <cols>
    <col min="1" max="1" width="11.42578125" style="260"/>
    <col min="2" max="2" width="39.5703125" style="260" customWidth="1"/>
    <col min="3" max="7" width="11.42578125" style="260"/>
    <col min="8" max="8" width="8.7109375" style="260" bestFit="1" customWidth="1"/>
    <col min="9" max="9" width="9" style="260" bestFit="1" customWidth="1"/>
    <col min="10" max="16384" width="11.42578125" style="260"/>
  </cols>
  <sheetData>
    <row r="1" spans="1:10" ht="15.75" thickBot="1" x14ac:dyDescent="0.3">
      <c r="H1" s="448"/>
      <c r="I1" s="448"/>
    </row>
    <row r="2" spans="1:10" ht="22.5" x14ac:dyDescent="0.25">
      <c r="B2" s="670" t="s">
        <v>543</v>
      </c>
      <c r="C2" s="671" t="s">
        <v>712</v>
      </c>
      <c r="D2" s="671" t="s">
        <v>649</v>
      </c>
      <c r="E2" s="671" t="s">
        <v>507</v>
      </c>
      <c r="F2" s="671" t="s">
        <v>438</v>
      </c>
      <c r="G2" s="672" t="s">
        <v>400</v>
      </c>
      <c r="H2" s="815" t="s">
        <v>539</v>
      </c>
      <c r="I2" s="816" t="s">
        <v>540</v>
      </c>
      <c r="J2"/>
    </row>
    <row r="3" spans="1:10" x14ac:dyDescent="0.25">
      <c r="B3" s="459" t="s">
        <v>340</v>
      </c>
      <c r="C3" s="445">
        <v>0.184581420590787</v>
      </c>
      <c r="D3" s="445">
        <v>0.20928591901269564</v>
      </c>
      <c r="E3" s="445">
        <v>0.19202613281289285</v>
      </c>
      <c r="F3" s="445">
        <v>0.1960789124669445</v>
      </c>
      <c r="G3" s="446">
        <v>0.19985946881346867</v>
      </c>
      <c r="H3" s="447">
        <v>-247.04498421908639</v>
      </c>
      <c r="I3" s="460">
        <v>-152.78048222681667</v>
      </c>
    </row>
    <row r="4" spans="1:10" x14ac:dyDescent="0.25">
      <c r="B4" s="463" t="s">
        <v>337</v>
      </c>
      <c r="C4" s="128">
        <v>0.24080266486410973</v>
      </c>
      <c r="D4" s="128">
        <v>0.21589048573031733</v>
      </c>
      <c r="E4" s="128">
        <v>0.20384324101139834</v>
      </c>
      <c r="F4" s="128">
        <v>0.22705239938567701</v>
      </c>
      <c r="G4" s="443">
        <v>0.22920834984445776</v>
      </c>
      <c r="H4" s="444">
        <v>249.12179133792401</v>
      </c>
      <c r="I4" s="462">
        <v>115.94315019651968</v>
      </c>
    </row>
    <row r="5" spans="1:10" x14ac:dyDescent="0.25">
      <c r="B5" s="463" t="s">
        <v>338</v>
      </c>
      <c r="C5" s="128">
        <v>9.5225861451464985E-3</v>
      </c>
      <c r="D5" s="128">
        <v>0.18849375963264009</v>
      </c>
      <c r="E5" s="128">
        <v>0.14913088558933305</v>
      </c>
      <c r="F5" s="128">
        <v>8.4223717472364346E-2</v>
      </c>
      <c r="G5" s="443">
        <v>7.1334553317214555E-2</v>
      </c>
      <c r="H5" s="444">
        <v>-1789.7117348749359</v>
      </c>
      <c r="I5" s="462">
        <v>-618.11967172068057</v>
      </c>
    </row>
    <row r="6" spans="1:10" x14ac:dyDescent="0.25">
      <c r="B6" s="459" t="s">
        <v>339</v>
      </c>
      <c r="C6" s="445">
        <v>0.17785223598216804</v>
      </c>
      <c r="D6" s="445">
        <v>0.16562627693417006</v>
      </c>
      <c r="E6" s="445">
        <v>0.18218274748282531</v>
      </c>
      <c r="F6" s="445">
        <v>0.19818514851057453</v>
      </c>
      <c r="G6" s="446">
        <v>0.21030705596751681</v>
      </c>
      <c r="H6" s="447">
        <v>122.25959047997975</v>
      </c>
      <c r="I6" s="460">
        <v>-324.54819985348769</v>
      </c>
    </row>
    <row r="7" spans="1:10" x14ac:dyDescent="0.25">
      <c r="B7" s="463" t="s">
        <v>337</v>
      </c>
      <c r="C7" s="128">
        <v>0.22549483926423611</v>
      </c>
      <c r="D7" s="128">
        <v>0.21308000649534367</v>
      </c>
      <c r="E7" s="128">
        <v>0.22330387145087313</v>
      </c>
      <c r="F7" s="128">
        <v>0.2427589904833965</v>
      </c>
      <c r="G7" s="443">
        <v>0.25342261826233803</v>
      </c>
      <c r="H7" s="444">
        <v>124.14832768892437</v>
      </c>
      <c r="I7" s="462">
        <v>-279.27778998101923</v>
      </c>
    </row>
    <row r="8" spans="1:10" x14ac:dyDescent="0.25">
      <c r="B8" s="463" t="s">
        <v>338</v>
      </c>
      <c r="C8" s="128">
        <v>4.9158317262384156E-2</v>
      </c>
      <c r="D8" s="128">
        <v>3.9073889744967477E-2</v>
      </c>
      <c r="E8" s="128">
        <v>4.3615622973368053E-2</v>
      </c>
      <c r="F8" s="128">
        <v>3.9003694974643142E-2</v>
      </c>
      <c r="G8" s="443">
        <v>3.5041309075428344E-2</v>
      </c>
      <c r="H8" s="444">
        <v>100.8442751741668</v>
      </c>
      <c r="I8" s="462">
        <v>141.17008186955812</v>
      </c>
    </row>
    <row r="9" spans="1:10" x14ac:dyDescent="0.25">
      <c r="B9" s="459" t="s">
        <v>51</v>
      </c>
      <c r="C9" s="445">
        <v>0.20534053783108328</v>
      </c>
      <c r="D9" s="445">
        <v>0.36872832079767653</v>
      </c>
      <c r="E9" s="445">
        <v>0.25122696210342427</v>
      </c>
      <c r="F9" s="445">
        <v>0.1837549058473972</v>
      </c>
      <c r="G9" s="446">
        <v>0.15269573631727898</v>
      </c>
      <c r="H9" s="447">
        <v>-1633.8778296659325</v>
      </c>
      <c r="I9" s="460">
        <v>526.44801513804293</v>
      </c>
    </row>
    <row r="10" spans="1:10" x14ac:dyDescent="0.25">
      <c r="B10" s="463" t="s">
        <v>337</v>
      </c>
      <c r="C10" s="128">
        <v>0.28209479354195194</v>
      </c>
      <c r="D10" s="128">
        <v>0.22501986250606257</v>
      </c>
      <c r="E10" s="128">
        <v>0.10148512920023206</v>
      </c>
      <c r="F10" s="128">
        <v>0.13547026473573107</v>
      </c>
      <c r="G10" s="443">
        <v>0.12576303274144321</v>
      </c>
      <c r="H10" s="444">
        <v>570.74931035889369</v>
      </c>
      <c r="I10" s="462">
        <v>1563.3176080050873</v>
      </c>
    </row>
    <row r="11" spans="1:10" ht="15.75" thickBot="1" x14ac:dyDescent="0.3">
      <c r="B11" s="463" t="s">
        <v>338</v>
      </c>
      <c r="C11" s="128">
        <v>-0.20048405240260825</v>
      </c>
      <c r="D11" s="128">
        <v>1.3516446274185347</v>
      </c>
      <c r="E11" s="128">
        <v>1.1654749505749986</v>
      </c>
      <c r="F11" s="128">
        <v>0.35924751539025485</v>
      </c>
      <c r="G11" s="443">
        <v>0.2801320571235722</v>
      </c>
      <c r="H11" s="444" t="s">
        <v>364</v>
      </c>
      <c r="I11" s="462" t="s">
        <v>364</v>
      </c>
    </row>
    <row r="12" spans="1:10" s="774" customFormat="1" ht="23.25" thickBot="1" x14ac:dyDescent="0.3">
      <c r="B12" s="670" t="s">
        <v>588</v>
      </c>
      <c r="C12" s="671" t="s">
        <v>712</v>
      </c>
      <c r="D12" s="671" t="s">
        <v>649</v>
      </c>
      <c r="E12" s="671" t="s">
        <v>507</v>
      </c>
      <c r="F12" s="671" t="s">
        <v>438</v>
      </c>
      <c r="G12" s="672" t="s">
        <v>400</v>
      </c>
      <c r="H12" s="815" t="s">
        <v>539</v>
      </c>
      <c r="I12" s="816" t="s">
        <v>540</v>
      </c>
    </row>
    <row r="13" spans="1:10" s="774" customFormat="1" x14ac:dyDescent="0.25">
      <c r="B13" s="459" t="s">
        <v>589</v>
      </c>
      <c r="C13" s="128">
        <v>0.20272639566671857</v>
      </c>
      <c r="D13" s="128">
        <v>0.18190361994654422</v>
      </c>
      <c r="E13" s="128">
        <v>0.17399999999999999</v>
      </c>
      <c r="F13" s="128">
        <v>0.19949650071573349</v>
      </c>
      <c r="G13" s="128">
        <v>0.2</v>
      </c>
      <c r="H13" s="798">
        <v>208.22775720174351</v>
      </c>
      <c r="I13" s="799">
        <v>27.263956667185617</v>
      </c>
    </row>
    <row r="14" spans="1:10" s="774" customFormat="1" x14ac:dyDescent="0.25">
      <c r="B14" s="463" t="s">
        <v>590</v>
      </c>
      <c r="C14" s="128">
        <v>0.2385785450872166</v>
      </c>
      <c r="D14" s="128">
        <v>0.21659676852391346</v>
      </c>
      <c r="E14" s="128">
        <v>0.193</v>
      </c>
      <c r="F14" s="128">
        <v>0.22616499827763123</v>
      </c>
      <c r="G14" s="128">
        <v>0.21</v>
      </c>
      <c r="H14" s="796">
        <v>219.81776563303134</v>
      </c>
      <c r="I14" s="462">
        <v>285.78545087216605</v>
      </c>
    </row>
    <row r="15" spans="1:10" s="774" customFormat="1" ht="15.75" thickBot="1" x14ac:dyDescent="0.3">
      <c r="B15" s="467" t="s">
        <v>591</v>
      </c>
      <c r="C15" s="457">
        <v>9.1091806801857009E-2</v>
      </c>
      <c r="D15" s="457">
        <v>7.2684422767116674E-2</v>
      </c>
      <c r="E15" s="457">
        <v>0.108</v>
      </c>
      <c r="F15" s="457">
        <v>0.10318613867067054</v>
      </c>
      <c r="G15" s="457">
        <v>0.152</v>
      </c>
      <c r="H15" s="797">
        <v>184.07384034740335</v>
      </c>
      <c r="I15" s="605">
        <v>-609.08193198142988</v>
      </c>
    </row>
    <row r="16" spans="1:10" s="774" customFormat="1" ht="15.75" thickBot="1" x14ac:dyDescent="0.3">
      <c r="A16" s="448"/>
      <c r="B16" s="824"/>
      <c r="C16" s="128"/>
      <c r="D16" s="128"/>
      <c r="E16" s="128"/>
      <c r="F16" s="128"/>
      <c r="G16" s="128"/>
      <c r="H16" s="444"/>
      <c r="I16" s="444"/>
      <c r="J16" s="448"/>
    </row>
    <row r="17" spans="2:9" ht="22.5" x14ac:dyDescent="0.25">
      <c r="B17" s="670" t="s">
        <v>346</v>
      </c>
      <c r="C17" s="671" t="s">
        <v>712</v>
      </c>
      <c r="D17" s="671" t="s">
        <v>649</v>
      </c>
      <c r="E17" s="671" t="s">
        <v>507</v>
      </c>
      <c r="F17" s="671" t="s">
        <v>438</v>
      </c>
      <c r="G17" s="672" t="s">
        <v>400</v>
      </c>
      <c r="H17" s="815" t="s">
        <v>539</v>
      </c>
      <c r="I17" s="816" t="s">
        <v>540</v>
      </c>
    </row>
    <row r="18" spans="2:9" x14ac:dyDescent="0.25">
      <c r="B18" s="459" t="s">
        <v>407</v>
      </c>
      <c r="C18" s="445">
        <v>1.0000000000000002</v>
      </c>
      <c r="D18" s="445">
        <v>1</v>
      </c>
      <c r="E18" s="445">
        <v>1</v>
      </c>
      <c r="F18" s="445">
        <v>1</v>
      </c>
      <c r="G18" s="446">
        <v>1</v>
      </c>
      <c r="H18" s="442"/>
      <c r="I18" s="460"/>
    </row>
    <row r="19" spans="2:9" x14ac:dyDescent="0.25">
      <c r="B19" s="463" t="s">
        <v>408</v>
      </c>
      <c r="C19" s="128">
        <v>0.7569127242401229</v>
      </c>
      <c r="D19" s="128">
        <v>0.75900000000000001</v>
      </c>
      <c r="E19" s="128">
        <v>0.78401390129623805</v>
      </c>
      <c r="F19" s="128">
        <v>0.7831454714786944</v>
      </c>
      <c r="G19" s="443">
        <v>0.81409909892219179</v>
      </c>
      <c r="H19" s="444">
        <v>-20.872757598771052</v>
      </c>
      <c r="I19" s="462">
        <v>-571.8637468206889</v>
      </c>
    </row>
    <row r="20" spans="2:9" x14ac:dyDescent="0.25">
      <c r="B20" s="463" t="s">
        <v>409</v>
      </c>
      <c r="C20" s="128">
        <v>0.24308727575987724</v>
      </c>
      <c r="D20" s="128">
        <v>0.24099999999999999</v>
      </c>
      <c r="E20" s="128">
        <v>0.21598609870376204</v>
      </c>
      <c r="F20" s="128">
        <v>0.21685452852130549</v>
      </c>
      <c r="G20" s="443">
        <v>0.18590090107780821</v>
      </c>
      <c r="H20" s="444">
        <v>20.872757598772441</v>
      </c>
      <c r="I20" s="462">
        <v>571.86374682069027</v>
      </c>
    </row>
    <row r="21" spans="2:9" x14ac:dyDescent="0.25">
      <c r="B21" s="459" t="s">
        <v>410</v>
      </c>
      <c r="C21" s="445">
        <v>0.75687426764506349</v>
      </c>
      <c r="D21" s="445">
        <v>0.78300000000000003</v>
      </c>
      <c r="E21" s="445">
        <v>0.85399999999999998</v>
      </c>
      <c r="F21" s="445">
        <v>0.85499999999999998</v>
      </c>
      <c r="G21" s="446">
        <v>0.8169934892502988</v>
      </c>
      <c r="H21" s="447">
        <v>-261.25732354936537</v>
      </c>
      <c r="I21" s="460">
        <v>-601.19221605235305</v>
      </c>
    </row>
    <row r="22" spans="2:9" x14ac:dyDescent="0.25">
      <c r="B22" s="463" t="s">
        <v>411</v>
      </c>
      <c r="C22" s="128">
        <v>0.72981998997594089</v>
      </c>
      <c r="D22" s="128">
        <v>0.72699999999999998</v>
      </c>
      <c r="E22" s="128">
        <v>0.77115295899166314</v>
      </c>
      <c r="F22" s="128">
        <v>0.78400000000000003</v>
      </c>
      <c r="G22" s="443">
        <v>0.80615201800998115</v>
      </c>
      <c r="H22" s="444">
        <v>28.199899759409064</v>
      </c>
      <c r="I22" s="462">
        <v>-763.32028034040263</v>
      </c>
    </row>
    <row r="23" spans="2:9" x14ac:dyDescent="0.25">
      <c r="B23" s="463" t="s">
        <v>412</v>
      </c>
      <c r="C23" s="128">
        <v>0.27018001002405917</v>
      </c>
      <c r="D23" s="128">
        <v>0.27300000000000002</v>
      </c>
      <c r="E23" s="128">
        <v>0.22884704100833686</v>
      </c>
      <c r="F23" s="128">
        <v>0.216</v>
      </c>
      <c r="G23" s="443">
        <v>0.1938479819900189</v>
      </c>
      <c r="H23" s="444">
        <v>-28.19989975940851</v>
      </c>
      <c r="I23" s="462">
        <v>763.32028034040263</v>
      </c>
    </row>
    <row r="24" spans="2:9" x14ac:dyDescent="0.25">
      <c r="B24" s="459" t="s">
        <v>413</v>
      </c>
      <c r="C24" s="445">
        <v>0.24265912073369908</v>
      </c>
      <c r="D24" s="445">
        <v>0.215</v>
      </c>
      <c r="E24" s="445">
        <v>0.14499999999999999</v>
      </c>
      <c r="F24" s="445">
        <v>0.14199999999999999</v>
      </c>
      <c r="G24" s="446">
        <v>0.17838985098327359</v>
      </c>
      <c r="H24" s="447">
        <v>276.59120733699081</v>
      </c>
      <c r="I24" s="460">
        <v>642.69269750425485</v>
      </c>
    </row>
    <row r="25" spans="2:9" x14ac:dyDescent="0.25">
      <c r="B25" s="464" t="s">
        <v>414</v>
      </c>
      <c r="C25" s="128">
        <v>0.84094981295618931</v>
      </c>
      <c r="D25" s="128">
        <v>0.872</v>
      </c>
      <c r="E25" s="128">
        <v>0.86099999999999999</v>
      </c>
      <c r="F25" s="128">
        <v>0.78600000000000003</v>
      </c>
      <c r="G25" s="443">
        <v>0.84568425986165141</v>
      </c>
      <c r="H25" s="444">
        <v>-310.50187043810683</v>
      </c>
      <c r="I25" s="462">
        <v>-47.344469054620973</v>
      </c>
    </row>
    <row r="26" spans="2:9" ht="15.75" thickBot="1" x14ac:dyDescent="0.3">
      <c r="B26" s="463" t="s">
        <v>415</v>
      </c>
      <c r="C26" s="128">
        <v>0.1590501870438108</v>
      </c>
      <c r="D26" s="128">
        <v>0.128</v>
      </c>
      <c r="E26" s="128">
        <v>0.13900000000000001</v>
      </c>
      <c r="F26" s="128">
        <v>0.214</v>
      </c>
      <c r="G26" s="443">
        <v>0.15431574013834862</v>
      </c>
      <c r="H26" s="444">
        <v>310.50187043810797</v>
      </c>
      <c r="I26" s="462">
        <v>47.344469054621804</v>
      </c>
    </row>
    <row r="27" spans="2:9" ht="22.5" x14ac:dyDescent="0.25">
      <c r="B27" s="675" t="s">
        <v>542</v>
      </c>
      <c r="C27" s="671" t="s">
        <v>712</v>
      </c>
      <c r="D27" s="671" t="s">
        <v>649</v>
      </c>
      <c r="E27" s="671" t="s">
        <v>507</v>
      </c>
      <c r="F27" s="671" t="s">
        <v>438</v>
      </c>
      <c r="G27" s="672" t="s">
        <v>400</v>
      </c>
      <c r="H27" s="815" t="s">
        <v>539</v>
      </c>
      <c r="I27" s="816" t="s">
        <v>540</v>
      </c>
    </row>
    <row r="28" spans="2:9" ht="21" x14ac:dyDescent="0.25">
      <c r="B28" s="773" t="s">
        <v>406</v>
      </c>
      <c r="C28" s="445">
        <v>0.99999999999999989</v>
      </c>
      <c r="D28" s="445">
        <v>1</v>
      </c>
      <c r="E28" s="445">
        <v>1</v>
      </c>
      <c r="F28" s="445">
        <v>1</v>
      </c>
      <c r="G28" s="446">
        <v>1</v>
      </c>
      <c r="H28" s="444">
        <v>-1.1102230246251565E-12</v>
      </c>
      <c r="I28" s="462">
        <v>-1.1102230246251565E-12</v>
      </c>
    </row>
    <row r="29" spans="2:9" x14ac:dyDescent="0.25">
      <c r="B29" s="465" t="s">
        <v>404</v>
      </c>
      <c r="C29" s="128">
        <v>0.65989533342701046</v>
      </c>
      <c r="D29" s="128">
        <v>0.66700000000000004</v>
      </c>
      <c r="E29" s="128">
        <v>0.73787268955035001</v>
      </c>
      <c r="F29" s="128">
        <v>0.73308316941741647</v>
      </c>
      <c r="G29" s="443">
        <v>0.75163796049914455</v>
      </c>
      <c r="H29" s="444">
        <v>-71.046665729895821</v>
      </c>
      <c r="I29" s="462">
        <v>-917.42627072134098</v>
      </c>
    </row>
    <row r="30" spans="2:9" x14ac:dyDescent="0.25">
      <c r="B30" s="465" t="s">
        <v>405</v>
      </c>
      <c r="C30" s="128">
        <v>0.34010466657298943</v>
      </c>
      <c r="D30" s="128">
        <v>0.33300000000000002</v>
      </c>
      <c r="E30" s="128">
        <v>0.26212731044965004</v>
      </c>
      <c r="F30" s="128">
        <v>0.26691683058258353</v>
      </c>
      <c r="G30" s="443">
        <v>0.24836203950085547</v>
      </c>
      <c r="H30" s="444">
        <v>71.046665729894158</v>
      </c>
      <c r="I30" s="462">
        <v>917.42627072133962</v>
      </c>
    </row>
    <row r="31" spans="2:9" x14ac:dyDescent="0.25">
      <c r="B31" s="459" t="s">
        <v>71</v>
      </c>
      <c r="C31" s="445">
        <v>0.66096569923031578</v>
      </c>
      <c r="D31" s="445">
        <v>0.64500000000000002</v>
      </c>
      <c r="E31" s="445">
        <v>0.59511577138919802</v>
      </c>
      <c r="F31" s="445">
        <v>0.55493943678342394</v>
      </c>
      <c r="G31" s="446">
        <v>0.55948010304914098</v>
      </c>
      <c r="H31" s="447">
        <v>159.65699230315766</v>
      </c>
      <c r="I31" s="460">
        <v>1014.8559618117481</v>
      </c>
    </row>
    <row r="32" spans="2:9" x14ac:dyDescent="0.25">
      <c r="B32" s="465" t="s">
        <v>404</v>
      </c>
      <c r="C32" s="128">
        <v>0.73458208872856312</v>
      </c>
      <c r="D32" s="128">
        <v>0.73899999999999999</v>
      </c>
      <c r="E32" s="128">
        <v>0.8298103382563996</v>
      </c>
      <c r="F32" s="128">
        <v>0.80810382182027307</v>
      </c>
      <c r="G32" s="443">
        <v>0.81364987719830617</v>
      </c>
      <c r="H32" s="444">
        <v>-44.179112714368699</v>
      </c>
      <c r="I32" s="462">
        <v>-790.6778846974305</v>
      </c>
    </row>
    <row r="33" spans="2:9" x14ac:dyDescent="0.25">
      <c r="B33" s="465" t="s">
        <v>405</v>
      </c>
      <c r="C33" s="128">
        <v>0.26541791127143688</v>
      </c>
      <c r="D33" s="128">
        <v>0.26100000000000001</v>
      </c>
      <c r="E33" s="128">
        <v>0.17018966174360056</v>
      </c>
      <c r="F33" s="128">
        <v>0.19189617817972698</v>
      </c>
      <c r="G33" s="443">
        <v>0.18635012280169388</v>
      </c>
      <c r="H33" s="444">
        <v>44.179112714368699</v>
      </c>
      <c r="I33" s="462">
        <v>790.67788469742993</v>
      </c>
    </row>
    <row r="34" spans="2:9" x14ac:dyDescent="0.25">
      <c r="B34" s="773" t="s">
        <v>555</v>
      </c>
      <c r="C34" s="445">
        <v>0.33903430076968422</v>
      </c>
      <c r="D34" s="445">
        <v>0.35499999999999998</v>
      </c>
      <c r="E34" s="445">
        <v>0.40488422861080187</v>
      </c>
      <c r="F34" s="445">
        <v>0.445060563216576</v>
      </c>
      <c r="G34" s="446">
        <v>0.44051989695085897</v>
      </c>
      <c r="H34" s="447">
        <v>-159.65699230315766</v>
      </c>
      <c r="I34" s="460">
        <v>-1014.8559618117475</v>
      </c>
    </row>
    <row r="35" spans="2:9" x14ac:dyDescent="0.25">
      <c r="B35" s="465" t="s">
        <v>404</v>
      </c>
      <c r="C35" s="128">
        <v>0.51428946602933523</v>
      </c>
      <c r="D35" s="128">
        <v>0.53600000000000003</v>
      </c>
      <c r="E35" s="128">
        <v>0.60287932281955847</v>
      </c>
      <c r="F35" s="128">
        <v>0.63954102699374082</v>
      </c>
      <c r="G35" s="443">
        <v>0.6728800342731881</v>
      </c>
      <c r="H35" s="444">
        <v>-217.10533970664804</v>
      </c>
      <c r="I35" s="462">
        <v>-1585.9056824385286</v>
      </c>
    </row>
    <row r="36" spans="2:9" ht="15.75" thickBot="1" x14ac:dyDescent="0.3">
      <c r="B36" s="603" t="s">
        <v>405</v>
      </c>
      <c r="C36" s="457">
        <v>0.48571053397066472</v>
      </c>
      <c r="D36" s="457">
        <v>0.46400000000000002</v>
      </c>
      <c r="E36" s="457">
        <v>0.39712067718044169</v>
      </c>
      <c r="F36" s="457">
        <v>0.36045897300625918</v>
      </c>
      <c r="G36" s="458">
        <v>0.3271199657268119</v>
      </c>
      <c r="H36" s="604">
        <v>217.10533970664693</v>
      </c>
      <c r="I36" s="605">
        <v>1585.9056824385282</v>
      </c>
    </row>
    <row r="37" spans="2:9" s="448" customFormat="1" ht="15.75" thickBot="1" x14ac:dyDescent="0.3">
      <c r="B37" s="825"/>
      <c r="C37" s="128"/>
      <c r="D37" s="128"/>
      <c r="E37" s="128"/>
      <c r="F37" s="128"/>
      <c r="G37" s="128"/>
      <c r="H37" s="444"/>
      <c r="I37" s="444"/>
    </row>
    <row r="38" spans="2:9" ht="22.5" x14ac:dyDescent="0.25">
      <c r="B38" s="675" t="s">
        <v>399</v>
      </c>
      <c r="C38" s="671" t="s">
        <v>712</v>
      </c>
      <c r="D38" s="671" t="s">
        <v>649</v>
      </c>
      <c r="E38" s="671" t="s">
        <v>507</v>
      </c>
      <c r="F38" s="671" t="s">
        <v>438</v>
      </c>
      <c r="G38" s="672" t="s">
        <v>400</v>
      </c>
      <c r="H38" s="815" t="s">
        <v>539</v>
      </c>
      <c r="I38" s="816" t="s">
        <v>540</v>
      </c>
    </row>
    <row r="39" spans="2:9" x14ac:dyDescent="0.25">
      <c r="B39" s="463" t="s">
        <v>554</v>
      </c>
      <c r="C39" s="128">
        <v>0.42068425472771859</v>
      </c>
      <c r="D39" s="128">
        <v>0.3377181036431795</v>
      </c>
      <c r="E39" s="128">
        <v>0.30902720458951555</v>
      </c>
      <c r="F39" s="128">
        <v>0.29652378286020825</v>
      </c>
      <c r="G39" s="443">
        <v>0.30358665988854666</v>
      </c>
      <c r="H39" s="444">
        <v>829.66151084539081</v>
      </c>
      <c r="I39" s="462">
        <v>1170.9759483917192</v>
      </c>
    </row>
    <row r="40" spans="2:9" x14ac:dyDescent="0.25">
      <c r="B40" s="465" t="s">
        <v>404</v>
      </c>
      <c r="C40" s="128">
        <v>0.54980145557374693</v>
      </c>
      <c r="D40" s="128">
        <v>0.44160122219045839</v>
      </c>
      <c r="E40" s="128">
        <v>0.38400000000000001</v>
      </c>
      <c r="F40" s="128">
        <v>0.36</v>
      </c>
      <c r="G40" s="443">
        <v>0.35672196335419815</v>
      </c>
      <c r="H40" s="444">
        <v>1082.0023338328854</v>
      </c>
      <c r="I40" s="462">
        <v>1930.794922195488</v>
      </c>
    </row>
    <row r="41" spans="2:9" x14ac:dyDescent="0.25">
      <c r="B41" s="465" t="s">
        <v>405</v>
      </c>
      <c r="C41" s="128">
        <v>7.1908213825289502E-2</v>
      </c>
      <c r="D41" s="128">
        <v>6.0676514659758915E-2</v>
      </c>
      <c r="E41" s="128">
        <v>5.6000000000000001E-2</v>
      </c>
      <c r="F41" s="128">
        <v>4.7E-2</v>
      </c>
      <c r="G41" s="443">
        <v>4.9000000000000002E-2</v>
      </c>
      <c r="H41" s="444">
        <v>112.31699165530587</v>
      </c>
      <c r="I41" s="462">
        <v>229.08213825289499</v>
      </c>
    </row>
    <row r="42" spans="2:9" s="774" customFormat="1" x14ac:dyDescent="0.25">
      <c r="B42" s="463" t="s">
        <v>675</v>
      </c>
      <c r="C42" s="128">
        <v>0.48168450146057851</v>
      </c>
      <c r="D42" s="128">
        <v>0.57085569836761574</v>
      </c>
      <c r="E42" s="128">
        <v>0.39</v>
      </c>
      <c r="F42" s="128">
        <v>0.28100000000000003</v>
      </c>
      <c r="G42" s="443">
        <v>0.246</v>
      </c>
      <c r="H42" s="444">
        <v>-891.71196907037233</v>
      </c>
      <c r="I42" s="462">
        <v>2356.8450146057853</v>
      </c>
    </row>
    <row r="43" spans="2:9" s="774" customFormat="1" x14ac:dyDescent="0.25">
      <c r="B43" s="465" t="s">
        <v>404</v>
      </c>
      <c r="C43" s="128">
        <v>0.60640140985146274</v>
      </c>
      <c r="D43" s="128">
        <v>0.45354107820117723</v>
      </c>
      <c r="E43" s="128">
        <v>0.26108267906187643</v>
      </c>
      <c r="F43" s="128">
        <v>0.25719714296684215</v>
      </c>
      <c r="G43" s="443">
        <v>0.23699999999999999</v>
      </c>
      <c r="H43" s="444">
        <v>1528.603316502855</v>
      </c>
      <c r="I43" s="462">
        <v>3694.0140985146277</v>
      </c>
    </row>
    <row r="44" spans="2:9" s="774" customFormat="1" x14ac:dyDescent="0.25">
      <c r="B44" s="465" t="s">
        <v>405</v>
      </c>
      <c r="C44" s="128">
        <v>-0.17773415583970292</v>
      </c>
      <c r="D44" s="128">
        <v>1.3732472523333261</v>
      </c>
      <c r="E44" s="128">
        <v>1.177153792637091</v>
      </c>
      <c r="F44" s="128">
        <v>0.36942613890990261</v>
      </c>
      <c r="G44" s="443">
        <v>0.29299999999999998</v>
      </c>
      <c r="H44" s="444" t="s">
        <v>533</v>
      </c>
      <c r="I44" s="462" t="s">
        <v>533</v>
      </c>
    </row>
    <row r="45" spans="2:9" x14ac:dyDescent="0.25">
      <c r="B45" s="463" t="s">
        <v>524</v>
      </c>
      <c r="C45" s="128">
        <v>0.22785487649053068</v>
      </c>
      <c r="D45" s="128">
        <v>0.17020155302642415</v>
      </c>
      <c r="E45" s="128">
        <v>0.14034333770310353</v>
      </c>
      <c r="F45" s="128">
        <v>0.10865256234115343</v>
      </c>
      <c r="G45" s="443">
        <v>0.10323828987879498</v>
      </c>
      <c r="H45" s="444">
        <v>576.53323464106541</v>
      </c>
      <c r="I45" s="462">
        <v>1246.1658661173572</v>
      </c>
    </row>
    <row r="46" spans="2:9" s="774" customFormat="1" x14ac:dyDescent="0.25">
      <c r="B46" s="465" t="s">
        <v>404</v>
      </c>
      <c r="C46" s="128">
        <v>0.33768181851197199</v>
      </c>
      <c r="D46" s="128">
        <v>0.24783058258564719</v>
      </c>
      <c r="E46" s="128">
        <v>0.18612360214053358</v>
      </c>
      <c r="F46" s="128">
        <v>0.14596848498761503</v>
      </c>
      <c r="G46" s="443">
        <v>0.14447532340771291</v>
      </c>
      <c r="H46" s="444">
        <v>898.51235926324796</v>
      </c>
      <c r="I46" s="462">
        <v>1932.0649510425908</v>
      </c>
    </row>
    <row r="47" spans="2:9" ht="15.75" thickBot="1" x14ac:dyDescent="0.3">
      <c r="B47" s="465" t="s">
        <v>405</v>
      </c>
      <c r="C47" s="128">
        <v>1.4760809729308108E-2</v>
      </c>
      <c r="D47" s="128">
        <v>1.4888890659730992E-2</v>
      </c>
      <c r="E47" s="128">
        <v>1.0557931066752064E-2</v>
      </c>
      <c r="F47" s="128">
        <v>9.136868776473862E-3</v>
      </c>
      <c r="G47" s="443">
        <v>9.0324916962677103E-3</v>
      </c>
      <c r="H47" s="444">
        <v>-1.2808093042288373</v>
      </c>
      <c r="I47" s="462">
        <v>57.283180330403979</v>
      </c>
    </row>
    <row r="48" spans="2:9" ht="22.5" x14ac:dyDescent="0.25">
      <c r="B48" s="675" t="s">
        <v>553</v>
      </c>
      <c r="C48" s="671" t="s">
        <v>712</v>
      </c>
      <c r="D48" s="671" t="s">
        <v>649</v>
      </c>
      <c r="E48" s="671" t="s">
        <v>507</v>
      </c>
      <c r="F48" s="671" t="s">
        <v>438</v>
      </c>
      <c r="G48" s="672" t="s">
        <v>400</v>
      </c>
      <c r="H48" s="815" t="s">
        <v>539</v>
      </c>
      <c r="I48" s="816" t="s">
        <v>540</v>
      </c>
    </row>
    <row r="49" spans="2:12" s="774" customFormat="1" x14ac:dyDescent="0.25">
      <c r="B49" s="463" t="s">
        <v>727</v>
      </c>
      <c r="C49" s="128">
        <v>0.65429999999999999</v>
      </c>
      <c r="D49" s="128">
        <v>0.48020000000000002</v>
      </c>
      <c r="E49" s="128">
        <v>0.3574</v>
      </c>
      <c r="F49" s="128">
        <v>0.27529999999999999</v>
      </c>
      <c r="G49" s="443">
        <v>0.27929999999999999</v>
      </c>
      <c r="H49" s="599">
        <v>1740.9999999999998</v>
      </c>
      <c r="I49" s="600">
        <v>3750</v>
      </c>
    </row>
    <row r="50" spans="2:12" s="774" customFormat="1" x14ac:dyDescent="0.25">
      <c r="B50" s="463" t="s">
        <v>728</v>
      </c>
      <c r="C50" s="128">
        <v>0.59250000000000003</v>
      </c>
      <c r="D50" s="128">
        <v>0.65</v>
      </c>
      <c r="E50" s="128">
        <v>0.4</v>
      </c>
      <c r="F50" s="128">
        <v>0.27250000000000002</v>
      </c>
      <c r="G50" s="443">
        <v>0.28749999999999998</v>
      </c>
      <c r="H50" s="599">
        <v>-575</v>
      </c>
      <c r="I50" s="600">
        <v>3050.0000000000005</v>
      </c>
    </row>
    <row r="51" spans="2:12" x14ac:dyDescent="0.25">
      <c r="B51" s="463" t="s">
        <v>217</v>
      </c>
      <c r="C51" s="128">
        <v>0.495</v>
      </c>
      <c r="D51" s="128">
        <v>0.433</v>
      </c>
      <c r="E51" s="128">
        <v>0.32700000000000001</v>
      </c>
      <c r="F51" s="128">
        <v>0.22562499999999999</v>
      </c>
      <c r="G51" s="443">
        <v>0.23250000000000001</v>
      </c>
      <c r="H51" s="599">
        <v>620</v>
      </c>
      <c r="I51" s="600">
        <v>2624.9999999999995</v>
      </c>
    </row>
    <row r="52" spans="2:12" x14ac:dyDescent="0.25">
      <c r="B52" s="463" t="s">
        <v>381</v>
      </c>
      <c r="C52" s="128">
        <v>0.502</v>
      </c>
      <c r="D52" s="128">
        <v>0.371</v>
      </c>
      <c r="E52" s="128">
        <v>0.27300000000000002</v>
      </c>
      <c r="F52" s="128">
        <v>0.22859375000000001</v>
      </c>
      <c r="G52" s="443">
        <v>0.22477083333333334</v>
      </c>
      <c r="H52" s="599">
        <v>1310</v>
      </c>
      <c r="I52" s="600">
        <v>2772.2916666666665</v>
      </c>
    </row>
    <row r="53" spans="2:12" x14ac:dyDescent="0.25">
      <c r="B53" s="463" t="s">
        <v>397</v>
      </c>
      <c r="C53" s="128">
        <v>0.51700000000000002</v>
      </c>
      <c r="D53" s="128">
        <v>0.441</v>
      </c>
      <c r="E53" s="128">
        <v>0.33900000000000002</v>
      </c>
      <c r="F53" s="128">
        <v>0.22562499999999999</v>
      </c>
      <c r="G53" s="443">
        <v>0.236875</v>
      </c>
      <c r="H53" s="599">
        <v>760.00000000000011</v>
      </c>
      <c r="I53" s="600">
        <v>2801.25</v>
      </c>
    </row>
    <row r="54" spans="2:12" ht="15.75" thickBot="1" x14ac:dyDescent="0.3">
      <c r="B54" s="467" t="s">
        <v>398</v>
      </c>
      <c r="C54" s="457">
        <v>0.53400000000000003</v>
      </c>
      <c r="D54" s="457">
        <v>0.38700000000000001</v>
      </c>
      <c r="E54" s="457">
        <v>0.28599999999999998</v>
      </c>
      <c r="F54" s="457">
        <v>0.23428125000000002</v>
      </c>
      <c r="G54" s="458">
        <v>0.23397916666666668</v>
      </c>
      <c r="H54" s="601">
        <v>1470.0000000000002</v>
      </c>
      <c r="I54" s="602">
        <v>3000.2083333333335</v>
      </c>
    </row>
    <row r="56" spans="2:12" ht="15.75" thickBot="1" x14ac:dyDescent="0.3"/>
    <row r="57" spans="2:12" ht="15.75" thickBot="1" x14ac:dyDescent="0.3">
      <c r="L57" s="826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7"/>
  <sheetViews>
    <sheetView workbookViewId="0">
      <selection activeCell="J30" sqref="J30"/>
    </sheetView>
  </sheetViews>
  <sheetFormatPr baseColWidth="10" defaultRowHeight="10.5" x14ac:dyDescent="0.15"/>
  <cols>
    <col min="1" max="1" width="3.7109375" style="800" customWidth="1"/>
    <col min="2" max="2" width="39.140625" style="800" bestFit="1" customWidth="1"/>
    <col min="3" max="4" width="12.85546875" style="800" bestFit="1" customWidth="1"/>
    <col min="5" max="5" width="11.42578125" style="800"/>
    <col min="6" max="6" width="12.42578125" style="800" customWidth="1"/>
    <col min="7" max="7" width="11.42578125" style="800"/>
    <col min="8" max="8" width="12.42578125" style="800" customWidth="1"/>
    <col min="9" max="9" width="11.42578125" style="800"/>
    <col min="10" max="10" width="13.28515625" style="800" customWidth="1"/>
    <col min="11" max="16384" width="11.42578125" style="800"/>
  </cols>
  <sheetData>
    <row r="1" spans="2:10" ht="11.25" thickBot="1" x14ac:dyDescent="0.2"/>
    <row r="2" spans="2:10" ht="15.75" customHeight="1" thickBot="1" x14ac:dyDescent="0.2">
      <c r="B2" s="876" t="s">
        <v>615</v>
      </c>
      <c r="C2" s="940" t="s">
        <v>715</v>
      </c>
      <c r="D2" s="939"/>
      <c r="E2" s="941">
        <v>43344</v>
      </c>
      <c r="F2" s="939"/>
      <c r="G2" s="938" t="s">
        <v>625</v>
      </c>
      <c r="H2" s="939"/>
      <c r="I2" s="940" t="s">
        <v>626</v>
      </c>
      <c r="J2" s="939"/>
    </row>
    <row r="3" spans="2:10" ht="31.5" x14ac:dyDescent="0.15">
      <c r="B3" s="812" t="s">
        <v>404</v>
      </c>
      <c r="C3" s="740" t="s">
        <v>638</v>
      </c>
      <c r="D3" s="742" t="s">
        <v>611</v>
      </c>
      <c r="E3" s="741" t="s">
        <v>638</v>
      </c>
      <c r="F3" s="742" t="s">
        <v>611</v>
      </c>
      <c r="G3" s="741" t="s">
        <v>638</v>
      </c>
      <c r="H3" s="742" t="s">
        <v>611</v>
      </c>
      <c r="I3" s="741" t="s">
        <v>638</v>
      </c>
      <c r="J3" s="742" t="s">
        <v>611</v>
      </c>
    </row>
    <row r="4" spans="2:10" x14ac:dyDescent="0.15">
      <c r="B4" s="877" t="s">
        <v>612</v>
      </c>
      <c r="C4" s="905">
        <v>185</v>
      </c>
      <c r="D4" s="879"/>
      <c r="E4" s="878">
        <v>198</v>
      </c>
      <c r="F4" s="879"/>
      <c r="G4" s="878">
        <v>200</v>
      </c>
      <c r="H4" s="879"/>
      <c r="I4" s="878">
        <v>186.37396287217996</v>
      </c>
      <c r="J4" s="879"/>
    </row>
    <row r="5" spans="2:10" x14ac:dyDescent="0.15">
      <c r="B5" s="880" t="s">
        <v>657</v>
      </c>
      <c r="C5" s="880">
        <v>5</v>
      </c>
      <c r="D5" s="881">
        <v>0.11</v>
      </c>
      <c r="E5" s="391">
        <v>7</v>
      </c>
      <c r="F5" s="881">
        <v>0.14000000000000001</v>
      </c>
      <c r="G5" s="391">
        <v>2</v>
      </c>
      <c r="H5" s="881">
        <v>7.0000000000000007E-2</v>
      </c>
      <c r="I5" s="391"/>
      <c r="J5" s="881"/>
    </row>
    <row r="6" spans="2:10" x14ac:dyDescent="0.15">
      <c r="B6" s="880" t="s">
        <v>610</v>
      </c>
      <c r="C6" s="880"/>
      <c r="D6" s="881">
        <v>7.0000000000000007E-2</v>
      </c>
      <c r="E6" s="391"/>
      <c r="F6" s="881">
        <v>0.06</v>
      </c>
      <c r="G6" s="391"/>
      <c r="H6" s="881">
        <v>0.05</v>
      </c>
      <c r="I6" s="391"/>
      <c r="J6" s="881">
        <v>9.8623254567164614E-2</v>
      </c>
    </row>
    <row r="7" spans="2:10" x14ac:dyDescent="0.15">
      <c r="B7" s="880" t="s">
        <v>609</v>
      </c>
      <c r="C7" s="906">
        <v>154</v>
      </c>
      <c r="D7" s="881">
        <v>0.15</v>
      </c>
      <c r="E7" s="882">
        <v>189</v>
      </c>
      <c r="F7" s="881">
        <v>0.17</v>
      </c>
      <c r="G7" s="882">
        <v>117.11846228810643</v>
      </c>
      <c r="H7" s="881">
        <v>0.18256257565478332</v>
      </c>
      <c r="I7" s="882">
        <v>73.556622894945122</v>
      </c>
      <c r="J7" s="881">
        <v>0.13419759135781342</v>
      </c>
    </row>
    <row r="8" spans="2:10" x14ac:dyDescent="0.15">
      <c r="B8" s="883" t="s">
        <v>639</v>
      </c>
      <c r="C8" s="907">
        <v>235</v>
      </c>
      <c r="D8" s="885">
        <v>0.54</v>
      </c>
      <c r="E8" s="884">
        <v>244</v>
      </c>
      <c r="F8" s="885">
        <v>0.53</v>
      </c>
      <c r="G8" s="884">
        <v>243</v>
      </c>
      <c r="H8" s="885">
        <v>0.57999999999999996</v>
      </c>
      <c r="I8" s="884">
        <v>234.4418669959903</v>
      </c>
      <c r="J8" s="885">
        <v>0.6301782374321917</v>
      </c>
    </row>
    <row r="9" spans="2:10" x14ac:dyDescent="0.15">
      <c r="B9" s="453" t="s">
        <v>602</v>
      </c>
      <c r="C9" s="906">
        <v>60</v>
      </c>
      <c r="D9" s="881">
        <v>7.0000000000000007E-2</v>
      </c>
      <c r="E9" s="882">
        <v>71</v>
      </c>
      <c r="F9" s="881">
        <v>0.08</v>
      </c>
      <c r="G9" s="882">
        <v>50.238016821614416</v>
      </c>
      <c r="H9" s="881">
        <v>0.09</v>
      </c>
      <c r="I9" s="882">
        <v>59.981002945498979</v>
      </c>
      <c r="J9" s="881">
        <v>0.12124301766669665</v>
      </c>
    </row>
    <row r="10" spans="2:10" x14ac:dyDescent="0.15">
      <c r="B10" s="453" t="s">
        <v>603</v>
      </c>
      <c r="C10" s="906">
        <v>128</v>
      </c>
      <c r="D10" s="881">
        <v>7.0000000000000007E-2</v>
      </c>
      <c r="E10" s="882">
        <v>113</v>
      </c>
      <c r="F10" s="881">
        <v>7.0000000000000007E-2</v>
      </c>
      <c r="G10" s="882">
        <v>135.02978043914405</v>
      </c>
      <c r="H10" s="881">
        <v>7.5887811720425566E-2</v>
      </c>
      <c r="I10" s="882">
        <v>139.16736940992274</v>
      </c>
      <c r="J10" s="881">
        <v>8.5383173783768279E-2</v>
      </c>
    </row>
    <row r="11" spans="2:10" x14ac:dyDescent="0.15">
      <c r="B11" s="453" t="s">
        <v>604</v>
      </c>
      <c r="C11" s="906">
        <v>28</v>
      </c>
      <c r="D11" s="881">
        <v>0.05</v>
      </c>
      <c r="E11" s="882">
        <v>28</v>
      </c>
      <c r="F11" s="881">
        <v>0.05</v>
      </c>
      <c r="G11" s="882">
        <v>30.611110704486883</v>
      </c>
      <c r="H11" s="881">
        <v>4.7255453273380051E-2</v>
      </c>
      <c r="I11" s="882">
        <v>27.916736330928511</v>
      </c>
      <c r="J11" s="881">
        <v>3.6824996097099265E-2</v>
      </c>
    </row>
    <row r="12" spans="2:10" x14ac:dyDescent="0.15">
      <c r="B12" s="453" t="s">
        <v>316</v>
      </c>
      <c r="C12" s="906">
        <v>524</v>
      </c>
      <c r="D12" s="881">
        <v>0.19</v>
      </c>
      <c r="E12" s="882">
        <v>544</v>
      </c>
      <c r="F12" s="881">
        <v>0.2</v>
      </c>
      <c r="G12" s="882">
        <v>538.42995567890182</v>
      </c>
      <c r="H12" s="881">
        <v>0.21040394422643718</v>
      </c>
      <c r="I12" s="882">
        <v>530.9208075426759</v>
      </c>
      <c r="J12" s="881">
        <v>0.21884080355523877</v>
      </c>
    </row>
    <row r="13" spans="2:10" x14ac:dyDescent="0.15">
      <c r="B13" s="453" t="s">
        <v>605</v>
      </c>
      <c r="C13" s="906">
        <v>444</v>
      </c>
      <c r="D13" s="881">
        <v>0.01</v>
      </c>
      <c r="E13" s="882">
        <v>464</v>
      </c>
      <c r="F13" s="881">
        <v>0.01</v>
      </c>
      <c r="G13" s="882">
        <v>453.74976136409452</v>
      </c>
      <c r="H13" s="881">
        <v>7.0510724750955656E-3</v>
      </c>
      <c r="I13" s="882">
        <v>356.14422113670668</v>
      </c>
      <c r="J13" s="881">
        <v>5.5202124967867324E-3</v>
      </c>
    </row>
    <row r="14" spans="2:10" x14ac:dyDescent="0.15">
      <c r="B14" s="453" t="s">
        <v>606</v>
      </c>
      <c r="C14" s="906">
        <v>107</v>
      </c>
      <c r="D14" s="881">
        <v>0.09</v>
      </c>
      <c r="E14" s="882">
        <v>108</v>
      </c>
      <c r="F14" s="881">
        <v>0.09</v>
      </c>
      <c r="G14" s="882">
        <v>113</v>
      </c>
      <c r="H14" s="881">
        <v>0.1019506329720026</v>
      </c>
      <c r="I14" s="882">
        <v>87.28099482203659</v>
      </c>
      <c r="J14" s="881">
        <v>0.10976094496432308</v>
      </c>
    </row>
    <row r="15" spans="2:10" x14ac:dyDescent="0.15">
      <c r="B15" s="453" t="s">
        <v>200</v>
      </c>
      <c r="C15" s="906">
        <v>16</v>
      </c>
      <c r="D15" s="881">
        <v>0.05</v>
      </c>
      <c r="E15" s="882">
        <v>14</v>
      </c>
      <c r="F15" s="881">
        <v>0.06</v>
      </c>
      <c r="G15" s="882">
        <v>20</v>
      </c>
      <c r="H15" s="881">
        <v>0.05</v>
      </c>
      <c r="I15" s="882">
        <v>59.931171860426858</v>
      </c>
      <c r="J15" s="881">
        <v>6.0973747005257657E-2</v>
      </c>
    </row>
    <row r="16" spans="2:10" x14ac:dyDescent="0.15">
      <c r="B16" s="453" t="s">
        <v>93</v>
      </c>
      <c r="C16" s="906">
        <v>99</v>
      </c>
      <c r="D16" s="881">
        <v>0.01</v>
      </c>
      <c r="E16" s="882">
        <v>137</v>
      </c>
      <c r="F16" s="881">
        <v>0</v>
      </c>
      <c r="G16" s="882">
        <v>106</v>
      </c>
      <c r="H16" s="881">
        <v>0.01</v>
      </c>
      <c r="I16" s="882">
        <v>106.15879134581419</v>
      </c>
      <c r="J16" s="881">
        <v>6.0733361965389565E-3</v>
      </c>
    </row>
    <row r="17" spans="2:10" x14ac:dyDescent="0.15">
      <c r="B17" s="454" t="s">
        <v>607</v>
      </c>
      <c r="C17" s="908">
        <v>438</v>
      </c>
      <c r="D17" s="887">
        <v>0.02</v>
      </c>
      <c r="E17" s="886">
        <v>458</v>
      </c>
      <c r="F17" s="887">
        <v>0.03</v>
      </c>
      <c r="G17" s="886">
        <v>480</v>
      </c>
      <c r="H17" s="887">
        <v>0.03</v>
      </c>
      <c r="I17" s="886">
        <v>567.14818273434526</v>
      </c>
      <c r="J17" s="887">
        <v>3.0902275015795011E-2</v>
      </c>
    </row>
    <row r="18" spans="2:10" ht="11.25" thickBot="1" x14ac:dyDescent="0.2">
      <c r="B18" s="474" t="s">
        <v>608</v>
      </c>
      <c r="C18" s="880"/>
      <c r="D18" s="881">
        <v>0.06</v>
      </c>
      <c r="E18" s="391"/>
      <c r="F18" s="881">
        <v>0.04</v>
      </c>
      <c r="G18" s="391"/>
      <c r="H18" s="881">
        <v>0.05</v>
      </c>
      <c r="I18" s="391"/>
      <c r="J18" s="881">
        <v>4.861267936947701E-2</v>
      </c>
    </row>
    <row r="19" spans="2:10" ht="31.5" x14ac:dyDescent="0.15">
      <c r="B19" s="812" t="s">
        <v>405</v>
      </c>
      <c r="C19" s="740" t="s">
        <v>638</v>
      </c>
      <c r="D19" s="742" t="s">
        <v>614</v>
      </c>
      <c r="E19" s="741" t="s">
        <v>638</v>
      </c>
      <c r="F19" s="742" t="s">
        <v>614</v>
      </c>
      <c r="G19" s="741" t="s">
        <v>638</v>
      </c>
      <c r="H19" s="742" t="s">
        <v>614</v>
      </c>
      <c r="I19" s="741" t="s">
        <v>638</v>
      </c>
      <c r="J19" s="742" t="s">
        <v>614</v>
      </c>
    </row>
    <row r="20" spans="2:10" x14ac:dyDescent="0.15">
      <c r="B20" s="883" t="s">
        <v>613</v>
      </c>
      <c r="C20" s="907">
        <v>273</v>
      </c>
      <c r="D20" s="888"/>
      <c r="E20" s="884">
        <v>304</v>
      </c>
      <c r="F20" s="888"/>
      <c r="G20" s="884">
        <v>289</v>
      </c>
      <c r="H20" s="888"/>
      <c r="I20" s="884">
        <v>457.7131122297202</v>
      </c>
      <c r="J20" s="888"/>
    </row>
    <row r="21" spans="2:10" x14ac:dyDescent="0.15">
      <c r="B21" s="880" t="s">
        <v>657</v>
      </c>
      <c r="C21" s="453">
        <v>5</v>
      </c>
      <c r="D21" s="889">
        <v>0.15</v>
      </c>
      <c r="E21" s="849">
        <v>3</v>
      </c>
      <c r="F21" s="889">
        <v>0.14000000000000001</v>
      </c>
      <c r="G21" s="849">
        <v>2</v>
      </c>
      <c r="H21" s="889">
        <v>0.15</v>
      </c>
      <c r="I21" s="849"/>
      <c r="J21" s="889"/>
    </row>
    <row r="22" spans="2:10" x14ac:dyDescent="0.15">
      <c r="B22" s="880" t="s">
        <v>610</v>
      </c>
      <c r="C22" s="453"/>
      <c r="D22" s="889">
        <v>0.22</v>
      </c>
      <c r="E22" s="849"/>
      <c r="F22" s="889">
        <v>0.2</v>
      </c>
      <c r="G22" s="849"/>
      <c r="H22" s="889">
        <v>0.14000000000000001</v>
      </c>
      <c r="I22" s="849"/>
      <c r="J22" s="889">
        <v>0.23798919105675953</v>
      </c>
    </row>
    <row r="23" spans="2:10" x14ac:dyDescent="0.15">
      <c r="B23" s="880" t="s">
        <v>609</v>
      </c>
      <c r="C23" s="909">
        <v>161</v>
      </c>
      <c r="D23" s="889">
        <v>0.09</v>
      </c>
      <c r="E23" s="890">
        <v>425</v>
      </c>
      <c r="F23" s="889">
        <v>0.05</v>
      </c>
      <c r="G23" s="890">
        <v>232</v>
      </c>
      <c r="H23" s="889">
        <v>0.02</v>
      </c>
      <c r="I23" s="890">
        <v>656.47099818605818</v>
      </c>
      <c r="J23" s="889">
        <v>6.734169167652225E-2</v>
      </c>
    </row>
    <row r="24" spans="2:10" x14ac:dyDescent="0.15">
      <c r="B24" s="883" t="s">
        <v>640</v>
      </c>
      <c r="C24" s="905">
        <v>364</v>
      </c>
      <c r="D24" s="879">
        <v>0.46</v>
      </c>
      <c r="E24" s="878">
        <v>363</v>
      </c>
      <c r="F24" s="879">
        <v>0.52</v>
      </c>
      <c r="G24" s="878">
        <v>342</v>
      </c>
      <c r="H24" s="879">
        <v>0.59</v>
      </c>
      <c r="I24" s="878">
        <v>421.39567353670435</v>
      </c>
      <c r="J24" s="879">
        <v>0.63833598642915468</v>
      </c>
    </row>
    <row r="25" spans="2:10" s="813" customFormat="1" x14ac:dyDescent="0.15">
      <c r="B25" s="454" t="s">
        <v>607</v>
      </c>
      <c r="C25" s="910">
        <v>662</v>
      </c>
      <c r="D25" s="892">
        <v>0.03</v>
      </c>
      <c r="E25" s="891">
        <v>695</v>
      </c>
      <c r="F25" s="892">
        <v>0.03</v>
      </c>
      <c r="G25" s="891">
        <v>720</v>
      </c>
      <c r="H25" s="892">
        <v>0.03</v>
      </c>
      <c r="I25" s="891">
        <v>768.51273007276689</v>
      </c>
      <c r="J25" s="892">
        <v>2.1999955327372533E-2</v>
      </c>
    </row>
    <row r="26" spans="2:10" ht="15.75" customHeight="1" thickBot="1" x14ac:dyDescent="0.2">
      <c r="B26" s="474" t="s">
        <v>608</v>
      </c>
      <c r="C26" s="909"/>
      <c r="D26" s="889">
        <v>0.03</v>
      </c>
      <c r="E26" s="890"/>
      <c r="F26" s="889">
        <v>0.04</v>
      </c>
      <c r="G26" s="890"/>
      <c r="H26" s="889">
        <v>0.06</v>
      </c>
      <c r="I26" s="890"/>
      <c r="J26" s="889">
        <v>3.9376644219157098E-2</v>
      </c>
    </row>
    <row r="27" spans="2:10" ht="11.25" thickBot="1" x14ac:dyDescent="0.2">
      <c r="B27" s="893" t="s">
        <v>616</v>
      </c>
      <c r="C27" s="911"/>
      <c r="D27" s="895"/>
      <c r="E27" s="894"/>
      <c r="F27" s="895"/>
      <c r="G27" s="894"/>
      <c r="H27" s="895"/>
      <c r="I27" s="894"/>
      <c r="J27" s="895"/>
    </row>
    <row r="28" spans="2:10" ht="31.5" x14ac:dyDescent="0.15">
      <c r="B28" s="814" t="s">
        <v>404</v>
      </c>
      <c r="C28" s="740" t="s">
        <v>638</v>
      </c>
      <c r="D28" s="669" t="s">
        <v>617</v>
      </c>
      <c r="E28" s="741" t="s">
        <v>638</v>
      </c>
      <c r="F28" s="669" t="s">
        <v>624</v>
      </c>
      <c r="G28" s="741" t="s">
        <v>638</v>
      </c>
      <c r="H28" s="669" t="s">
        <v>624</v>
      </c>
      <c r="I28" s="741" t="s">
        <v>638</v>
      </c>
      <c r="J28" s="669" t="s">
        <v>624</v>
      </c>
    </row>
    <row r="29" spans="2:10" x14ac:dyDescent="0.15">
      <c r="B29" s="883" t="s">
        <v>623</v>
      </c>
      <c r="C29" s="907">
        <v>43</v>
      </c>
      <c r="D29" s="885"/>
      <c r="E29" s="884">
        <v>33</v>
      </c>
      <c r="F29" s="885"/>
      <c r="G29" s="884">
        <v>52</v>
      </c>
      <c r="H29" s="885"/>
      <c r="I29" s="884">
        <v>44.458894602708448</v>
      </c>
      <c r="J29" s="885"/>
    </row>
    <row r="30" spans="2:10" x14ac:dyDescent="0.15">
      <c r="B30" s="883" t="s">
        <v>94</v>
      </c>
      <c r="C30" s="907">
        <v>25</v>
      </c>
      <c r="D30" s="885">
        <v>0.75</v>
      </c>
      <c r="E30" s="884">
        <v>16</v>
      </c>
      <c r="F30" s="885">
        <v>0.78</v>
      </c>
      <c r="G30" s="884">
        <v>27</v>
      </c>
      <c r="H30" s="885">
        <v>0.75</v>
      </c>
      <c r="I30" s="884">
        <v>36.61071687772661</v>
      </c>
      <c r="J30" s="885">
        <v>0.69363283132875486</v>
      </c>
    </row>
    <row r="31" spans="2:10" x14ac:dyDescent="0.15">
      <c r="B31" s="880" t="s">
        <v>618</v>
      </c>
      <c r="C31" s="906">
        <v>25</v>
      </c>
      <c r="D31" s="881">
        <v>0.72</v>
      </c>
      <c r="E31" s="882">
        <v>16</v>
      </c>
      <c r="F31" s="881">
        <v>0.74</v>
      </c>
      <c r="G31" s="882">
        <v>28</v>
      </c>
      <c r="H31" s="881">
        <v>0.71</v>
      </c>
      <c r="I31" s="882">
        <v>37.586725344155312</v>
      </c>
      <c r="J31" s="881">
        <v>0.66073691195112949</v>
      </c>
    </row>
    <row r="32" spans="2:10" x14ac:dyDescent="0.15">
      <c r="B32" s="453" t="s">
        <v>619</v>
      </c>
      <c r="C32" s="880"/>
      <c r="D32" s="881">
        <v>0.28999999999999998</v>
      </c>
      <c r="E32" s="391"/>
      <c r="F32" s="881">
        <v>0.26</v>
      </c>
      <c r="G32" s="391"/>
      <c r="H32" s="881">
        <v>0.31</v>
      </c>
      <c r="I32" s="882"/>
      <c r="J32" s="881">
        <v>0.29712919548907946</v>
      </c>
    </row>
    <row r="33" spans="2:10" x14ac:dyDescent="0.15">
      <c r="B33" s="453" t="s">
        <v>344</v>
      </c>
      <c r="C33" s="906">
        <v>5</v>
      </c>
      <c r="D33" s="881">
        <v>0.17</v>
      </c>
      <c r="E33" s="882">
        <v>3</v>
      </c>
      <c r="F33" s="881">
        <v>0.27</v>
      </c>
      <c r="G33" s="882">
        <v>2</v>
      </c>
      <c r="H33" s="881">
        <v>0.16</v>
      </c>
      <c r="I33" s="882">
        <v>3</v>
      </c>
      <c r="J33" s="881">
        <v>9.57993594795572E-2</v>
      </c>
    </row>
    <row r="34" spans="2:10" x14ac:dyDescent="0.15">
      <c r="B34" s="453" t="s">
        <v>541</v>
      </c>
      <c r="C34" s="906">
        <v>37</v>
      </c>
      <c r="D34" s="881">
        <v>0.28000000000000003</v>
      </c>
      <c r="E34" s="882">
        <v>33</v>
      </c>
      <c r="F34" s="881">
        <v>0.21</v>
      </c>
      <c r="G34" s="882">
        <v>45</v>
      </c>
      <c r="H34" s="881">
        <v>0.24</v>
      </c>
      <c r="I34" s="882">
        <v>49.95895364874869</v>
      </c>
      <c r="J34" s="881">
        <v>0.26780835698249278</v>
      </c>
    </row>
    <row r="35" spans="2:10" x14ac:dyDescent="0.15">
      <c r="B35" s="880" t="s">
        <v>620</v>
      </c>
      <c r="C35" s="906">
        <v>18</v>
      </c>
      <c r="D35" s="881">
        <v>0.04</v>
      </c>
      <c r="E35" s="882">
        <v>11</v>
      </c>
      <c r="F35" s="881">
        <v>0.04</v>
      </c>
      <c r="G35" s="882">
        <v>12</v>
      </c>
      <c r="H35" s="881">
        <v>0.04</v>
      </c>
      <c r="I35" s="882">
        <v>17.373218476498518</v>
      </c>
      <c r="J35" s="881">
        <v>3.2057580787562497E-2</v>
      </c>
    </row>
    <row r="36" spans="2:10" x14ac:dyDescent="0.15">
      <c r="B36" s="880" t="s">
        <v>621</v>
      </c>
      <c r="C36" s="906">
        <v>81</v>
      </c>
      <c r="D36" s="881">
        <v>0.2</v>
      </c>
      <c r="E36" s="882">
        <v>98</v>
      </c>
      <c r="F36" s="881">
        <v>0.18</v>
      </c>
      <c r="G36" s="882">
        <v>101</v>
      </c>
      <c r="H36" s="881">
        <v>0.21</v>
      </c>
      <c r="I36" s="882">
        <v>66.338202719734866</v>
      </c>
      <c r="J36" s="881">
        <v>0.24880831272329404</v>
      </c>
    </row>
    <row r="37" spans="2:10" ht="11.25" thickBot="1" x14ac:dyDescent="0.2">
      <c r="B37" s="880" t="s">
        <v>622</v>
      </c>
      <c r="C37" s="880"/>
      <c r="D37" s="881">
        <v>0.04</v>
      </c>
      <c r="E37" s="391"/>
      <c r="F37" s="881">
        <v>0.03</v>
      </c>
      <c r="G37" s="391"/>
      <c r="H37" s="881">
        <v>0.04</v>
      </c>
      <c r="I37" s="391"/>
      <c r="J37" s="881">
        <v>5.7558855947950995E-2</v>
      </c>
    </row>
    <row r="38" spans="2:10" ht="31.5" x14ac:dyDescent="0.15">
      <c r="B38" s="812" t="s">
        <v>405</v>
      </c>
      <c r="C38" s="740" t="s">
        <v>638</v>
      </c>
      <c r="D38" s="669" t="s">
        <v>617</v>
      </c>
      <c r="E38" s="741" t="s">
        <v>638</v>
      </c>
      <c r="F38" s="669" t="s">
        <v>617</v>
      </c>
      <c r="G38" s="741" t="s">
        <v>638</v>
      </c>
      <c r="H38" s="669" t="s">
        <v>617</v>
      </c>
      <c r="I38" s="741" t="s">
        <v>638</v>
      </c>
      <c r="J38" s="669" t="s">
        <v>617</v>
      </c>
    </row>
    <row r="39" spans="2:10" s="875" customFormat="1" x14ac:dyDescent="0.15">
      <c r="B39" s="883" t="s">
        <v>634</v>
      </c>
      <c r="C39" s="907">
        <v>113</v>
      </c>
      <c r="D39" s="885"/>
      <c r="E39" s="884">
        <v>126</v>
      </c>
      <c r="F39" s="885"/>
      <c r="G39" s="884">
        <v>139</v>
      </c>
      <c r="H39" s="885"/>
      <c r="I39" s="884">
        <v>180.53815733374606</v>
      </c>
      <c r="J39" s="885"/>
    </row>
    <row r="40" spans="2:10" x14ac:dyDescent="0.15">
      <c r="B40" s="883" t="s">
        <v>94</v>
      </c>
      <c r="C40" s="907">
        <v>29</v>
      </c>
      <c r="D40" s="885">
        <v>0.76</v>
      </c>
      <c r="E40" s="884">
        <v>35</v>
      </c>
      <c r="F40" s="885">
        <v>0.71</v>
      </c>
      <c r="G40" s="884">
        <v>32</v>
      </c>
      <c r="H40" s="885">
        <v>0.71</v>
      </c>
      <c r="I40" s="884">
        <v>40.032747047891156</v>
      </c>
      <c r="J40" s="885">
        <v>0.80075600074727793</v>
      </c>
    </row>
    <row r="41" spans="2:10" x14ac:dyDescent="0.15">
      <c r="B41" s="880" t="s">
        <v>618</v>
      </c>
      <c r="C41" s="906">
        <v>29</v>
      </c>
      <c r="D41" s="881">
        <v>0.56999999999999995</v>
      </c>
      <c r="E41" s="882">
        <v>35</v>
      </c>
      <c r="F41" s="881">
        <v>0.53</v>
      </c>
      <c r="G41" s="882">
        <v>32</v>
      </c>
      <c r="H41" s="881">
        <v>0.52</v>
      </c>
      <c r="I41" s="882">
        <v>40.049724009445981</v>
      </c>
      <c r="J41" s="881">
        <v>0.57717016168286928</v>
      </c>
    </row>
    <row r="42" spans="2:10" x14ac:dyDescent="0.15">
      <c r="B42" s="453" t="s">
        <v>619</v>
      </c>
      <c r="C42" s="880"/>
      <c r="D42" s="881">
        <v>0.38</v>
      </c>
      <c r="E42" s="391"/>
      <c r="F42" s="881">
        <v>0.38</v>
      </c>
      <c r="G42" s="391"/>
      <c r="H42" s="881">
        <v>3.38</v>
      </c>
      <c r="I42" s="391"/>
      <c r="J42" s="881">
        <v>0.44634897441141164</v>
      </c>
    </row>
    <row r="43" spans="2:10" x14ac:dyDescent="0.15">
      <c r="B43" s="453" t="s">
        <v>344</v>
      </c>
      <c r="C43" s="906">
        <v>5</v>
      </c>
      <c r="D43" s="881">
        <v>7.0000000000000007E-2</v>
      </c>
      <c r="E43" s="882">
        <v>3</v>
      </c>
      <c r="F43" s="881">
        <v>0.03</v>
      </c>
      <c r="G43" s="882">
        <v>2</v>
      </c>
      <c r="H43" s="881">
        <v>0.04</v>
      </c>
      <c r="I43" s="882">
        <v>3</v>
      </c>
      <c r="J43" s="881">
        <v>2.3053763610891859E-2</v>
      </c>
    </row>
    <row r="44" spans="2:10" x14ac:dyDescent="0.15">
      <c r="B44" s="453" t="s">
        <v>541</v>
      </c>
      <c r="C44" s="906">
        <v>43</v>
      </c>
      <c r="D44" s="881">
        <v>0.12</v>
      </c>
      <c r="E44" s="882">
        <v>42</v>
      </c>
      <c r="F44" s="881">
        <v>0.12</v>
      </c>
      <c r="G44" s="882">
        <v>43</v>
      </c>
      <c r="H44" s="881">
        <v>0.1</v>
      </c>
      <c r="I44" s="882">
        <v>47.975454718689029</v>
      </c>
      <c r="J44" s="881">
        <v>0.10776742366056578</v>
      </c>
    </row>
    <row r="45" spans="2:10" x14ac:dyDescent="0.15">
      <c r="B45" s="880" t="s">
        <v>620</v>
      </c>
      <c r="C45" s="906">
        <v>21</v>
      </c>
      <c r="D45" s="881">
        <v>0.19</v>
      </c>
      <c r="E45" s="882">
        <v>20</v>
      </c>
      <c r="F45" s="881">
        <v>0.19</v>
      </c>
      <c r="G45" s="882">
        <v>15</v>
      </c>
      <c r="H45" s="881">
        <v>0.19</v>
      </c>
      <c r="I45" s="882">
        <v>15.424567229156562</v>
      </c>
      <c r="J45" s="881">
        <v>0.22358583906440863</v>
      </c>
    </row>
    <row r="46" spans="2:10" x14ac:dyDescent="0.15">
      <c r="B46" s="880" t="s">
        <v>621</v>
      </c>
      <c r="C46" s="906"/>
      <c r="D46" s="881">
        <v>0</v>
      </c>
      <c r="E46" s="882">
        <v>82</v>
      </c>
      <c r="F46" s="881">
        <v>0.24</v>
      </c>
      <c r="G46" s="882">
        <v>87</v>
      </c>
      <c r="H46" s="881">
        <v>0.22</v>
      </c>
      <c r="I46" s="882">
        <v>76.167030548803297</v>
      </c>
      <c r="J46" s="881">
        <v>0.15446264985128674</v>
      </c>
    </row>
    <row r="47" spans="2:10" ht="11.25" thickBot="1" x14ac:dyDescent="0.2">
      <c r="B47" s="833" t="s">
        <v>627</v>
      </c>
      <c r="C47" s="912">
        <v>771</v>
      </c>
      <c r="D47" s="897">
        <v>0.03</v>
      </c>
      <c r="E47" s="896">
        <v>862</v>
      </c>
      <c r="F47" s="897">
        <v>0.02</v>
      </c>
      <c r="G47" s="896">
        <v>952</v>
      </c>
      <c r="H47" s="897">
        <v>0.03</v>
      </c>
      <c r="I47" s="896">
        <v>1043.1581758993907</v>
      </c>
      <c r="J47" s="897">
        <v>4.0012062790841026E-2</v>
      </c>
    </row>
  </sheetData>
  <mergeCells count="4">
    <mergeCell ref="G2:H2"/>
    <mergeCell ref="I2:J2"/>
    <mergeCell ref="E2:F2"/>
    <mergeCell ref="C2:D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2"/>
  <sheetViews>
    <sheetView workbookViewId="0">
      <selection activeCell="K12" sqref="K12"/>
    </sheetView>
  </sheetViews>
  <sheetFormatPr baseColWidth="10" defaultRowHeight="15" x14ac:dyDescent="0.25"/>
  <cols>
    <col min="1" max="1" width="11.42578125" style="260"/>
    <col min="2" max="2" width="38" style="260" customWidth="1"/>
    <col min="3" max="6" width="11.28515625" style="774" bestFit="1" customWidth="1"/>
    <col min="7" max="8" width="11.28515625" style="260" bestFit="1" customWidth="1"/>
    <col min="9" max="10" width="11.28515625" style="260" hidden="1" customWidth="1"/>
    <col min="11" max="18" width="11.42578125" style="260"/>
    <col min="19" max="19" width="11.42578125" style="260" customWidth="1"/>
    <col min="20" max="16384" width="11.42578125" style="260"/>
  </cols>
  <sheetData>
    <row r="2" spans="2:10" ht="15.75" thickBot="1" x14ac:dyDescent="0.3"/>
    <row r="3" spans="2:10" x14ac:dyDescent="0.25">
      <c r="B3" s="924" t="s">
        <v>158</v>
      </c>
      <c r="C3" s="726" t="s">
        <v>713</v>
      </c>
      <c r="D3" s="726" t="s">
        <v>721</v>
      </c>
      <c r="E3" s="726" t="s">
        <v>720</v>
      </c>
      <c r="F3" s="726" t="s">
        <v>650</v>
      </c>
      <c r="G3" s="726" t="s">
        <v>508</v>
      </c>
      <c r="H3" s="723">
        <v>43160</v>
      </c>
      <c r="I3" s="722">
        <v>43132</v>
      </c>
      <c r="J3" s="727" t="s">
        <v>544</v>
      </c>
    </row>
    <row r="4" spans="2:10" x14ac:dyDescent="0.25">
      <c r="B4" s="677" t="s">
        <v>552</v>
      </c>
      <c r="C4" s="728"/>
      <c r="D4" s="728"/>
      <c r="E4" s="728"/>
      <c r="F4" s="728"/>
      <c r="G4" s="728"/>
      <c r="H4" s="730"/>
      <c r="I4" s="729"/>
      <c r="J4" s="730"/>
    </row>
    <row r="5" spans="2:10" x14ac:dyDescent="0.25">
      <c r="B5" s="461" t="s">
        <v>141</v>
      </c>
      <c r="C5" s="381"/>
      <c r="D5" s="381"/>
      <c r="E5" s="381"/>
      <c r="F5" s="589"/>
      <c r="G5" s="589"/>
      <c r="H5" s="591"/>
      <c r="I5" s="590"/>
      <c r="J5" s="591"/>
    </row>
    <row r="6" spans="2:10" x14ac:dyDescent="0.25">
      <c r="B6" s="463" t="s">
        <v>142</v>
      </c>
      <c r="C6" s="590">
        <v>432667.83824094187</v>
      </c>
      <c r="D6" s="590">
        <v>369227.19086732034</v>
      </c>
      <c r="E6" s="590">
        <v>421725</v>
      </c>
      <c r="F6" s="590">
        <v>385131</v>
      </c>
      <c r="G6" s="590">
        <v>326765.08435850957</v>
      </c>
      <c r="H6" s="591">
        <v>238813.74575705623</v>
      </c>
      <c r="I6" s="590">
        <v>294603.33825702226</v>
      </c>
      <c r="J6" s="591">
        <v>204259.07134664804</v>
      </c>
    </row>
    <row r="7" spans="2:10" x14ac:dyDescent="0.25">
      <c r="B7" s="463" t="s">
        <v>495</v>
      </c>
      <c r="C7" s="590">
        <v>102320.84709256963</v>
      </c>
      <c r="D7" s="590">
        <v>101932.47076222263</v>
      </c>
      <c r="E7" s="590">
        <v>53328</v>
      </c>
      <c r="F7" s="590">
        <v>56628.955424031767</v>
      </c>
      <c r="G7" s="590">
        <v>22457.166839791149</v>
      </c>
      <c r="H7" s="591">
        <v>69803.980511137692</v>
      </c>
      <c r="I7" s="590">
        <v>73607.092090479768</v>
      </c>
      <c r="J7" s="591">
        <v>135207.01723393972</v>
      </c>
    </row>
    <row r="8" spans="2:10" x14ac:dyDescent="0.25">
      <c r="B8" s="463" t="s">
        <v>53</v>
      </c>
      <c r="C8" s="590">
        <v>521105.71000256541</v>
      </c>
      <c r="D8" s="590">
        <v>532412.08302548272</v>
      </c>
      <c r="E8" s="590">
        <v>545151</v>
      </c>
      <c r="F8" s="590">
        <v>571210.54182024451</v>
      </c>
      <c r="G8" s="590">
        <v>641893.13831063325</v>
      </c>
      <c r="H8" s="591">
        <v>668068.43317083083</v>
      </c>
      <c r="I8" s="590">
        <v>671378.15640765603</v>
      </c>
      <c r="J8" s="591">
        <v>668351.60505024798</v>
      </c>
    </row>
    <row r="9" spans="2:10" ht="21" x14ac:dyDescent="0.25">
      <c r="B9" s="463" t="s">
        <v>534</v>
      </c>
      <c r="C9" s="590">
        <v>3564.8322431846977</v>
      </c>
      <c r="D9" s="590">
        <v>13367.995307153546</v>
      </c>
      <c r="E9" s="590">
        <v>4558</v>
      </c>
      <c r="F9" s="590">
        <v>3658.6680567307385</v>
      </c>
      <c r="G9" s="590">
        <v>2884.628234650072</v>
      </c>
      <c r="H9" s="591">
        <v>3731.1884189780221</v>
      </c>
      <c r="I9" s="590">
        <v>9118.7076440467317</v>
      </c>
      <c r="J9" s="591">
        <v>3152.9161903065769</v>
      </c>
    </row>
    <row r="10" spans="2:10" x14ac:dyDescent="0.25">
      <c r="B10" s="463" t="s">
        <v>546</v>
      </c>
      <c r="C10" s="590">
        <v>30339.368020249523</v>
      </c>
      <c r="D10" s="590">
        <v>30958.807223769578</v>
      </c>
      <c r="E10" s="590">
        <v>31418</v>
      </c>
      <c r="F10" s="590">
        <v>31567.268069061804</v>
      </c>
      <c r="G10" s="590">
        <v>32001.37997692444</v>
      </c>
      <c r="H10" s="591">
        <v>23214.449934717748</v>
      </c>
      <c r="I10" s="590">
        <v>17584.128796917725</v>
      </c>
      <c r="J10" s="591">
        <v>16439.512560234067</v>
      </c>
    </row>
    <row r="11" spans="2:10" x14ac:dyDescent="0.25">
      <c r="B11" s="463" t="s">
        <v>545</v>
      </c>
      <c r="C11" s="590">
        <v>29482.318554523739</v>
      </c>
      <c r="D11" s="590">
        <v>40208.339225757925</v>
      </c>
      <c r="E11" s="590">
        <v>44237</v>
      </c>
      <c r="F11" s="590">
        <v>46024.832507023792</v>
      </c>
      <c r="G11" s="590">
        <v>64429.720930852993</v>
      </c>
      <c r="H11" s="591">
        <v>45084.820817454551</v>
      </c>
      <c r="I11" s="590">
        <v>44842.470141188162</v>
      </c>
      <c r="J11" s="591">
        <v>35981.918276555145</v>
      </c>
    </row>
    <row r="12" spans="2:10" x14ac:dyDescent="0.25">
      <c r="B12" s="463" t="s">
        <v>488</v>
      </c>
      <c r="C12" s="590">
        <v>37.34250627508019</v>
      </c>
      <c r="D12" s="590">
        <v>345.3048656425147</v>
      </c>
      <c r="E12" s="590">
        <v>109</v>
      </c>
      <c r="F12" s="590">
        <v>197.47319832651146</v>
      </c>
      <c r="G12" s="590">
        <v>547.19987561369555</v>
      </c>
      <c r="H12" s="591">
        <v>92.611800946233643</v>
      </c>
      <c r="I12" s="590">
        <v>259.46661446679786</v>
      </c>
      <c r="J12" s="591">
        <v>72.765111817838758</v>
      </c>
    </row>
    <row r="13" spans="2:10" x14ac:dyDescent="0.25">
      <c r="B13" s="482" t="s">
        <v>482</v>
      </c>
      <c r="C13" s="592">
        <v>1119518.2566603101</v>
      </c>
      <c r="D13" s="592">
        <v>1088452.1912773491</v>
      </c>
      <c r="E13" s="592">
        <v>1100533</v>
      </c>
      <c r="F13" s="592">
        <v>1094418.7390754193</v>
      </c>
      <c r="G13" s="592">
        <v>1090978.3185269751</v>
      </c>
      <c r="H13" s="594">
        <v>1048809.2304111214</v>
      </c>
      <c r="I13" s="593">
        <v>1111393.3599517774</v>
      </c>
      <c r="J13" s="594">
        <v>1063464.8057697492</v>
      </c>
    </row>
    <row r="14" spans="2:10" x14ac:dyDescent="0.25">
      <c r="B14" s="461" t="s">
        <v>483</v>
      </c>
      <c r="C14" s="589"/>
      <c r="D14" s="589"/>
      <c r="E14" s="589"/>
      <c r="F14" s="589"/>
      <c r="G14" s="589"/>
      <c r="H14" s="595"/>
      <c r="I14" s="147"/>
      <c r="J14" s="595"/>
    </row>
    <row r="15" spans="2:10" x14ac:dyDescent="0.25">
      <c r="B15" s="463" t="s">
        <v>94</v>
      </c>
      <c r="C15" s="590">
        <v>844995.55757981725</v>
      </c>
      <c r="D15" s="590">
        <v>802973.17059786373</v>
      </c>
      <c r="E15" s="590">
        <v>797123</v>
      </c>
      <c r="F15" s="590">
        <v>797419.70879667555</v>
      </c>
      <c r="G15" s="590">
        <v>766473.43012088689</v>
      </c>
      <c r="H15" s="591">
        <v>728043.53326217667</v>
      </c>
      <c r="I15" s="590">
        <v>733986.74690082041</v>
      </c>
      <c r="J15" s="591">
        <v>742618.14383259148</v>
      </c>
    </row>
    <row r="16" spans="2:10" x14ac:dyDescent="0.25">
      <c r="B16" s="588" t="s">
        <v>454</v>
      </c>
      <c r="C16" s="590">
        <v>215011.23198358563</v>
      </c>
      <c r="D16" s="590">
        <v>252662.57158107086</v>
      </c>
      <c r="E16" s="590">
        <v>260578</v>
      </c>
      <c r="F16" s="590">
        <v>260997.04635043911</v>
      </c>
      <c r="G16" s="590">
        <v>237677.95412051276</v>
      </c>
      <c r="H16" s="591">
        <v>141174.53699790995</v>
      </c>
      <c r="I16" s="590">
        <v>142935.82340193886</v>
      </c>
      <c r="J16" s="591">
        <v>132584.4303213332</v>
      </c>
    </row>
    <row r="17" spans="2:10" x14ac:dyDescent="0.25">
      <c r="B17" s="588" t="s">
        <v>547</v>
      </c>
      <c r="C17" s="590">
        <v>13616</v>
      </c>
      <c r="D17" s="590">
        <v>13734.0185086411</v>
      </c>
      <c r="E17" s="590">
        <v>13025</v>
      </c>
      <c r="F17" s="590">
        <v>14057.759509202451</v>
      </c>
      <c r="G17" s="590">
        <v>17284.33970902615</v>
      </c>
      <c r="H17" s="591">
        <v>5771.8048293404263</v>
      </c>
      <c r="I17" s="590">
        <v>6037.800067611237</v>
      </c>
      <c r="J17" s="591">
        <v>5534.9471059661619</v>
      </c>
    </row>
    <row r="18" spans="2:10" x14ac:dyDescent="0.25">
      <c r="B18" s="588" t="s">
        <v>548</v>
      </c>
      <c r="C18" s="590">
        <v>36601</v>
      </c>
      <c r="D18" s="590">
        <v>36383</v>
      </c>
      <c r="E18" s="590">
        <v>36650</v>
      </c>
      <c r="F18" s="590">
        <v>36439.283799670877</v>
      </c>
      <c r="G18" s="590">
        <v>36566.302416697559</v>
      </c>
      <c r="H18" s="591">
        <v>36374.164039159426</v>
      </c>
      <c r="I18" s="590">
        <v>36157.518288342035</v>
      </c>
      <c r="J18" s="591">
        <v>36753.791275919095</v>
      </c>
    </row>
    <row r="19" spans="2:10" x14ac:dyDescent="0.25">
      <c r="B19" s="461" t="s">
        <v>159</v>
      </c>
      <c r="C19" s="596">
        <v>1110223</v>
      </c>
      <c r="D19" s="596">
        <v>1105752.7606875757</v>
      </c>
      <c r="E19" s="596">
        <v>1107376</v>
      </c>
      <c r="F19" s="596">
        <v>1108913.7984559881</v>
      </c>
      <c r="G19" s="596">
        <v>1058002.0263671232</v>
      </c>
      <c r="H19" s="598">
        <v>911364.03912858642</v>
      </c>
      <c r="I19" s="597">
        <v>919117.88865871262</v>
      </c>
      <c r="J19" s="598">
        <v>917491.31253580994</v>
      </c>
    </row>
    <row r="20" spans="2:10" x14ac:dyDescent="0.25">
      <c r="B20" s="461" t="s">
        <v>550</v>
      </c>
      <c r="C20" s="596">
        <v>9295</v>
      </c>
      <c r="D20" s="596">
        <v>-17301</v>
      </c>
      <c r="E20" s="596">
        <v>-6843</v>
      </c>
      <c r="F20" s="596">
        <v>-14495.059380568797</v>
      </c>
      <c r="G20" s="596">
        <v>32976.292159851873</v>
      </c>
      <c r="H20" s="598">
        <v>137445.19128253497</v>
      </c>
      <c r="I20" s="597">
        <v>192275.47129306477</v>
      </c>
      <c r="J20" s="598">
        <v>145973.49323393928</v>
      </c>
    </row>
    <row r="21" spans="2:10" x14ac:dyDescent="0.25">
      <c r="B21" s="461" t="s">
        <v>549</v>
      </c>
      <c r="C21" s="596">
        <v>-19239</v>
      </c>
      <c r="D21" s="596">
        <v>6674</v>
      </c>
      <c r="E21" s="596">
        <v>-3352</v>
      </c>
      <c r="F21" s="596">
        <v>7877</v>
      </c>
      <c r="G21" s="596">
        <v>-21872.396999999997</v>
      </c>
      <c r="H21" s="598">
        <v>-211536.96799999999</v>
      </c>
      <c r="I21" s="597">
        <v>-237632.39799999999</v>
      </c>
      <c r="J21" s="598">
        <v>-141089.39799999999</v>
      </c>
    </row>
    <row r="22" spans="2:10" ht="15.75" thickBot="1" x14ac:dyDescent="0.3">
      <c r="B22" s="520" t="s">
        <v>551</v>
      </c>
      <c r="C22" s="731">
        <v>-9944</v>
      </c>
      <c r="D22" s="731">
        <v>-10627</v>
      </c>
      <c r="E22" s="731">
        <v>-10195</v>
      </c>
      <c r="F22" s="731">
        <v>-6618.0593805687968</v>
      </c>
      <c r="G22" s="731">
        <v>11103.895159851876</v>
      </c>
      <c r="H22" s="733">
        <v>-74091.776717465022</v>
      </c>
      <c r="I22" s="732">
        <v>-45356.926706935221</v>
      </c>
      <c r="J22" s="733">
        <v>4884.095233939297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showGridLines="0" zoomScaleNormal="100" workbookViewId="0">
      <selection activeCell="Q21" sqref="A13:Q21"/>
    </sheetView>
  </sheetViews>
  <sheetFormatPr baseColWidth="10" defaultRowHeight="14.25" x14ac:dyDescent="0.25"/>
  <cols>
    <col min="1" max="1" width="11.42578125" style="77"/>
    <col min="2" max="2" width="29.28515625" style="96" bestFit="1" customWidth="1"/>
    <col min="3" max="3" width="14.140625" style="77" bestFit="1" customWidth="1"/>
    <col min="4" max="4" width="11.28515625" style="77" bestFit="1" customWidth="1"/>
    <col min="5" max="5" width="12.85546875" style="77" bestFit="1" customWidth="1"/>
    <col min="6" max="6" width="8.28515625" style="77" bestFit="1" customWidth="1"/>
    <col min="7" max="7" width="11.85546875" style="77" bestFit="1" customWidth="1"/>
    <col min="8" max="8" width="7" style="77" customWidth="1"/>
    <col min="9" max="9" width="11.85546875" style="77" bestFit="1" customWidth="1"/>
    <col min="10" max="10" width="7" style="77" customWidth="1"/>
    <col min="11" max="11" width="10.140625" style="77" bestFit="1" customWidth="1"/>
    <col min="12" max="12" width="7.28515625" style="77" bestFit="1" customWidth="1"/>
    <col min="13" max="13" width="1.42578125" style="77" customWidth="1"/>
    <col min="14" max="16384" width="11.42578125" style="77"/>
  </cols>
  <sheetData>
    <row r="1" spans="2:13" ht="15" thickBot="1" x14ac:dyDescent="0.3"/>
    <row r="2" spans="2:13" s="78" customFormat="1" ht="12" customHeight="1" thickBot="1" x14ac:dyDescent="0.3">
      <c r="B2" s="676" t="s">
        <v>49</v>
      </c>
      <c r="C2" s="944" t="s">
        <v>712</v>
      </c>
      <c r="D2" s="944"/>
      <c r="E2" s="944" t="s">
        <v>649</v>
      </c>
      <c r="F2" s="944"/>
      <c r="G2" s="902" t="s">
        <v>507</v>
      </c>
      <c r="H2" s="902"/>
      <c r="I2" s="902" t="s">
        <v>438</v>
      </c>
      <c r="J2" s="902"/>
      <c r="K2" s="902" t="s">
        <v>400</v>
      </c>
      <c r="L2" s="902"/>
      <c r="M2" s="157"/>
    </row>
    <row r="3" spans="2:13" s="78" customFormat="1" ht="22.5" x14ac:dyDescent="0.25">
      <c r="B3" s="677" t="s">
        <v>8</v>
      </c>
      <c r="C3" s="678" t="s">
        <v>50</v>
      </c>
      <c r="D3" s="678" t="s">
        <v>213</v>
      </c>
      <c r="E3" s="678" t="s">
        <v>50</v>
      </c>
      <c r="F3" s="678" t="s">
        <v>213</v>
      </c>
      <c r="G3" s="678" t="s">
        <v>50</v>
      </c>
      <c r="H3" s="678" t="s">
        <v>213</v>
      </c>
      <c r="I3" s="678" t="s">
        <v>50</v>
      </c>
      <c r="J3" s="678" t="s">
        <v>213</v>
      </c>
      <c r="K3" s="678" t="s">
        <v>50</v>
      </c>
      <c r="L3" s="678" t="s">
        <v>213</v>
      </c>
      <c r="M3" s="159"/>
    </row>
    <row r="4" spans="2:13" s="72" customFormat="1" ht="10.5" x14ac:dyDescent="0.25">
      <c r="B4" s="479" t="s">
        <v>51</v>
      </c>
      <c r="C4" s="84"/>
      <c r="D4" s="84"/>
      <c r="E4" s="84"/>
      <c r="F4" s="84"/>
      <c r="G4" s="84"/>
      <c r="H4" s="84"/>
      <c r="I4" s="84"/>
      <c r="J4" s="84"/>
      <c r="K4" s="84"/>
      <c r="L4" s="477"/>
      <c r="M4" s="160"/>
    </row>
    <row r="5" spans="2:13" s="72" customFormat="1" ht="23.25" customHeight="1" x14ac:dyDescent="0.25">
      <c r="B5" s="481" t="s">
        <v>695</v>
      </c>
      <c r="C5" s="80">
        <v>10113.073767193946</v>
      </c>
      <c r="D5" s="775">
        <v>0.21590009865406998</v>
      </c>
      <c r="E5" s="80">
        <v>6567.2797033853012</v>
      </c>
      <c r="F5" s="775">
        <v>0.65878616240319088</v>
      </c>
      <c r="G5" s="80">
        <v>3721.1469707535107</v>
      </c>
      <c r="H5" s="775">
        <v>0.60770464907525901</v>
      </c>
      <c r="I5" s="80">
        <v>3778.9939445102941</v>
      </c>
      <c r="J5" s="775">
        <v>0.31998026490531895</v>
      </c>
      <c r="K5" s="80">
        <v>4912.7042910949995</v>
      </c>
      <c r="L5" s="438">
        <v>0.22272887267067965</v>
      </c>
      <c r="M5" s="161"/>
    </row>
    <row r="6" spans="2:13" s="72" customFormat="1" ht="23.25" customHeight="1" x14ac:dyDescent="0.25">
      <c r="B6" s="463" t="s">
        <v>696</v>
      </c>
      <c r="C6" s="80">
        <v>15062.313</v>
      </c>
      <c r="D6" s="775">
        <v>0.66013632833151192</v>
      </c>
      <c r="E6" s="127">
        <v>14183.730896361973</v>
      </c>
      <c r="F6" s="128">
        <v>0.53014257739898552</v>
      </c>
      <c r="G6" s="80">
        <v>8354.5814138834285</v>
      </c>
      <c r="H6" s="128">
        <v>0.29246588527792394</v>
      </c>
      <c r="I6" s="127">
        <v>6616.7109702885555</v>
      </c>
      <c r="J6" s="128">
        <v>0.25907465615733899</v>
      </c>
      <c r="K6" s="127">
        <v>7101.8121693633329</v>
      </c>
      <c r="L6" s="443">
        <v>0.26205616837749207</v>
      </c>
      <c r="M6" s="161"/>
    </row>
    <row r="7" spans="2:13" s="72" customFormat="1" ht="18.75" customHeight="1" x14ac:dyDescent="0.25">
      <c r="B7" s="482" t="s">
        <v>52</v>
      </c>
      <c r="C7" s="86">
        <v>25175.386767193944</v>
      </c>
      <c r="D7" s="87">
        <v>0.48168450146057851</v>
      </c>
      <c r="E7" s="86">
        <v>20751.010599747275</v>
      </c>
      <c r="F7" s="87">
        <v>0.57085569836761574</v>
      </c>
      <c r="G7" s="86">
        <v>12075.728384636939</v>
      </c>
      <c r="H7" s="87">
        <v>0.39</v>
      </c>
      <c r="I7" s="86">
        <v>10395.704914798849</v>
      </c>
      <c r="J7" s="87">
        <v>0.28121475425859244</v>
      </c>
      <c r="K7" s="86">
        <v>12014.516460458333</v>
      </c>
      <c r="L7" s="456">
        <v>0.24597534023830878</v>
      </c>
      <c r="M7" s="162"/>
    </row>
    <row r="8" spans="2:13" s="72" customFormat="1" ht="18.75" customHeight="1" x14ac:dyDescent="0.25">
      <c r="B8" s="479" t="s">
        <v>53</v>
      </c>
      <c r="C8" s="80"/>
      <c r="D8" s="82"/>
      <c r="E8" s="80"/>
      <c r="F8" s="775"/>
      <c r="G8" s="80"/>
      <c r="H8" s="775"/>
      <c r="I8" s="80"/>
      <c r="J8" s="775"/>
      <c r="K8" s="80"/>
      <c r="L8" s="438"/>
      <c r="M8" s="161"/>
    </row>
    <row r="9" spans="2:13" s="72" customFormat="1" ht="18.75" customHeight="1" x14ac:dyDescent="0.25">
      <c r="B9" s="481" t="s">
        <v>54</v>
      </c>
      <c r="C9" s="80">
        <v>619.82600000000002</v>
      </c>
      <c r="D9" s="775">
        <v>0.91807055528487025</v>
      </c>
      <c r="E9" s="80">
        <v>458.69499999999999</v>
      </c>
      <c r="F9" s="775">
        <v>0.73328028428476444</v>
      </c>
      <c r="G9" s="80">
        <v>1122.527</v>
      </c>
      <c r="H9" s="775">
        <v>0.49273825930244886</v>
      </c>
      <c r="I9" s="80">
        <v>488.411</v>
      </c>
      <c r="J9" s="775">
        <v>0.28499999999999998</v>
      </c>
      <c r="K9" s="80">
        <v>360.07400000000001</v>
      </c>
      <c r="L9" s="438">
        <v>0.23659581086110076</v>
      </c>
      <c r="M9" s="161"/>
    </row>
    <row r="10" spans="2:13" s="72" customFormat="1" ht="18.75" customHeight="1" x14ac:dyDescent="0.25">
      <c r="B10" s="481" t="s">
        <v>55</v>
      </c>
      <c r="C10" s="80">
        <v>5676.951</v>
      </c>
      <c r="D10" s="775">
        <v>0.76247971842631723</v>
      </c>
      <c r="E10" s="80">
        <v>4962.3729999999996</v>
      </c>
      <c r="F10" s="775">
        <v>0.59776884970154398</v>
      </c>
      <c r="G10" s="80">
        <v>5256.5280000000002</v>
      </c>
      <c r="H10" s="775">
        <v>0.39587956156611359</v>
      </c>
      <c r="I10" s="80">
        <v>4678.8130000000001</v>
      </c>
      <c r="J10" s="775">
        <v>0.35333662619130107</v>
      </c>
      <c r="K10" s="80">
        <v>4221.8980000000001</v>
      </c>
      <c r="L10" s="438">
        <v>0.3593767542465498</v>
      </c>
      <c r="M10" s="161"/>
    </row>
    <row r="11" spans="2:13" s="72" customFormat="1" ht="18.75" customHeight="1" x14ac:dyDescent="0.25">
      <c r="B11" s="481" t="s">
        <v>92</v>
      </c>
      <c r="C11" s="80">
        <v>7365.5789999999997</v>
      </c>
      <c r="D11" s="775">
        <v>0.62607813995342387</v>
      </c>
      <c r="E11" s="80">
        <v>7760.0870000000004</v>
      </c>
      <c r="F11" s="775">
        <v>0.45603663979540437</v>
      </c>
      <c r="G11" s="80">
        <v>9175.7070000000003</v>
      </c>
      <c r="H11" s="775">
        <v>0.32880779650004083</v>
      </c>
      <c r="I11" s="80">
        <v>8743.3850000000002</v>
      </c>
      <c r="J11" s="775">
        <v>0.29052363586871677</v>
      </c>
      <c r="K11" s="80">
        <v>8606.3919999999998</v>
      </c>
      <c r="L11" s="438">
        <v>0.26726321560997918</v>
      </c>
      <c r="M11" s="161"/>
    </row>
    <row r="12" spans="2:13" s="72" customFormat="1" ht="18.75" customHeight="1" x14ac:dyDescent="0.25">
      <c r="B12" s="481" t="s">
        <v>56</v>
      </c>
      <c r="C12" s="80">
        <v>4961.1229999999996</v>
      </c>
      <c r="D12" s="775">
        <v>0.65073653686876942</v>
      </c>
      <c r="E12" s="80">
        <v>4226.7190000000001</v>
      </c>
      <c r="F12" s="775">
        <v>0.44173270094368705</v>
      </c>
      <c r="G12" s="80">
        <v>3223.8420000000001</v>
      </c>
      <c r="H12" s="775">
        <v>0.35517621521153953</v>
      </c>
      <c r="I12" s="80">
        <v>2066.5219999999999</v>
      </c>
      <c r="J12" s="775">
        <v>0.29565424418418967</v>
      </c>
      <c r="K12" s="80">
        <v>1101.144</v>
      </c>
      <c r="L12" s="438">
        <v>0.24513778397739078</v>
      </c>
      <c r="M12" s="161"/>
    </row>
    <row r="13" spans="2:13" s="72" customFormat="1" ht="21" x14ac:dyDescent="0.25">
      <c r="B13" s="481" t="s">
        <v>57</v>
      </c>
      <c r="C13" s="80">
        <v>1637.3808747479766</v>
      </c>
      <c r="D13" s="775">
        <v>0.22731651553216337</v>
      </c>
      <c r="E13" s="80">
        <v>1644.7435549435188</v>
      </c>
      <c r="F13" s="775">
        <v>0.28501471942605466</v>
      </c>
      <c r="G13" s="80">
        <v>1137.7556451400408</v>
      </c>
      <c r="H13" s="775" t="s">
        <v>716</v>
      </c>
      <c r="I13" s="80">
        <v>345.83699999999999</v>
      </c>
      <c r="J13" s="775">
        <v>0.22630314281005212</v>
      </c>
      <c r="K13" s="80">
        <v>264.74599999999998</v>
      </c>
      <c r="L13" s="438">
        <v>0.20259418461468728</v>
      </c>
      <c r="M13" s="161"/>
    </row>
    <row r="14" spans="2:13" s="72" customFormat="1" ht="18.75" customHeight="1" x14ac:dyDescent="0.25">
      <c r="B14" s="481" t="s">
        <v>636</v>
      </c>
      <c r="C14" s="80">
        <v>13733.937602838332</v>
      </c>
      <c r="D14" s="128">
        <v>0.46782295179731737</v>
      </c>
      <c r="E14" s="127">
        <v>13472.141052735216</v>
      </c>
      <c r="F14" s="128">
        <v>0.42778918841725111</v>
      </c>
      <c r="G14" s="127">
        <v>12806.79720363</v>
      </c>
      <c r="H14" s="128">
        <v>0.42771274606639381</v>
      </c>
      <c r="I14" s="80">
        <v>11971.751</v>
      </c>
      <c r="J14" s="775">
        <v>0.41241237803137759</v>
      </c>
      <c r="K14" s="80">
        <v>11530.253430000001</v>
      </c>
      <c r="L14" s="438">
        <v>0.379</v>
      </c>
      <c r="M14" s="333"/>
    </row>
    <row r="15" spans="2:13" s="72" customFormat="1" ht="18.75" customHeight="1" x14ac:dyDescent="0.25">
      <c r="B15" s="481" t="s">
        <v>587</v>
      </c>
      <c r="C15" s="80">
        <v>5585.2249005816675</v>
      </c>
      <c r="D15" s="128">
        <v>0.55939503937157797</v>
      </c>
      <c r="E15" s="127">
        <v>5936.4940556283336</v>
      </c>
      <c r="F15" s="128">
        <v>0.54920349940027313</v>
      </c>
      <c r="G15" s="127">
        <v>6057.6063450416659</v>
      </c>
      <c r="H15" s="128">
        <v>0.56285621271359587</v>
      </c>
      <c r="I15" s="80">
        <v>5716.3703173100002</v>
      </c>
      <c r="J15" s="775">
        <v>0.58625642153586544</v>
      </c>
      <c r="K15" s="80">
        <v>5440.7203479999998</v>
      </c>
      <c r="L15" s="438">
        <v>0.64700000000000002</v>
      </c>
      <c r="M15" s="333"/>
    </row>
    <row r="16" spans="2:13" s="72" customFormat="1" ht="18.75" customHeight="1" x14ac:dyDescent="0.25">
      <c r="B16" s="481" t="s">
        <v>58</v>
      </c>
      <c r="C16" s="80">
        <v>7463.2139999999999</v>
      </c>
      <c r="D16" s="128">
        <v>0.56428825436333463</v>
      </c>
      <c r="E16" s="127">
        <v>6983.35</v>
      </c>
      <c r="F16" s="128">
        <v>0.37449304416934565</v>
      </c>
      <c r="G16" s="127">
        <v>6398.4790000000003</v>
      </c>
      <c r="H16" s="128">
        <v>0.27289110427650071</v>
      </c>
      <c r="I16" s="80">
        <v>6120.5219999999999</v>
      </c>
      <c r="J16" s="775">
        <v>0.25764861232424291</v>
      </c>
      <c r="K16" s="80">
        <v>4993.0209999999997</v>
      </c>
      <c r="L16" s="438">
        <v>0.26624202046816947</v>
      </c>
      <c r="M16" s="333"/>
    </row>
    <row r="17" spans="1:13" s="72" customFormat="1" ht="18.75" customHeight="1" x14ac:dyDescent="0.25">
      <c r="B17" s="481" t="s">
        <v>637</v>
      </c>
      <c r="C17" s="80">
        <v>6184.0180194400009</v>
      </c>
      <c r="D17" s="128">
        <v>0.42811776933336709</v>
      </c>
      <c r="E17" s="127">
        <v>6019.3250194399998</v>
      </c>
      <c r="F17" s="128">
        <v>0.32304220053246163</v>
      </c>
      <c r="G17" s="127">
        <v>5710.5790194400006</v>
      </c>
      <c r="H17" s="128">
        <v>0.28573004496486393</v>
      </c>
      <c r="I17" s="80">
        <v>5386.8710000000001</v>
      </c>
      <c r="J17" s="775">
        <v>0.26992886965364499</v>
      </c>
      <c r="K17" s="80">
        <v>5010.6490000000003</v>
      </c>
      <c r="L17" s="438">
        <v>0.2815260059126074</v>
      </c>
      <c r="M17" s="161"/>
    </row>
    <row r="18" spans="1:13" s="72" customFormat="1" ht="21" x14ac:dyDescent="0.25">
      <c r="B18" s="481" t="s">
        <v>664</v>
      </c>
      <c r="C18" s="80">
        <v>2510.4686577966663</v>
      </c>
      <c r="D18" s="128">
        <v>0.44191837589945998</v>
      </c>
      <c r="E18" s="127">
        <v>2178.2625896133331</v>
      </c>
      <c r="F18" s="128">
        <v>0.38575514449300563</v>
      </c>
      <c r="G18" s="127">
        <v>2493.3932717149996</v>
      </c>
      <c r="H18" s="128">
        <v>0.33828899338443891</v>
      </c>
      <c r="I18" s="80">
        <v>2449.536193505</v>
      </c>
      <c r="J18" s="775">
        <v>0.34825707424202579</v>
      </c>
      <c r="K18" s="80">
        <v>1578.4535201823908</v>
      </c>
      <c r="L18" s="438">
        <v>0.532150912861315</v>
      </c>
      <c r="M18" s="161"/>
    </row>
    <row r="19" spans="1:13" s="72" customFormat="1" ht="18.75" customHeight="1" x14ac:dyDescent="0.25">
      <c r="B19" s="481" t="s">
        <v>60</v>
      </c>
      <c r="C19" s="80">
        <v>3481.2</v>
      </c>
      <c r="D19" s="128">
        <v>0.28460742509479481</v>
      </c>
      <c r="E19" s="127">
        <v>3313.2260000000001</v>
      </c>
      <c r="F19" s="128">
        <v>0.24611141565350511</v>
      </c>
      <c r="G19" s="127">
        <v>2914.4670000000001</v>
      </c>
      <c r="H19" s="128">
        <v>0.22586041805928836</v>
      </c>
      <c r="I19" s="80">
        <v>2602.9639999999999</v>
      </c>
      <c r="J19" s="775">
        <v>0.22903765103167006</v>
      </c>
      <c r="K19" s="80">
        <v>2356.0050000000001</v>
      </c>
      <c r="L19" s="438">
        <v>0.23018258915409778</v>
      </c>
      <c r="M19" s="161"/>
    </row>
    <row r="20" spans="1:13" s="72" customFormat="1" ht="21.75" x14ac:dyDescent="0.25">
      <c r="B20" s="482" t="s">
        <v>697</v>
      </c>
      <c r="C20" s="86">
        <v>59218.923055404644</v>
      </c>
      <c r="D20" s="87">
        <v>0.53391899102969376</v>
      </c>
      <c r="E20" s="86">
        <v>56955.416272360409</v>
      </c>
      <c r="F20" s="87">
        <v>0.42869381103340803</v>
      </c>
      <c r="G20" s="86">
        <v>56297.681484966713</v>
      </c>
      <c r="H20" s="87">
        <v>0.37685926139272835</v>
      </c>
      <c r="I20" s="86">
        <v>50570.982538191674</v>
      </c>
      <c r="J20" s="87">
        <v>0.35179823076690742</v>
      </c>
      <c r="K20" s="86">
        <v>45463.356293235491</v>
      </c>
      <c r="L20" s="456">
        <v>0.35707508997899601</v>
      </c>
      <c r="M20" s="353"/>
    </row>
    <row r="21" spans="1:13" s="72" customFormat="1" ht="18.75" customHeight="1" x14ac:dyDescent="0.25">
      <c r="B21" s="481" t="s">
        <v>323</v>
      </c>
      <c r="C21" s="80">
        <v>19305.232</v>
      </c>
      <c r="D21" s="82">
        <v>7.3335974413568303E-2</v>
      </c>
      <c r="E21" s="80">
        <v>18599.746999999999</v>
      </c>
      <c r="F21" s="775">
        <v>5.9135858138285431E-2</v>
      </c>
      <c r="G21" s="80">
        <v>14587.998</v>
      </c>
      <c r="H21" s="775">
        <v>5.6030443656490771E-2</v>
      </c>
      <c r="I21" s="80">
        <v>12171.022999999999</v>
      </c>
      <c r="J21" s="775">
        <v>4.9850862988263189E-2</v>
      </c>
      <c r="K21" s="80">
        <v>9560.9719999999998</v>
      </c>
      <c r="L21" s="438">
        <v>4.9243947163531074E-2</v>
      </c>
      <c r="M21" s="353"/>
    </row>
    <row r="22" spans="1:13" s="72" customFormat="1" ht="18.75" customHeight="1" x14ac:dyDescent="0.25">
      <c r="B22" s="482" t="s">
        <v>61</v>
      </c>
      <c r="C22" s="86">
        <v>78524.155055404641</v>
      </c>
      <c r="D22" s="87">
        <v>0.42068425472771859</v>
      </c>
      <c r="E22" s="86">
        <v>75555.163272360413</v>
      </c>
      <c r="F22" s="87">
        <v>0.3377181036431795</v>
      </c>
      <c r="G22" s="86">
        <v>70885.679535880045</v>
      </c>
      <c r="H22" s="87">
        <v>0.311</v>
      </c>
      <c r="I22" s="86">
        <v>62742.005538191675</v>
      </c>
      <c r="J22" s="87">
        <v>0.29322489817258468</v>
      </c>
      <c r="K22" s="86">
        <v>55024.328293235485</v>
      </c>
      <c r="L22" s="456">
        <v>0.30358665988854666</v>
      </c>
      <c r="M22" s="353"/>
    </row>
    <row r="23" spans="1:13" s="419" customFormat="1" ht="21" x14ac:dyDescent="0.25">
      <c r="B23" s="463" t="s">
        <v>345</v>
      </c>
      <c r="C23" s="127">
        <v>48.41</v>
      </c>
      <c r="D23" s="128">
        <v>0.62838256558562278</v>
      </c>
      <c r="E23" s="127">
        <v>145.77099999999999</v>
      </c>
      <c r="F23" s="128">
        <v>0.37003244815498282</v>
      </c>
      <c r="G23" s="127">
        <v>51.701000000000001</v>
      </c>
      <c r="H23" s="128">
        <v>0.14638014738593064</v>
      </c>
      <c r="I23" s="127">
        <v>246.798</v>
      </c>
      <c r="J23" s="128">
        <v>0.28241719949108179</v>
      </c>
      <c r="K23" s="127">
        <v>310.93099999999998</v>
      </c>
      <c r="L23" s="443">
        <v>0.26669582640521533</v>
      </c>
      <c r="M23" s="162"/>
    </row>
    <row r="24" spans="1:13" s="72" customFormat="1" ht="21" customHeight="1" thickBot="1" x14ac:dyDescent="0.3">
      <c r="A24" s="84"/>
      <c r="B24" s="483" t="s">
        <v>62</v>
      </c>
      <c r="C24" s="484">
        <v>103747.95182259858</v>
      </c>
      <c r="D24" s="485">
        <v>0.436</v>
      </c>
      <c r="E24" s="484">
        <v>96451.944872107677</v>
      </c>
      <c r="F24" s="485">
        <v>0.38792498334955833</v>
      </c>
      <c r="G24" s="484">
        <v>83013.108920516985</v>
      </c>
      <c r="H24" s="485">
        <v>0.32219045148540598</v>
      </c>
      <c r="I24" s="484">
        <v>73384.508452990514</v>
      </c>
      <c r="J24" s="485">
        <v>0.29148718495188469</v>
      </c>
      <c r="K24" s="484">
        <v>67349.775753693815</v>
      </c>
      <c r="L24" s="486">
        <v>0.29313907273449846</v>
      </c>
      <c r="M24" s="375"/>
    </row>
    <row r="25" spans="1:13" s="72" customFormat="1" ht="10.5" x14ac:dyDescent="0.25">
      <c r="B25" s="97"/>
    </row>
    <row r="26" spans="1:13" s="72" customFormat="1" ht="5.25" customHeight="1" x14ac:dyDescent="0.25">
      <c r="B26" s="97"/>
    </row>
    <row r="28" spans="1:13" ht="5.25" customHeight="1" x14ac:dyDescent="0.25"/>
  </sheetData>
  <mergeCells count="2">
    <mergeCell ref="C2:D2"/>
    <mergeCell ref="E2:F2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7"/>
  <sheetViews>
    <sheetView workbookViewId="0">
      <selection activeCell="J30" sqref="J30"/>
    </sheetView>
  </sheetViews>
  <sheetFormatPr baseColWidth="10" defaultRowHeight="15" x14ac:dyDescent="0.25"/>
  <cols>
    <col min="1" max="1" width="11.42578125" style="260"/>
    <col min="2" max="2" width="29.28515625" style="260" bestFit="1" customWidth="1"/>
    <col min="3" max="3" width="12.140625" style="260" customWidth="1"/>
    <col min="4" max="4" width="7.7109375" style="260" customWidth="1"/>
    <col min="5" max="5" width="8.42578125" style="260" bestFit="1" customWidth="1"/>
    <col min="6" max="6" width="13.140625" style="260" customWidth="1"/>
    <col min="7" max="8" width="9.28515625" style="260" bestFit="1" customWidth="1"/>
    <col min="9" max="16384" width="11.42578125" style="260"/>
  </cols>
  <sheetData>
    <row r="1" spans="2:8" ht="15.75" thickBot="1" x14ac:dyDescent="0.3"/>
    <row r="2" spans="2:8" x14ac:dyDescent="0.25">
      <c r="B2" s="951" t="s">
        <v>537</v>
      </c>
      <c r="C2" s="612"/>
      <c r="D2" s="612"/>
      <c r="E2" s="936" t="s">
        <v>712</v>
      </c>
      <c r="F2" s="936" t="s">
        <v>400</v>
      </c>
      <c r="G2" s="954" t="s">
        <v>512</v>
      </c>
      <c r="H2" s="955"/>
    </row>
    <row r="3" spans="2:8" x14ac:dyDescent="0.25">
      <c r="B3" s="952"/>
      <c r="C3" s="613"/>
      <c r="D3" s="613"/>
      <c r="E3" s="953"/>
      <c r="F3" s="953"/>
      <c r="G3" s="610" t="s">
        <v>557</v>
      </c>
      <c r="H3" s="611" t="s">
        <v>506</v>
      </c>
    </row>
    <row r="4" spans="2:8" ht="21" x14ac:dyDescent="0.25">
      <c r="B4" s="949" t="s">
        <v>55</v>
      </c>
      <c r="C4" s="621" t="s">
        <v>50</v>
      </c>
      <c r="D4" s="622">
        <v>1455.0529999999999</v>
      </c>
      <c r="E4" s="623">
        <v>5676.951</v>
      </c>
      <c r="F4" s="623">
        <v>4221.8980000000001</v>
      </c>
      <c r="G4" s="624">
        <v>1455.0529999999999</v>
      </c>
      <c r="H4" s="630">
        <v>0.34464428084240772</v>
      </c>
    </row>
    <row r="5" spans="2:8" x14ac:dyDescent="0.25">
      <c r="B5" s="950"/>
      <c r="C5" s="625" t="s">
        <v>556</v>
      </c>
      <c r="D5" s="626">
        <v>4031.0296417976742</v>
      </c>
      <c r="E5" s="627">
        <v>0.76247971842631723</v>
      </c>
      <c r="F5" s="627">
        <v>0.3593767542465498</v>
      </c>
      <c r="G5" s="628">
        <v>4031.0296417976742</v>
      </c>
      <c r="H5" s="629"/>
    </row>
    <row r="6" spans="2:8" ht="21" x14ac:dyDescent="0.25">
      <c r="B6" s="947" t="s">
        <v>92</v>
      </c>
      <c r="C6" s="621" t="s">
        <v>50</v>
      </c>
      <c r="D6" s="622">
        <v>-1240.8130000000001</v>
      </c>
      <c r="E6" s="623">
        <v>7365.5789999999997</v>
      </c>
      <c r="F6" s="623">
        <v>8606.3919999999998</v>
      </c>
      <c r="G6" s="624">
        <v>-1240.8130000000001</v>
      </c>
      <c r="H6" s="630">
        <v>-0.14417342365999597</v>
      </c>
    </row>
    <row r="7" spans="2:8" x14ac:dyDescent="0.25">
      <c r="B7" s="946"/>
      <c r="C7" s="625" t="s">
        <v>556</v>
      </c>
      <c r="D7" s="626">
        <v>3588.1492434344468</v>
      </c>
      <c r="E7" s="627">
        <v>0.62607813995342387</v>
      </c>
      <c r="F7" s="627">
        <v>0.26726321560997918</v>
      </c>
      <c r="G7" s="628">
        <v>3588.1492434344468</v>
      </c>
      <c r="H7" s="629"/>
    </row>
    <row r="8" spans="2:8" ht="21" x14ac:dyDescent="0.25">
      <c r="B8" s="945" t="s">
        <v>56</v>
      </c>
      <c r="C8" s="606" t="s">
        <v>50</v>
      </c>
      <c r="D8" s="608">
        <v>3859.9789999999994</v>
      </c>
      <c r="E8" s="614">
        <v>4961.1229999999996</v>
      </c>
      <c r="F8" s="614">
        <v>1101.144</v>
      </c>
      <c r="G8" s="617">
        <v>3859.9789999999994</v>
      </c>
      <c r="H8" s="619">
        <v>3.5054261749598599</v>
      </c>
    </row>
    <row r="9" spans="2:8" x14ac:dyDescent="0.25">
      <c r="B9" s="946"/>
      <c r="C9" s="625" t="s">
        <v>556</v>
      </c>
      <c r="D9" s="626">
        <v>4055.9875289137863</v>
      </c>
      <c r="E9" s="627">
        <v>0.65073653686876942</v>
      </c>
      <c r="F9" s="627">
        <v>0.24513778397739078</v>
      </c>
      <c r="G9" s="628">
        <v>4055.9875289137863</v>
      </c>
      <c r="H9" s="629"/>
    </row>
    <row r="10" spans="2:8" s="774" customFormat="1" ht="21" x14ac:dyDescent="0.25">
      <c r="B10" s="945" t="s">
        <v>636</v>
      </c>
      <c r="C10" s="606" t="s">
        <v>50</v>
      </c>
      <c r="D10" s="608">
        <v>2203.6841728383315</v>
      </c>
      <c r="E10" s="614">
        <v>13733.937602838332</v>
      </c>
      <c r="F10" s="614">
        <v>11530.253430000001</v>
      </c>
      <c r="G10" s="617">
        <v>2203.6841728383315</v>
      </c>
      <c r="H10" s="619">
        <v>0.1911219199314973</v>
      </c>
    </row>
    <row r="11" spans="2:8" s="774" customFormat="1" x14ac:dyDescent="0.25">
      <c r="B11" s="946"/>
      <c r="C11" s="625" t="s">
        <v>556</v>
      </c>
      <c r="D11" s="626">
        <v>888.22951797317364</v>
      </c>
      <c r="E11" s="627">
        <v>0.46782295179731737</v>
      </c>
      <c r="F11" s="627">
        <v>0.379</v>
      </c>
      <c r="G11" s="628">
        <v>888.22951797317364</v>
      </c>
      <c r="H11" s="629"/>
    </row>
    <row r="12" spans="2:8" s="774" customFormat="1" ht="21" x14ac:dyDescent="0.25">
      <c r="B12" s="945" t="s">
        <v>587</v>
      </c>
      <c r="C12" s="606" t="s">
        <v>50</v>
      </c>
      <c r="D12" s="608">
        <v>144.50455258166767</v>
      </c>
      <c r="E12" s="614">
        <v>5585.2249005816675</v>
      </c>
      <c r="F12" s="614">
        <v>5440.7203479999998</v>
      </c>
      <c r="G12" s="617">
        <v>144.50455258166767</v>
      </c>
      <c r="H12" s="619">
        <v>2.6559819902301607E-2</v>
      </c>
    </row>
    <row r="13" spans="2:8" s="774" customFormat="1" x14ac:dyDescent="0.25">
      <c r="B13" s="946"/>
      <c r="C13" s="625" t="s">
        <v>556</v>
      </c>
      <c r="D13" s="626">
        <v>-876.04960628422043</v>
      </c>
      <c r="E13" s="627">
        <v>0.55939503937157797</v>
      </c>
      <c r="F13" s="627">
        <v>0.64700000000000002</v>
      </c>
      <c r="G13" s="628">
        <v>-876.04960628422043</v>
      </c>
      <c r="H13" s="629"/>
    </row>
    <row r="14" spans="2:8" ht="21" x14ac:dyDescent="0.25">
      <c r="B14" s="947" t="s">
        <v>58</v>
      </c>
      <c r="C14" s="621" t="s">
        <v>50</v>
      </c>
      <c r="D14" s="622">
        <v>2470.1930000000002</v>
      </c>
      <c r="E14" s="623">
        <v>7463.2139999999999</v>
      </c>
      <c r="F14" s="623">
        <v>4993.0209999999997</v>
      </c>
      <c r="G14" s="624">
        <v>2470.1930000000002</v>
      </c>
      <c r="H14" s="630">
        <v>0.49472914293771253</v>
      </c>
    </row>
    <row r="15" spans="2:8" x14ac:dyDescent="0.25">
      <c r="B15" s="946"/>
      <c r="C15" s="625" t="s">
        <v>556</v>
      </c>
      <c r="D15" s="626">
        <v>2980.4623389516514</v>
      </c>
      <c r="E15" s="627">
        <v>0.56428825436333463</v>
      </c>
      <c r="F15" s="627">
        <v>0.26624202046816947</v>
      </c>
      <c r="G15" s="628">
        <v>2980.4623389516514</v>
      </c>
      <c r="H15" s="629"/>
    </row>
    <row r="16" spans="2:8" ht="21" x14ac:dyDescent="0.25">
      <c r="B16" s="945" t="s">
        <v>637</v>
      </c>
      <c r="C16" s="606" t="s">
        <v>50</v>
      </c>
      <c r="D16" s="608">
        <v>1173.3690194400006</v>
      </c>
      <c r="E16" s="614">
        <v>6184.0180194400009</v>
      </c>
      <c r="F16" s="614">
        <v>5010.6490000000003</v>
      </c>
      <c r="G16" s="617">
        <v>1173.3690194400006</v>
      </c>
      <c r="H16" s="619">
        <v>0.23417505784979165</v>
      </c>
    </row>
    <row r="17" spans="2:8" x14ac:dyDescent="0.25">
      <c r="B17" s="946"/>
      <c r="C17" s="625" t="s">
        <v>556</v>
      </c>
      <c r="D17" s="626">
        <v>1465.9176342075968</v>
      </c>
      <c r="E17" s="627">
        <v>0.42811776933336709</v>
      </c>
      <c r="F17" s="627">
        <v>0.2815260059126074</v>
      </c>
      <c r="G17" s="628">
        <v>1465.9176342075968</v>
      </c>
      <c r="H17" s="629"/>
    </row>
    <row r="18" spans="2:8" s="774" customFormat="1" ht="21" x14ac:dyDescent="0.25">
      <c r="B18" s="945" t="s">
        <v>664</v>
      </c>
      <c r="C18" s="606" t="s">
        <v>50</v>
      </c>
      <c r="D18" s="608">
        <v>932.01513761427555</v>
      </c>
      <c r="E18" s="614">
        <v>2510.4686577966663</v>
      </c>
      <c r="F18" s="614">
        <v>1578.4535201823908</v>
      </c>
      <c r="G18" s="617">
        <v>932.01513761427555</v>
      </c>
      <c r="H18" s="619">
        <v>0.59046093261370203</v>
      </c>
    </row>
    <row r="19" spans="2:8" s="774" customFormat="1" x14ac:dyDescent="0.25">
      <c r="B19" s="946"/>
      <c r="C19" s="625" t="s">
        <v>556</v>
      </c>
      <c r="D19" s="626">
        <v>-902.3253696185501</v>
      </c>
      <c r="E19" s="627">
        <v>0.44191837589945998</v>
      </c>
      <c r="F19" s="627">
        <v>0.532150912861315</v>
      </c>
      <c r="G19" s="628">
        <v>-902.3253696185501</v>
      </c>
      <c r="H19" s="629"/>
    </row>
    <row r="20" spans="2:8" ht="21" x14ac:dyDescent="0.25">
      <c r="B20" s="947" t="s">
        <v>60</v>
      </c>
      <c r="C20" s="621" t="s">
        <v>50</v>
      </c>
      <c r="D20" s="622">
        <v>1125.1949999999997</v>
      </c>
      <c r="E20" s="623">
        <v>3481.2</v>
      </c>
      <c r="F20" s="623">
        <v>2356.0050000000001</v>
      </c>
      <c r="G20" s="624">
        <v>1125.1949999999997</v>
      </c>
      <c r="H20" s="630">
        <v>0.47758599833192195</v>
      </c>
    </row>
    <row r="21" spans="2:8" x14ac:dyDescent="0.25">
      <c r="B21" s="946"/>
      <c r="C21" s="625" t="s">
        <v>556</v>
      </c>
      <c r="D21" s="626">
        <v>544.24835940697028</v>
      </c>
      <c r="E21" s="627">
        <v>0.28460742509479481</v>
      </c>
      <c r="F21" s="627">
        <v>0.23018258915409778</v>
      </c>
      <c r="G21" s="628">
        <v>544.24835940697028</v>
      </c>
      <c r="H21" s="629"/>
    </row>
    <row r="22" spans="2:8" ht="21" x14ac:dyDescent="0.25">
      <c r="B22" s="945" t="s">
        <v>323</v>
      </c>
      <c r="C22" s="606" t="s">
        <v>50</v>
      </c>
      <c r="D22" s="608">
        <v>9744.26</v>
      </c>
      <c r="E22" s="614">
        <v>19305.232</v>
      </c>
      <c r="F22" s="614">
        <v>9560.9719999999998</v>
      </c>
      <c r="G22" s="617">
        <v>9744.26</v>
      </c>
      <c r="H22" s="619">
        <v>1.0191704358092464</v>
      </c>
    </row>
    <row r="23" spans="2:8" ht="15.75" thickBot="1" x14ac:dyDescent="0.3">
      <c r="B23" s="948"/>
      <c r="C23" s="607" t="s">
        <v>556</v>
      </c>
      <c r="D23" s="609">
        <v>240.92027250037228</v>
      </c>
      <c r="E23" s="616">
        <v>7.3335974413568303E-2</v>
      </c>
      <c r="F23" s="616">
        <v>4.9243947163531074E-2</v>
      </c>
      <c r="G23" s="620">
        <v>240.92027250037228</v>
      </c>
      <c r="H23" s="523"/>
    </row>
    <row r="25" spans="2:8" ht="15.75" thickBot="1" x14ac:dyDescent="0.3"/>
    <row r="26" spans="2:8" x14ac:dyDescent="0.25">
      <c r="B26" s="951" t="s">
        <v>538</v>
      </c>
      <c r="C26" s="612"/>
      <c r="D26" s="612"/>
      <c r="E26" s="936" t="s">
        <v>712</v>
      </c>
      <c r="F26" s="936" t="s">
        <v>649</v>
      </c>
      <c r="G26" s="954" t="s">
        <v>512</v>
      </c>
      <c r="H26" s="955"/>
    </row>
    <row r="27" spans="2:8" x14ac:dyDescent="0.25">
      <c r="B27" s="952"/>
      <c r="C27" s="613"/>
      <c r="D27" s="613"/>
      <c r="E27" s="953"/>
      <c r="F27" s="953"/>
      <c r="G27" s="610" t="s">
        <v>557</v>
      </c>
      <c r="H27" s="611" t="s">
        <v>506</v>
      </c>
    </row>
    <row r="28" spans="2:8" ht="21" x14ac:dyDescent="0.25">
      <c r="B28" s="949" t="s">
        <v>55</v>
      </c>
      <c r="C28" s="621" t="s">
        <v>50</v>
      </c>
      <c r="D28" s="622">
        <v>714.57800000000043</v>
      </c>
      <c r="E28" s="623">
        <v>5676.951</v>
      </c>
      <c r="F28" s="623">
        <v>4962.3729999999996</v>
      </c>
      <c r="G28" s="624">
        <v>714.57800000000043</v>
      </c>
      <c r="H28" s="630">
        <v>0.14399925197078112</v>
      </c>
    </row>
    <row r="29" spans="2:8" x14ac:dyDescent="0.25">
      <c r="B29" s="950"/>
      <c r="C29" s="625" t="s">
        <v>556</v>
      </c>
      <c r="D29" s="626">
        <v>1647.1086872477324</v>
      </c>
      <c r="E29" s="627">
        <v>0.76247971842631723</v>
      </c>
      <c r="F29" s="627">
        <v>0.59776884970154398</v>
      </c>
      <c r="G29" s="628">
        <v>1647.1086872477324</v>
      </c>
      <c r="H29" s="629"/>
    </row>
    <row r="30" spans="2:8" ht="21" x14ac:dyDescent="0.25">
      <c r="B30" s="947" t="s">
        <v>92</v>
      </c>
      <c r="C30" s="621" t="s">
        <v>50</v>
      </c>
      <c r="D30" s="622">
        <v>-394.50800000000072</v>
      </c>
      <c r="E30" s="623">
        <v>7365.5789999999997</v>
      </c>
      <c r="F30" s="623">
        <v>7760.0870000000004</v>
      </c>
      <c r="G30" s="624">
        <v>-394.50800000000072</v>
      </c>
      <c r="H30" s="630">
        <v>-5.0838089830694044E-2</v>
      </c>
    </row>
    <row r="31" spans="2:8" x14ac:dyDescent="0.25">
      <c r="B31" s="946"/>
      <c r="C31" s="625" t="s">
        <v>556</v>
      </c>
      <c r="D31" s="626">
        <v>1700.4150015801949</v>
      </c>
      <c r="E31" s="627">
        <v>0.62607813995342387</v>
      </c>
      <c r="F31" s="627">
        <v>0.45603663979540437</v>
      </c>
      <c r="G31" s="628">
        <v>1700.4150015801949</v>
      </c>
      <c r="H31" s="629"/>
    </row>
    <row r="32" spans="2:8" ht="21" x14ac:dyDescent="0.25">
      <c r="B32" s="945" t="s">
        <v>56</v>
      </c>
      <c r="C32" s="606" t="s">
        <v>50</v>
      </c>
      <c r="D32" s="608">
        <v>734.40399999999954</v>
      </c>
      <c r="E32" s="614">
        <v>4961.1229999999996</v>
      </c>
      <c r="F32" s="614">
        <v>4226.7190000000001</v>
      </c>
      <c r="G32" s="617">
        <v>734.40399999999954</v>
      </c>
      <c r="H32" s="619">
        <v>0.17375273823502324</v>
      </c>
    </row>
    <row r="33" spans="2:8" x14ac:dyDescent="0.25">
      <c r="B33" s="946"/>
      <c r="C33" s="625" t="s">
        <v>556</v>
      </c>
      <c r="D33" s="626">
        <v>2090.0383592508238</v>
      </c>
      <c r="E33" s="627">
        <v>0.65073653686876942</v>
      </c>
      <c r="F33" s="627">
        <v>0.44173270094368705</v>
      </c>
      <c r="G33" s="628">
        <v>2090.0383592508238</v>
      </c>
      <c r="H33" s="629"/>
    </row>
    <row r="34" spans="2:8" ht="21" x14ac:dyDescent="0.25">
      <c r="B34" s="945" t="s">
        <v>636</v>
      </c>
      <c r="C34" s="606" t="s">
        <v>50</v>
      </c>
      <c r="D34" s="608">
        <v>261.79655010311581</v>
      </c>
      <c r="E34" s="614">
        <v>13733.937602838332</v>
      </c>
      <c r="F34" s="614">
        <v>13472.141052735216</v>
      </c>
      <c r="G34" s="617">
        <v>261.79655010311581</v>
      </c>
      <c r="H34" s="619">
        <v>1.9432438324267887E-2</v>
      </c>
    </row>
    <row r="35" spans="2:8" x14ac:dyDescent="0.25">
      <c r="B35" s="946"/>
      <c r="C35" s="625" t="s">
        <v>556</v>
      </c>
      <c r="D35" s="626">
        <v>400.33763380066256</v>
      </c>
      <c r="E35" s="627">
        <v>0.46782295179731737</v>
      </c>
      <c r="F35" s="627">
        <v>0.42778918841725111</v>
      </c>
      <c r="G35" s="628">
        <v>400.33763380066256</v>
      </c>
      <c r="H35" s="629"/>
    </row>
    <row r="36" spans="2:8" s="774" customFormat="1" ht="21" x14ac:dyDescent="0.25">
      <c r="B36" s="945" t="s">
        <v>587</v>
      </c>
      <c r="C36" s="606" t="s">
        <v>50</v>
      </c>
      <c r="D36" s="608">
        <v>-351.26915504666613</v>
      </c>
      <c r="E36" s="614">
        <v>5585.2249005816675</v>
      </c>
      <c r="F36" s="614">
        <v>5936.4940556283336</v>
      </c>
      <c r="G36" s="617">
        <v>-351.26915504666613</v>
      </c>
      <c r="H36" s="619">
        <v>-5.9171145756245047E-2</v>
      </c>
    </row>
    <row r="37" spans="2:8" s="774" customFormat="1" x14ac:dyDescent="0.25">
      <c r="B37" s="945"/>
      <c r="C37" s="606" t="s">
        <v>556</v>
      </c>
      <c r="D37" s="608">
        <v>101.91539971304842</v>
      </c>
      <c r="E37" s="615">
        <v>0.55939503937157797</v>
      </c>
      <c r="F37" s="615">
        <v>0.54920349940027313</v>
      </c>
      <c r="G37" s="618">
        <v>101.91539971304842</v>
      </c>
      <c r="H37" s="443"/>
    </row>
    <row r="38" spans="2:8" ht="21" x14ac:dyDescent="0.25">
      <c r="B38" s="947" t="s">
        <v>58</v>
      </c>
      <c r="C38" s="621" t="s">
        <v>50</v>
      </c>
      <c r="D38" s="622">
        <v>479.86399999999958</v>
      </c>
      <c r="E38" s="623">
        <v>7463.2139999999999</v>
      </c>
      <c r="F38" s="623">
        <v>6983.35</v>
      </c>
      <c r="G38" s="624">
        <v>479.86399999999958</v>
      </c>
      <c r="H38" s="630">
        <v>6.8715444593210995E-2</v>
      </c>
    </row>
    <row r="39" spans="2:8" x14ac:dyDescent="0.25">
      <c r="B39" s="946"/>
      <c r="C39" s="625" t="s">
        <v>556</v>
      </c>
      <c r="D39" s="626">
        <v>1897.9521019398899</v>
      </c>
      <c r="E39" s="627">
        <v>0.56428825436333463</v>
      </c>
      <c r="F39" s="627">
        <v>0.37449304416934565</v>
      </c>
      <c r="G39" s="628">
        <v>1897.9521019398899</v>
      </c>
      <c r="H39" s="629"/>
    </row>
    <row r="40" spans="2:8" ht="21" x14ac:dyDescent="0.25">
      <c r="B40" s="945" t="s">
        <v>637</v>
      </c>
      <c r="C40" s="606" t="s">
        <v>50</v>
      </c>
      <c r="D40" s="608">
        <v>164.69300000000112</v>
      </c>
      <c r="E40" s="614">
        <v>6184.0180194400009</v>
      </c>
      <c r="F40" s="614">
        <v>6019.3250194399998</v>
      </c>
      <c r="G40" s="617">
        <v>164.69300000000112</v>
      </c>
      <c r="H40" s="619">
        <v>2.7360708961238878E-2</v>
      </c>
    </row>
    <row r="41" spans="2:8" x14ac:dyDescent="0.25">
      <c r="B41" s="946"/>
      <c r="C41" s="625" t="s">
        <v>556</v>
      </c>
      <c r="D41" s="626">
        <v>1050.7556880090547</v>
      </c>
      <c r="E41" s="627">
        <v>0.42811776933336709</v>
      </c>
      <c r="F41" s="627">
        <v>0.32304220053246163</v>
      </c>
      <c r="G41" s="628">
        <v>1050.7556880090547</v>
      </c>
      <c r="H41" s="629"/>
    </row>
    <row r="42" spans="2:8" s="774" customFormat="1" ht="21" x14ac:dyDescent="0.25">
      <c r="B42" s="945" t="s">
        <v>664</v>
      </c>
      <c r="C42" s="606" t="s">
        <v>50</v>
      </c>
      <c r="D42" s="608">
        <v>332.20606818333317</v>
      </c>
      <c r="E42" s="614">
        <v>2510.4686577966663</v>
      </c>
      <c r="F42" s="614">
        <v>2178.2625896133331</v>
      </c>
      <c r="G42" s="617">
        <v>332.20606818333317</v>
      </c>
      <c r="H42" s="619">
        <v>0.15250965139253636</v>
      </c>
    </row>
    <row r="43" spans="2:8" s="774" customFormat="1" x14ac:dyDescent="0.25">
      <c r="B43" s="946"/>
      <c r="C43" s="625" t="s">
        <v>556</v>
      </c>
      <c r="D43" s="626">
        <v>561.63231406454349</v>
      </c>
      <c r="E43" s="627">
        <v>0.44191837589945998</v>
      </c>
      <c r="F43" s="627">
        <v>0.38575514449300563</v>
      </c>
      <c r="G43" s="628">
        <v>561.63231406454349</v>
      </c>
      <c r="H43" s="629"/>
    </row>
    <row r="44" spans="2:8" ht="21" x14ac:dyDescent="0.25">
      <c r="B44" s="947" t="s">
        <v>60</v>
      </c>
      <c r="C44" s="621" t="s">
        <v>50</v>
      </c>
      <c r="D44" s="622">
        <v>167.97399999999971</v>
      </c>
      <c r="E44" s="623">
        <v>3481.2</v>
      </c>
      <c r="F44" s="623">
        <v>3313.2260000000001</v>
      </c>
      <c r="G44" s="624">
        <v>167.97399999999971</v>
      </c>
      <c r="H44" s="630">
        <v>5.0698020599862392E-2</v>
      </c>
    </row>
    <row r="45" spans="2:8" x14ac:dyDescent="0.25">
      <c r="B45" s="946"/>
      <c r="C45" s="625" t="s">
        <v>556</v>
      </c>
      <c r="D45" s="626">
        <v>384.96009441289698</v>
      </c>
      <c r="E45" s="627">
        <v>0.28460742509479481</v>
      </c>
      <c r="F45" s="627">
        <v>0.24611141565350511</v>
      </c>
      <c r="G45" s="628">
        <v>384.96009441289698</v>
      </c>
      <c r="H45" s="629"/>
    </row>
    <row r="46" spans="2:8" ht="21" x14ac:dyDescent="0.25">
      <c r="B46" s="945" t="s">
        <v>323</v>
      </c>
      <c r="C46" s="606" t="s">
        <v>50</v>
      </c>
      <c r="D46" s="608">
        <v>705.48500000000058</v>
      </c>
      <c r="E46" s="614">
        <v>19305.232</v>
      </c>
      <c r="F46" s="614">
        <v>18599.746999999999</v>
      </c>
      <c r="G46" s="617">
        <v>705.48500000000058</v>
      </c>
      <c r="H46" s="619">
        <v>3.7929817002349653E-2</v>
      </c>
    </row>
    <row r="47" spans="2:8" ht="15.75" thickBot="1" x14ac:dyDescent="0.3">
      <c r="B47" s="948"/>
      <c r="C47" s="607" t="s">
        <v>556</v>
      </c>
      <c r="D47" s="609">
        <v>142.00116275282872</v>
      </c>
      <c r="E47" s="616">
        <v>7.3335974413568303E-2</v>
      </c>
      <c r="F47" s="616">
        <v>5.9135858138285431E-2</v>
      </c>
      <c r="G47" s="620">
        <v>142.00116275282872</v>
      </c>
      <c r="H47" s="523"/>
    </row>
  </sheetData>
  <mergeCells count="28">
    <mergeCell ref="B18:B19"/>
    <mergeCell ref="B2:B3"/>
    <mergeCell ref="E2:E3"/>
    <mergeCell ref="G2:H2"/>
    <mergeCell ref="B26:B27"/>
    <mergeCell ref="E26:E27"/>
    <mergeCell ref="G26:H26"/>
    <mergeCell ref="F2:F3"/>
    <mergeCell ref="F26:F27"/>
    <mergeCell ref="B4:B5"/>
    <mergeCell ref="B6:B7"/>
    <mergeCell ref="B8:B9"/>
    <mergeCell ref="B10:B11"/>
    <mergeCell ref="B14:B15"/>
    <mergeCell ref="B16:B17"/>
    <mergeCell ref="B12:B13"/>
    <mergeCell ref="B20:B21"/>
    <mergeCell ref="B22:B23"/>
    <mergeCell ref="B28:B29"/>
    <mergeCell ref="B30:B31"/>
    <mergeCell ref="B32:B33"/>
    <mergeCell ref="B34:B35"/>
    <mergeCell ref="B38:B39"/>
    <mergeCell ref="B40:B41"/>
    <mergeCell ref="B44:B45"/>
    <mergeCell ref="B46:B47"/>
    <mergeCell ref="B36:B37"/>
    <mergeCell ref="B42:B43"/>
  </mergeCell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5" id="{0ED46AAE-EC75-46FF-BDBE-B0D4C8F802B7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6" id="{8AE3E863-F790-4168-8BF8-701D60DB1B8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D4:D9 D14:D17 D20:D23</xm:sqref>
        </x14:conditionalFormatting>
        <x14:conditionalFormatting xmlns:xm="http://schemas.microsoft.com/office/excel/2006/main">
          <x14:cfRule type="iconSet" priority="11" id="{42EE0560-43D1-428D-9553-8D8D74F153FD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2" id="{3BC42DBE-84B5-4856-B9A2-D961F2D10AA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D28:D33 D36:D41 D44:D47</xm:sqref>
        </x14:conditionalFormatting>
        <x14:conditionalFormatting xmlns:xm="http://schemas.microsoft.com/office/excel/2006/main">
          <x14:cfRule type="iconSet" priority="9" id="{5946D11F-FF26-497A-B151-88BBB9904554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0" id="{DE766325-57FB-4FCF-806B-3809AA302B0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D10:D11</xm:sqref>
        </x14:conditionalFormatting>
        <x14:conditionalFormatting xmlns:xm="http://schemas.microsoft.com/office/excel/2006/main">
          <x14:cfRule type="iconSet" priority="7" id="{381DA46A-4A30-46A1-A643-A3CE38C91804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8" id="{6507DC4B-69A5-4380-9A04-871B6788C66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D12:D13</xm:sqref>
        </x14:conditionalFormatting>
        <x14:conditionalFormatting xmlns:xm="http://schemas.microsoft.com/office/excel/2006/main">
          <x14:cfRule type="iconSet" priority="5" id="{17D21194-C80B-4DD5-AD6F-845E7DA32064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6" id="{7D3C5CC7-27AA-49F0-879A-6D080015F26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D34:D35</xm:sqref>
        </x14:conditionalFormatting>
        <x14:conditionalFormatting xmlns:xm="http://schemas.microsoft.com/office/excel/2006/main">
          <x14:cfRule type="iconSet" priority="3" id="{A7FB03C5-448C-44BA-A062-718D1AB5A4FA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4" id="{A4486154-2123-4588-93A6-37F4BB83BD1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D42:D43</xm:sqref>
        </x14:conditionalFormatting>
        <x14:conditionalFormatting xmlns:xm="http://schemas.microsoft.com/office/excel/2006/main">
          <x14:cfRule type="iconSet" priority="1" id="{D6011C26-0BFE-400A-B036-E6F6E786717F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2" id="{30E284CC-59F4-4F22-ACD8-7030D7339C4F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D18:D19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4"/>
  <sheetViews>
    <sheetView showGridLines="0" workbookViewId="0">
      <selection activeCell="A23" sqref="A23"/>
    </sheetView>
  </sheetViews>
  <sheetFormatPr baseColWidth="10" defaultRowHeight="15" x14ac:dyDescent="0.25"/>
  <cols>
    <col min="1" max="1" width="3" customWidth="1"/>
    <col min="2" max="2" width="45.85546875" bestFit="1" customWidth="1"/>
    <col min="3" max="3" width="14.140625" bestFit="1" customWidth="1"/>
    <col min="4" max="4" width="9.5703125" bestFit="1" customWidth="1"/>
    <col min="5" max="5" width="11.28515625" bestFit="1" customWidth="1"/>
    <col min="6" max="6" width="9.5703125" bestFit="1" customWidth="1"/>
    <col min="7" max="7" width="10.7109375" bestFit="1" customWidth="1"/>
    <col min="8" max="8" width="9.5703125" bestFit="1" customWidth="1"/>
    <col min="9" max="9" width="10.140625" bestFit="1" customWidth="1"/>
    <col min="10" max="10" width="9.5703125" bestFit="1" customWidth="1"/>
    <col min="11" max="11" width="10.140625" bestFit="1" customWidth="1"/>
    <col min="12" max="12" width="9.5703125" bestFit="1" customWidth="1"/>
    <col min="13" max="13" width="5.140625" bestFit="1" customWidth="1"/>
  </cols>
  <sheetData>
    <row r="1" spans="2:12" ht="15.75" thickBot="1" x14ac:dyDescent="0.3"/>
    <row r="2" spans="2:12" ht="25.5" customHeight="1" thickBot="1" x14ac:dyDescent="0.3">
      <c r="B2" s="693" t="s">
        <v>417</v>
      </c>
      <c r="C2" s="942" t="s">
        <v>712</v>
      </c>
      <c r="D2" s="942"/>
      <c r="E2" s="944" t="s">
        <v>649</v>
      </c>
      <c r="F2" s="944"/>
      <c r="G2" s="944" t="s">
        <v>507</v>
      </c>
      <c r="H2" s="944"/>
      <c r="I2" s="944" t="s">
        <v>438</v>
      </c>
      <c r="J2" s="944"/>
      <c r="K2" s="944" t="s">
        <v>400</v>
      </c>
      <c r="L2" s="956"/>
    </row>
    <row r="3" spans="2:12" ht="22.5" x14ac:dyDescent="0.25">
      <c r="B3" s="677" t="s">
        <v>8</v>
      </c>
      <c r="C3" s="678" t="s">
        <v>50</v>
      </c>
      <c r="D3" s="678" t="s">
        <v>213</v>
      </c>
      <c r="E3" s="678" t="s">
        <v>50</v>
      </c>
      <c r="F3" s="678" t="s">
        <v>213</v>
      </c>
      <c r="G3" s="678" t="s">
        <v>50</v>
      </c>
      <c r="H3" s="678" t="s">
        <v>213</v>
      </c>
      <c r="I3" s="678" t="s">
        <v>50</v>
      </c>
      <c r="J3" s="678" t="s">
        <v>213</v>
      </c>
      <c r="K3" s="678" t="s">
        <v>50</v>
      </c>
      <c r="L3" s="679" t="s">
        <v>213</v>
      </c>
    </row>
    <row r="4" spans="2:12" x14ac:dyDescent="0.25">
      <c r="B4" s="461" t="s">
        <v>69</v>
      </c>
      <c r="C4" s="397">
        <v>26774.132000000001</v>
      </c>
      <c r="D4" s="238">
        <v>0.372518220198511</v>
      </c>
      <c r="E4" s="397">
        <v>23546.778999999999</v>
      </c>
      <c r="F4" s="238">
        <v>0.25440863907543365</v>
      </c>
      <c r="G4" s="397">
        <v>18203.649000000001</v>
      </c>
      <c r="H4" s="238">
        <v>0.20006604170405615</v>
      </c>
      <c r="I4" s="397">
        <v>15752.74</v>
      </c>
      <c r="J4" s="238">
        <v>0.18143103993337031</v>
      </c>
      <c r="K4" s="397">
        <v>14245.463</v>
      </c>
      <c r="L4" s="452">
        <v>0.16988566815975023</v>
      </c>
    </row>
    <row r="5" spans="2:12" x14ac:dyDescent="0.25">
      <c r="B5" s="466" t="s">
        <v>324</v>
      </c>
      <c r="C5" s="399">
        <v>22043.562000000002</v>
      </c>
      <c r="D5" s="128">
        <v>0.4488483304104845</v>
      </c>
      <c r="E5" s="399">
        <v>19100.97</v>
      </c>
      <c r="F5" s="128">
        <v>0.30958532472434647</v>
      </c>
      <c r="G5" s="399">
        <v>15854.081</v>
      </c>
      <c r="H5" s="128">
        <v>0.2283043715999685</v>
      </c>
      <c r="I5" s="399">
        <v>13858.446</v>
      </c>
      <c r="J5" s="128">
        <v>0.20524379140345173</v>
      </c>
      <c r="K5" s="399">
        <v>12566.069</v>
      </c>
      <c r="L5" s="443">
        <v>0.19156412399136119</v>
      </c>
    </row>
    <row r="6" spans="2:12" x14ac:dyDescent="0.25">
      <c r="B6" s="466" t="s">
        <v>325</v>
      </c>
      <c r="C6" s="399">
        <v>4730.57</v>
      </c>
      <c r="D6" s="128">
        <v>1.6834334974432257E-2</v>
      </c>
      <c r="E6" s="399">
        <v>4445.8090000000002</v>
      </c>
      <c r="F6" s="128">
        <v>1.7347573861135286E-2</v>
      </c>
      <c r="G6" s="399">
        <v>2349.5680000000002</v>
      </c>
      <c r="H6" s="128">
        <v>9.5234528219655702E-3</v>
      </c>
      <c r="I6" s="399">
        <v>1894.2940000000001</v>
      </c>
      <c r="J6" s="128">
        <v>7.2195762642968831E-3</v>
      </c>
      <c r="K6" s="399">
        <v>1679.394</v>
      </c>
      <c r="L6" s="443">
        <v>7.6765785753670672E-3</v>
      </c>
    </row>
    <row r="7" spans="2:12" x14ac:dyDescent="0.25">
      <c r="B7" s="454" t="s">
        <v>344</v>
      </c>
      <c r="C7" s="397">
        <v>27849.765838631698</v>
      </c>
      <c r="D7" s="238">
        <v>0.32714084753136391</v>
      </c>
      <c r="E7" s="418">
        <v>21457.285151648219</v>
      </c>
      <c r="F7" s="238">
        <v>0.27033969856873624</v>
      </c>
      <c r="G7" s="418">
        <v>10885.074104305</v>
      </c>
      <c r="H7" s="238">
        <v>0.21776829236858455</v>
      </c>
      <c r="I7" s="397">
        <v>6067.8549999999996</v>
      </c>
      <c r="J7" s="238">
        <v>0.13158257736877366</v>
      </c>
      <c r="K7" s="397">
        <v>7985.7186133346668</v>
      </c>
      <c r="L7" s="452">
        <v>0.15410059627509537</v>
      </c>
    </row>
    <row r="8" spans="2:12" x14ac:dyDescent="0.25">
      <c r="B8" s="526" t="s">
        <v>418</v>
      </c>
      <c r="C8" s="399">
        <v>21567.143499999998</v>
      </c>
      <c r="D8" s="128">
        <v>0.42136131750595529</v>
      </c>
      <c r="E8" s="420">
        <v>16863.722000000002</v>
      </c>
      <c r="F8" s="128">
        <v>0.34248809367232214</v>
      </c>
      <c r="G8" s="420">
        <v>8350.2229448300004</v>
      </c>
      <c r="H8" s="128">
        <v>0.282436051777539</v>
      </c>
      <c r="I8" s="399">
        <v>3905.1239999999998</v>
      </c>
      <c r="J8" s="128">
        <v>0.20207501733619726</v>
      </c>
      <c r="K8" s="399">
        <v>5602.1746133346669</v>
      </c>
      <c r="L8" s="443">
        <v>0.21720208383074718</v>
      </c>
    </row>
    <row r="9" spans="2:12" x14ac:dyDescent="0.25">
      <c r="B9" s="526" t="s">
        <v>419</v>
      </c>
      <c r="C9" s="399">
        <v>6282.6223386316997</v>
      </c>
      <c r="D9" s="128">
        <v>3.6984556364501446E-3</v>
      </c>
      <c r="E9" s="420">
        <v>4593.5631516482199</v>
      </c>
      <c r="F9" s="128">
        <v>5.4711341001118857E-3</v>
      </c>
      <c r="G9" s="420">
        <v>2534.8511594750003</v>
      </c>
      <c r="H9" s="128">
        <v>4.741895773671183E-3</v>
      </c>
      <c r="I9" s="420">
        <v>2162.7310000000002</v>
      </c>
      <c r="J9" s="128">
        <v>4.2982691791073413E-3</v>
      </c>
      <c r="K9" s="399">
        <v>2383.5439999999999</v>
      </c>
      <c r="L9" s="443">
        <v>5.7896980294888621E-3</v>
      </c>
    </row>
    <row r="10" spans="2:12" ht="21" x14ac:dyDescent="0.25">
      <c r="B10" s="461" t="s">
        <v>368</v>
      </c>
      <c r="C10" s="397">
        <v>19560.617653779569</v>
      </c>
      <c r="D10" s="238">
        <v>0.34770890476077621</v>
      </c>
      <c r="E10" s="397">
        <v>19170.120636408603</v>
      </c>
      <c r="F10" s="238">
        <v>0.27755804391332223</v>
      </c>
      <c r="G10" s="397">
        <v>16132.644718004258</v>
      </c>
      <c r="H10" s="238">
        <v>0.2982899146031231</v>
      </c>
      <c r="I10" s="397">
        <v>13916.349076024779</v>
      </c>
      <c r="J10" s="238">
        <v>0.24910251888207433</v>
      </c>
      <c r="K10" s="397">
        <v>10790.012175437991</v>
      </c>
      <c r="L10" s="452">
        <v>0.23484203402874079</v>
      </c>
    </row>
    <row r="11" spans="2:12" x14ac:dyDescent="0.25">
      <c r="B11" s="461" t="s">
        <v>70</v>
      </c>
      <c r="C11" s="397">
        <v>1355.546</v>
      </c>
      <c r="D11" s="238">
        <v>6.9810983913493163E-2</v>
      </c>
      <c r="E11" s="397">
        <v>1169.808</v>
      </c>
      <c r="F11" s="238">
        <v>7.0514135653030247E-2</v>
      </c>
      <c r="G11" s="397">
        <v>854.452</v>
      </c>
      <c r="H11" s="238">
        <v>7.3586345400326755E-2</v>
      </c>
      <c r="I11" s="397">
        <v>717.44200000000001</v>
      </c>
      <c r="J11" s="238">
        <v>6.9853730336389558E-2</v>
      </c>
      <c r="K11" s="397">
        <v>1024.8530000000001</v>
      </c>
      <c r="L11" s="452">
        <v>9.1006222355791519E-2</v>
      </c>
    </row>
    <row r="12" spans="2:12" x14ac:dyDescent="0.25">
      <c r="B12" s="482" t="s">
        <v>71</v>
      </c>
      <c r="C12" s="400">
        <v>75540.061492411274</v>
      </c>
      <c r="D12" s="87">
        <v>0.34393248334130638</v>
      </c>
      <c r="E12" s="400">
        <v>65343.992788056814</v>
      </c>
      <c r="F12" s="87">
        <v>0.26313924894664081</v>
      </c>
      <c r="G12" s="400">
        <v>46075.819822309262</v>
      </c>
      <c r="H12" s="87">
        <v>0.23629394457316791</v>
      </c>
      <c r="I12" s="400">
        <v>36454.386076024784</v>
      </c>
      <c r="J12" s="87">
        <v>0.19664744084969818</v>
      </c>
      <c r="K12" s="400">
        <v>34046.046788772655</v>
      </c>
      <c r="L12" s="456">
        <v>0.18439498851141217</v>
      </c>
    </row>
    <row r="13" spans="2:12" x14ac:dyDescent="0.25">
      <c r="B13" s="461"/>
      <c r="C13" s="397"/>
      <c r="D13" s="238"/>
      <c r="E13" s="397"/>
      <c r="F13" s="238"/>
      <c r="G13" s="397"/>
      <c r="H13" s="238"/>
      <c r="I13" s="397"/>
      <c r="J13" s="238"/>
      <c r="K13" s="397"/>
      <c r="L13" s="452"/>
    </row>
    <row r="14" spans="2:12" x14ac:dyDescent="0.25">
      <c r="B14" s="527" t="s">
        <v>306</v>
      </c>
      <c r="C14" s="399"/>
      <c r="D14" s="128"/>
      <c r="E14" s="399"/>
      <c r="F14" s="128"/>
      <c r="G14" s="399"/>
      <c r="H14" s="128"/>
      <c r="I14" s="399"/>
      <c r="J14" s="128"/>
      <c r="K14" s="399"/>
      <c r="L14" s="443"/>
    </row>
    <row r="15" spans="2:12" x14ac:dyDescent="0.25">
      <c r="B15" s="454" t="s">
        <v>341</v>
      </c>
      <c r="C15" s="397">
        <v>21340.818500000001</v>
      </c>
      <c r="D15" s="238">
        <v>2.8238841916958341E-3</v>
      </c>
      <c r="E15" s="397">
        <v>20420.0825</v>
      </c>
      <c r="F15" s="238">
        <v>1.7392681934561235E-3</v>
      </c>
      <c r="G15" s="397">
        <v>18136.141</v>
      </c>
      <c r="H15" s="238">
        <v>1.3169284469060976E-3</v>
      </c>
      <c r="I15" s="397">
        <v>17332.134999999998</v>
      </c>
      <c r="J15" s="238">
        <v>1.2490094267094043E-3</v>
      </c>
      <c r="K15" s="397">
        <v>15562.003500000001</v>
      </c>
      <c r="L15" s="452">
        <v>2.8531030724932043E-4</v>
      </c>
    </row>
    <row r="16" spans="2:12" x14ac:dyDescent="0.25">
      <c r="B16" s="526" t="s">
        <v>342</v>
      </c>
      <c r="C16" s="399">
        <v>10564.479499999999</v>
      </c>
      <c r="D16" s="128">
        <v>5.4037683541342477E-3</v>
      </c>
      <c r="E16" s="399">
        <v>10632.7785</v>
      </c>
      <c r="F16" s="128">
        <v>3.0690002617848196E-3</v>
      </c>
      <c r="G16" s="399">
        <v>10712.953</v>
      </c>
      <c r="H16" s="128">
        <v>2.0263320486890962E-3</v>
      </c>
      <c r="I16" s="399">
        <v>11016.046</v>
      </c>
      <c r="J16" s="128">
        <v>1.7988305422835017E-3</v>
      </c>
      <c r="K16" s="399">
        <v>10463.3395</v>
      </c>
      <c r="L16" s="443">
        <v>2.7983417722420267E-4</v>
      </c>
    </row>
    <row r="17" spans="2:13" x14ac:dyDescent="0.25">
      <c r="B17" s="526" t="s">
        <v>343</v>
      </c>
      <c r="C17" s="399">
        <v>10776.339</v>
      </c>
      <c r="D17" s="128">
        <v>2.9471975593937792E-4</v>
      </c>
      <c r="E17" s="399">
        <v>9787.3040000000001</v>
      </c>
      <c r="F17" s="128">
        <v>2.9466745898564097E-4</v>
      </c>
      <c r="G17" s="399">
        <v>7423.1880000000001</v>
      </c>
      <c r="H17" s="128">
        <v>2.931355099722653E-4</v>
      </c>
      <c r="I17" s="399">
        <v>6316.0889999999999</v>
      </c>
      <c r="J17" s="128">
        <v>2.900529109073669E-4</v>
      </c>
      <c r="K17" s="399">
        <v>5098.6639999999998</v>
      </c>
      <c r="L17" s="443">
        <v>2.9654827225328046E-4</v>
      </c>
    </row>
    <row r="18" spans="2:13" x14ac:dyDescent="0.25">
      <c r="B18" s="454" t="s">
        <v>272</v>
      </c>
      <c r="C18" s="397">
        <v>17406.535497343335</v>
      </c>
      <c r="D18" s="238"/>
      <c r="E18" s="397">
        <v>15469.344025978335</v>
      </c>
      <c r="F18" s="238"/>
      <c r="G18" s="397">
        <v>13195.55333529</v>
      </c>
      <c r="H18" s="238"/>
      <c r="I18" s="397">
        <v>11933.872479350001</v>
      </c>
      <c r="J18" s="238"/>
      <c r="K18" s="397">
        <v>11244.957</v>
      </c>
      <c r="L18" s="452"/>
    </row>
    <row r="19" spans="2:13" x14ac:dyDescent="0.25">
      <c r="B19" s="526" t="s">
        <v>326</v>
      </c>
      <c r="C19" s="399">
        <v>9362.8764973433335</v>
      </c>
      <c r="D19" s="128"/>
      <c r="E19" s="399">
        <v>8603.5450259783338</v>
      </c>
      <c r="F19" s="128"/>
      <c r="G19" s="399">
        <v>8175.4863352900002</v>
      </c>
      <c r="H19" s="128"/>
      <c r="I19" s="399">
        <v>7700.7664793499998</v>
      </c>
      <c r="J19" s="128"/>
      <c r="K19" s="399">
        <v>7574.5290000000005</v>
      </c>
      <c r="L19" s="443"/>
    </row>
    <row r="20" spans="2:13" x14ac:dyDescent="0.25">
      <c r="B20" s="526" t="s">
        <v>327</v>
      </c>
      <c r="C20" s="399">
        <v>8043.6589999999997</v>
      </c>
      <c r="D20" s="128"/>
      <c r="E20" s="399">
        <v>6865.799</v>
      </c>
      <c r="F20" s="128"/>
      <c r="G20" s="399">
        <v>5020.067</v>
      </c>
      <c r="H20" s="128"/>
      <c r="I20" s="399">
        <v>4233.1059999999998</v>
      </c>
      <c r="J20" s="128"/>
      <c r="K20" s="399">
        <v>3670.4279999999999</v>
      </c>
      <c r="L20" s="443"/>
    </row>
    <row r="21" spans="2:13" x14ac:dyDescent="0.25">
      <c r="B21" s="482" t="s">
        <v>307</v>
      </c>
      <c r="C21" s="400">
        <v>38747.353997343336</v>
      </c>
      <c r="D21" s="87"/>
      <c r="E21" s="400">
        <v>35889.426525978335</v>
      </c>
      <c r="F21" s="87"/>
      <c r="G21" s="400">
        <v>31331.694335289998</v>
      </c>
      <c r="H21" s="87"/>
      <c r="I21" s="400">
        <v>29266.007479349999</v>
      </c>
      <c r="J21" s="87"/>
      <c r="K21" s="400">
        <v>26806.960500000001</v>
      </c>
      <c r="L21" s="456"/>
    </row>
    <row r="22" spans="2:13" x14ac:dyDescent="0.25">
      <c r="B22" s="461"/>
      <c r="C22" s="397"/>
      <c r="D22" s="238"/>
      <c r="E22" s="397"/>
      <c r="F22" s="238"/>
      <c r="G22" s="397"/>
      <c r="H22" s="238"/>
      <c r="I22" s="397"/>
      <c r="J22" s="238"/>
      <c r="K22" s="397"/>
      <c r="L22" s="452"/>
    </row>
    <row r="23" spans="2:13" ht="21.75" thickBot="1" x14ac:dyDescent="0.3">
      <c r="B23" s="483" t="s">
        <v>308</v>
      </c>
      <c r="C23" s="528">
        <v>114287.41548975461</v>
      </c>
      <c r="D23" s="485">
        <v>0.22785487649053068</v>
      </c>
      <c r="E23" s="528">
        <v>101233.41931403516</v>
      </c>
      <c r="F23" s="485">
        <v>0.17020155302642415</v>
      </c>
      <c r="G23" s="528">
        <v>77407.51415759926</v>
      </c>
      <c r="H23" s="485">
        <v>0.14095945767023224</v>
      </c>
      <c r="I23" s="528">
        <v>65720.393555374787</v>
      </c>
      <c r="J23" s="485">
        <v>0.10865256234115343</v>
      </c>
      <c r="K23" s="528">
        <v>60853.007288772656</v>
      </c>
      <c r="L23" s="486">
        <v>0.10323828987879498</v>
      </c>
      <c r="M23" s="525"/>
    </row>
    <row r="24" spans="2:13" x14ac:dyDescent="0.25">
      <c r="C24" s="398"/>
      <c r="E24" s="398"/>
      <c r="G24" s="398"/>
      <c r="I24" s="398"/>
      <c r="K24" s="398"/>
    </row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54"/>
  <sheetViews>
    <sheetView workbookViewId="0">
      <selection activeCell="J30" sqref="J30"/>
    </sheetView>
  </sheetViews>
  <sheetFormatPr baseColWidth="10" defaultRowHeight="15" x14ac:dyDescent="0.25"/>
  <cols>
    <col min="1" max="1" width="11.42578125" style="260"/>
    <col min="2" max="2" width="35.140625" style="260" customWidth="1"/>
    <col min="3" max="3" width="19.140625" style="260" customWidth="1"/>
    <col min="4" max="4" width="7.7109375" style="260" customWidth="1"/>
    <col min="5" max="5" width="9.5703125" style="260" bestFit="1" customWidth="1"/>
    <col min="6" max="6" width="13.140625" style="260" customWidth="1"/>
    <col min="7" max="8" width="9.28515625" style="260" bestFit="1" customWidth="1"/>
    <col min="9" max="16384" width="11.42578125" style="260"/>
  </cols>
  <sheetData>
    <row r="2" spans="2:8" ht="15.75" thickBot="1" x14ac:dyDescent="0.3"/>
    <row r="3" spans="2:8" x14ac:dyDescent="0.25">
      <c r="B3" s="951" t="s">
        <v>538</v>
      </c>
      <c r="C3" s="612"/>
      <c r="D3" s="612"/>
      <c r="E3" s="936" t="s">
        <v>712</v>
      </c>
      <c r="F3" s="936" t="s">
        <v>649</v>
      </c>
      <c r="G3" s="954" t="s">
        <v>512</v>
      </c>
      <c r="H3" s="955"/>
    </row>
    <row r="4" spans="2:8" x14ac:dyDescent="0.25">
      <c r="B4" s="952"/>
      <c r="C4" s="613"/>
      <c r="D4" s="613"/>
      <c r="E4" s="953"/>
      <c r="F4" s="953"/>
      <c r="G4" s="610" t="s">
        <v>557</v>
      </c>
      <c r="H4" s="611" t="s">
        <v>506</v>
      </c>
    </row>
    <row r="5" spans="2:8" x14ac:dyDescent="0.25">
      <c r="B5" s="958" t="s">
        <v>324</v>
      </c>
      <c r="C5" s="606" t="s">
        <v>50</v>
      </c>
      <c r="D5" s="608">
        <v>2942.5920000000006</v>
      </c>
      <c r="E5" s="654">
        <v>22043.562000000002</v>
      </c>
      <c r="F5" s="654">
        <v>19100.97</v>
      </c>
      <c r="G5" s="655">
        <v>2942.5920000000006</v>
      </c>
      <c r="H5" s="619">
        <v>0.15405458466245436</v>
      </c>
    </row>
    <row r="6" spans="2:8" x14ac:dyDescent="0.25">
      <c r="B6" s="958"/>
      <c r="C6" s="606" t="s">
        <v>559</v>
      </c>
      <c r="D6" s="608"/>
      <c r="E6" s="615">
        <v>0.19287829640330012</v>
      </c>
      <c r="F6" s="615">
        <v>0.16713099966559594</v>
      </c>
      <c r="G6" s="655"/>
      <c r="H6" s="619"/>
    </row>
    <row r="7" spans="2:8" x14ac:dyDescent="0.25">
      <c r="B7" s="958"/>
      <c r="C7" s="625" t="s">
        <v>558</v>
      </c>
      <c r="D7" s="626">
        <v>1392.6300568613804</v>
      </c>
      <c r="E7" s="627">
        <v>0.4488483304104845</v>
      </c>
      <c r="F7" s="627">
        <v>0.30958532472434647</v>
      </c>
      <c r="G7" s="628">
        <v>1392.6300568613804</v>
      </c>
      <c r="H7" s="629"/>
    </row>
    <row r="8" spans="2:8" x14ac:dyDescent="0.25">
      <c r="B8" s="958" t="s">
        <v>325</v>
      </c>
      <c r="C8" s="606" t="s">
        <v>50</v>
      </c>
      <c r="D8" s="608">
        <v>284.76099999999951</v>
      </c>
      <c r="E8" s="654">
        <v>4730.57</v>
      </c>
      <c r="F8" s="654">
        <v>4445.8090000000002</v>
      </c>
      <c r="G8" s="655">
        <v>284.76099999999951</v>
      </c>
      <c r="H8" s="619">
        <v>6.4051559569922922E-2</v>
      </c>
    </row>
    <row r="9" spans="2:8" x14ac:dyDescent="0.25">
      <c r="B9" s="958"/>
      <c r="C9" s="606" t="s">
        <v>559</v>
      </c>
      <c r="D9" s="608"/>
      <c r="E9" s="615">
        <v>4.1391871359835547E-2</v>
      </c>
      <c r="F9" s="615">
        <v>3.8900249698957876E-2</v>
      </c>
      <c r="G9" s="655"/>
      <c r="H9" s="619"/>
    </row>
    <row r="10" spans="2:8" x14ac:dyDescent="0.25">
      <c r="B10" s="958"/>
      <c r="C10" s="625" t="s">
        <v>558</v>
      </c>
      <c r="D10" s="626">
        <v>-5.1323888670302962</v>
      </c>
      <c r="E10" s="627">
        <v>1.6834334974432257E-2</v>
      </c>
      <c r="F10" s="627">
        <v>1.7347573861135286E-2</v>
      </c>
      <c r="G10" s="628">
        <v>-5.1323888670302962</v>
      </c>
      <c r="H10" s="629"/>
    </row>
    <row r="11" spans="2:8" x14ac:dyDescent="0.25">
      <c r="B11" s="945" t="s">
        <v>418</v>
      </c>
      <c r="C11" s="606" t="s">
        <v>50</v>
      </c>
      <c r="D11" s="608">
        <v>4703.4214999999967</v>
      </c>
      <c r="E11" s="654">
        <v>21567.143499999998</v>
      </c>
      <c r="F11" s="654">
        <v>16863.722000000002</v>
      </c>
      <c r="G11" s="655">
        <v>4703.4214999999967</v>
      </c>
      <c r="H11" s="619">
        <v>0.27890767530441951</v>
      </c>
    </row>
    <row r="12" spans="2:8" x14ac:dyDescent="0.25">
      <c r="B12" s="945"/>
      <c r="C12" s="606" t="s">
        <v>559</v>
      </c>
      <c r="D12" s="608"/>
      <c r="E12" s="615">
        <v>0.18870969658014011</v>
      </c>
      <c r="F12" s="615">
        <v>0.14755537105930761</v>
      </c>
      <c r="G12" s="656"/>
      <c r="H12" s="619"/>
    </row>
    <row r="13" spans="2:8" x14ac:dyDescent="0.25">
      <c r="B13" s="945"/>
      <c r="C13" s="625" t="s">
        <v>558</v>
      </c>
      <c r="D13" s="626">
        <v>788.73223833633153</v>
      </c>
      <c r="E13" s="627">
        <v>0.42136131750595529</v>
      </c>
      <c r="F13" s="627">
        <v>0.34248809367232214</v>
      </c>
      <c r="G13" s="628">
        <v>788.73223833633153</v>
      </c>
      <c r="H13" s="629"/>
    </row>
    <row r="14" spans="2:8" x14ac:dyDescent="0.25">
      <c r="B14" s="945" t="s">
        <v>419</v>
      </c>
      <c r="C14" s="606" t="s">
        <v>50</v>
      </c>
      <c r="D14" s="608">
        <v>1689.0591869834798</v>
      </c>
      <c r="E14" s="654">
        <v>6282.6223386316997</v>
      </c>
      <c r="F14" s="654">
        <v>4593.5631516482199</v>
      </c>
      <c r="G14" s="655">
        <v>1689.0591869834798</v>
      </c>
      <c r="H14" s="619" t="s">
        <v>364</v>
      </c>
    </row>
    <row r="15" spans="2:8" x14ac:dyDescent="0.25">
      <c r="B15" s="945"/>
      <c r="C15" s="606" t="s">
        <v>559</v>
      </c>
      <c r="D15" s="608"/>
      <c r="E15" s="615">
        <v>5.497212717348491E-2</v>
      </c>
      <c r="F15" s="615">
        <v>4.0193079281419339E-2</v>
      </c>
      <c r="G15" s="655"/>
      <c r="H15" s="619"/>
    </row>
    <row r="16" spans="2:8" x14ac:dyDescent="0.25">
      <c r="B16" s="945"/>
      <c r="C16" s="625" t="s">
        <v>558</v>
      </c>
      <c r="D16" s="626" t="s">
        <v>364</v>
      </c>
      <c r="E16" s="627">
        <v>3.6984556364501446E-3</v>
      </c>
      <c r="F16" s="627">
        <v>5.4711341001118857E-3</v>
      </c>
      <c r="G16" s="628" t="s">
        <v>364</v>
      </c>
      <c r="H16" s="629" t="s">
        <v>364</v>
      </c>
    </row>
    <row r="17" spans="2:8" x14ac:dyDescent="0.25">
      <c r="B17" s="945" t="s">
        <v>368</v>
      </c>
      <c r="C17" s="606" t="s">
        <v>50</v>
      </c>
      <c r="D17" s="608">
        <v>390.4970173709662</v>
      </c>
      <c r="E17" s="654">
        <v>19560.617653779569</v>
      </c>
      <c r="F17" s="654">
        <v>19170.120636408603</v>
      </c>
      <c r="G17" s="655">
        <v>390.4970173709662</v>
      </c>
      <c r="H17" s="619">
        <v>2.0370086593473058E-2</v>
      </c>
    </row>
    <row r="18" spans="2:8" x14ac:dyDescent="0.25">
      <c r="B18" s="945"/>
      <c r="C18" s="606" t="s">
        <v>559</v>
      </c>
      <c r="D18" s="608"/>
      <c r="E18" s="615">
        <v>0.17115285676867106</v>
      </c>
      <c r="F18" s="615">
        <v>0.16773605872754313</v>
      </c>
      <c r="G18" s="655"/>
      <c r="H18" s="619"/>
    </row>
    <row r="19" spans="2:8" x14ac:dyDescent="0.25">
      <c r="B19" s="945"/>
      <c r="C19" s="625" t="s">
        <v>558</v>
      </c>
      <c r="D19" s="626">
        <v>701.50860847453976</v>
      </c>
      <c r="E19" s="627">
        <v>0.34770890476077621</v>
      </c>
      <c r="F19" s="627">
        <v>0.27755804391332223</v>
      </c>
      <c r="G19" s="628">
        <v>701.50860847453976</v>
      </c>
      <c r="H19" s="629"/>
    </row>
    <row r="20" spans="2:8" x14ac:dyDescent="0.25">
      <c r="B20" s="957" t="s">
        <v>341</v>
      </c>
      <c r="C20" s="634" t="s">
        <v>50</v>
      </c>
      <c r="D20" s="635">
        <v>920.73600000000079</v>
      </c>
      <c r="E20" s="657">
        <v>21340.818500000001</v>
      </c>
      <c r="F20" s="657">
        <v>20420.0825</v>
      </c>
      <c r="G20" s="658">
        <v>920.73600000000079</v>
      </c>
      <c r="H20" s="636">
        <v>4.5089729681552448E-2</v>
      </c>
    </row>
    <row r="21" spans="2:8" x14ac:dyDescent="0.25">
      <c r="B21" s="957"/>
      <c r="C21" s="634" t="s">
        <v>559</v>
      </c>
      <c r="D21" s="635"/>
      <c r="E21" s="646">
        <v>0.18672938230817826</v>
      </c>
      <c r="F21" s="646">
        <v>0.17867306223081555</v>
      </c>
      <c r="G21" s="658"/>
      <c r="H21" s="636"/>
    </row>
    <row r="22" spans="2:8" x14ac:dyDescent="0.25">
      <c r="B22" s="957"/>
      <c r="C22" s="649" t="s">
        <v>558</v>
      </c>
      <c r="D22" s="650">
        <v>10.846159982397106</v>
      </c>
      <c r="E22" s="651">
        <v>2.8238841916958341E-3</v>
      </c>
      <c r="F22" s="651">
        <v>1.7392681934561235E-3</v>
      </c>
      <c r="G22" s="652">
        <v>10.846159982397106</v>
      </c>
      <c r="H22" s="653"/>
    </row>
    <row r="23" spans="2:8" x14ac:dyDescent="0.25">
      <c r="B23" s="957" t="s">
        <v>272</v>
      </c>
      <c r="C23" s="634" t="s">
        <v>50</v>
      </c>
      <c r="D23" s="635">
        <v>1937.1914713650003</v>
      </c>
      <c r="E23" s="657">
        <v>17406.535497343335</v>
      </c>
      <c r="F23" s="657">
        <v>15469.344025978335</v>
      </c>
      <c r="G23" s="658">
        <v>1937.1914713650003</v>
      </c>
      <c r="H23" s="636">
        <v>0.12522777101031513</v>
      </c>
    </row>
    <row r="24" spans="2:8" x14ac:dyDescent="0.25">
      <c r="B24" s="957"/>
      <c r="C24" s="634" t="s">
        <v>559</v>
      </c>
      <c r="D24" s="635"/>
      <c r="E24" s="646">
        <v>0.15230491846150601</v>
      </c>
      <c r="F24" s="646">
        <v>0.1353547453994626</v>
      </c>
      <c r="G24" s="658"/>
      <c r="H24" s="636"/>
    </row>
    <row r="25" spans="2:8" x14ac:dyDescent="0.25">
      <c r="B25" s="957"/>
      <c r="C25" s="634" t="s">
        <v>558</v>
      </c>
      <c r="D25" s="635" t="s">
        <v>364</v>
      </c>
      <c r="E25" s="646" t="s">
        <v>364</v>
      </c>
      <c r="F25" s="646" t="s">
        <v>364</v>
      </c>
      <c r="G25" s="647" t="s">
        <v>364</v>
      </c>
      <c r="H25" s="648" t="s">
        <v>364</v>
      </c>
    </row>
    <row r="26" spans="2:8" ht="31.5" customHeight="1" x14ac:dyDescent="0.25">
      <c r="B26" s="637" t="s">
        <v>308</v>
      </c>
      <c r="C26" s="638" t="s">
        <v>50</v>
      </c>
      <c r="D26" s="639">
        <v>13053.996175719454</v>
      </c>
      <c r="E26" s="659">
        <v>114287.41548975461</v>
      </c>
      <c r="F26" s="659">
        <v>101233.41931403516</v>
      </c>
      <c r="G26" s="660">
        <v>13053.996175719454</v>
      </c>
      <c r="H26" s="640">
        <v>0.12894947403905022</v>
      </c>
    </row>
    <row r="27" spans="2:8" ht="15.75" thickBot="1" x14ac:dyDescent="0.3">
      <c r="B27" s="641" t="s">
        <v>524</v>
      </c>
      <c r="C27" s="642" t="s">
        <v>558</v>
      </c>
      <c r="D27" s="643">
        <v>576.53323464106541</v>
      </c>
      <c r="E27" s="661">
        <v>0.22785487649053068</v>
      </c>
      <c r="F27" s="661">
        <v>0.17020155302642415</v>
      </c>
      <c r="G27" s="644">
        <v>576.53323464106541</v>
      </c>
      <c r="H27" s="645"/>
    </row>
    <row r="29" spans="2:8" ht="15.75" thickBot="1" x14ac:dyDescent="0.3"/>
    <row r="30" spans="2:8" x14ac:dyDescent="0.25">
      <c r="B30" s="951" t="s">
        <v>560</v>
      </c>
      <c r="C30" s="612"/>
      <c r="D30" s="612"/>
      <c r="E30" s="936" t="s">
        <v>712</v>
      </c>
      <c r="F30" s="936" t="s">
        <v>400</v>
      </c>
      <c r="G30" s="954" t="s">
        <v>512</v>
      </c>
      <c r="H30" s="955"/>
    </row>
    <row r="31" spans="2:8" x14ac:dyDescent="0.25">
      <c r="B31" s="952"/>
      <c r="C31" s="613"/>
      <c r="D31" s="613"/>
      <c r="E31" s="953"/>
      <c r="F31" s="953"/>
      <c r="G31" s="610" t="s">
        <v>557</v>
      </c>
      <c r="H31" s="611" t="s">
        <v>506</v>
      </c>
    </row>
    <row r="32" spans="2:8" x14ac:dyDescent="0.25">
      <c r="B32" s="958" t="s">
        <v>324</v>
      </c>
      <c r="C32" s="606" t="s">
        <v>50</v>
      </c>
      <c r="D32" s="608">
        <v>9477.4930000000022</v>
      </c>
      <c r="E32" s="654">
        <v>22043.562000000002</v>
      </c>
      <c r="F32" s="654">
        <v>12566.069</v>
      </c>
      <c r="G32" s="655">
        <v>9477.4930000000022</v>
      </c>
      <c r="H32" s="619">
        <v>0.75421303193544476</v>
      </c>
    </row>
    <row r="33" spans="2:8" x14ac:dyDescent="0.25">
      <c r="B33" s="958"/>
      <c r="C33" s="606" t="s">
        <v>559</v>
      </c>
      <c r="D33" s="608"/>
      <c r="E33" s="615">
        <v>0.19287829640330012</v>
      </c>
      <c r="F33" s="615">
        <v>0.10995146706354993</v>
      </c>
      <c r="G33" s="655"/>
      <c r="H33" s="619"/>
    </row>
    <row r="34" spans="2:8" x14ac:dyDescent="0.25">
      <c r="B34" s="958"/>
      <c r="C34" s="625" t="s">
        <v>558</v>
      </c>
      <c r="D34" s="626">
        <v>2572.842064191233</v>
      </c>
      <c r="E34" s="627">
        <v>0.4488483304104845</v>
      </c>
      <c r="F34" s="627">
        <v>0.19156412399136119</v>
      </c>
      <c r="G34" s="628">
        <v>2572.842064191233</v>
      </c>
      <c r="H34" s="629"/>
    </row>
    <row r="35" spans="2:8" x14ac:dyDescent="0.25">
      <c r="B35" s="958" t="s">
        <v>325</v>
      </c>
      <c r="C35" s="606" t="s">
        <v>50</v>
      </c>
      <c r="D35" s="608">
        <v>3051.1759999999995</v>
      </c>
      <c r="E35" s="654">
        <v>4730.57</v>
      </c>
      <c r="F35" s="654">
        <v>1679.394</v>
      </c>
      <c r="G35" s="655">
        <v>3051.1759999999995</v>
      </c>
      <c r="H35" s="619">
        <v>1.8168315475701351</v>
      </c>
    </row>
    <row r="36" spans="2:8" x14ac:dyDescent="0.25">
      <c r="B36" s="958"/>
      <c r="C36" s="606" t="s">
        <v>559</v>
      </c>
      <c r="D36" s="608"/>
      <c r="E36" s="615">
        <v>4.1391871359835547E-2</v>
      </c>
      <c r="F36" s="615">
        <v>1.4694478764816854E-2</v>
      </c>
      <c r="G36" s="655"/>
      <c r="H36" s="619"/>
    </row>
    <row r="37" spans="2:8" x14ac:dyDescent="0.25">
      <c r="B37" s="958"/>
      <c r="C37" s="625" t="s">
        <v>558</v>
      </c>
      <c r="D37" s="626">
        <v>91.577563990651896</v>
      </c>
      <c r="E37" s="627">
        <v>1.6834334974432257E-2</v>
      </c>
      <c r="F37" s="627">
        <v>7.6765785753670672E-3</v>
      </c>
      <c r="G37" s="628">
        <v>91.577563990651896</v>
      </c>
      <c r="H37" s="629"/>
    </row>
    <row r="38" spans="2:8" x14ac:dyDescent="0.25">
      <c r="B38" s="945" t="s">
        <v>418</v>
      </c>
      <c r="C38" s="606" t="s">
        <v>50</v>
      </c>
      <c r="D38" s="608">
        <v>15964.968886665331</v>
      </c>
      <c r="E38" s="654">
        <v>21567.143499999998</v>
      </c>
      <c r="F38" s="654">
        <v>5602.1746133346669</v>
      </c>
      <c r="G38" s="655">
        <v>15964.968886665331</v>
      </c>
      <c r="H38" s="619">
        <v>2.849780663505999</v>
      </c>
    </row>
    <row r="39" spans="2:8" x14ac:dyDescent="0.25">
      <c r="B39" s="945"/>
      <c r="C39" s="606" t="s">
        <v>559</v>
      </c>
      <c r="D39" s="608"/>
      <c r="E39" s="615">
        <v>0.18870969658014011</v>
      </c>
      <c r="F39" s="615">
        <v>4.9018298203067495E-2</v>
      </c>
      <c r="G39" s="656"/>
      <c r="H39" s="619"/>
    </row>
    <row r="40" spans="2:8" x14ac:dyDescent="0.25">
      <c r="B40" s="945"/>
      <c r="C40" s="625" t="s">
        <v>558</v>
      </c>
      <c r="D40" s="626">
        <v>2041.5923367520811</v>
      </c>
      <c r="E40" s="627">
        <v>0.42136131750595529</v>
      </c>
      <c r="F40" s="627">
        <v>0.21720208383074718</v>
      </c>
      <c r="G40" s="628">
        <v>2041.5923367520811</v>
      </c>
      <c r="H40" s="629"/>
    </row>
    <row r="41" spans="2:8" x14ac:dyDescent="0.25">
      <c r="B41" s="945" t="s">
        <v>419</v>
      </c>
      <c r="C41" s="606" t="s">
        <v>50</v>
      </c>
      <c r="D41" s="608">
        <v>3899.0783386316998</v>
      </c>
      <c r="E41" s="654">
        <v>6282.6223386316997</v>
      </c>
      <c r="F41" s="654">
        <v>2383.5439999999999</v>
      </c>
      <c r="G41" s="655">
        <v>3899.0783386316998</v>
      </c>
      <c r="H41" s="619" t="s">
        <v>364</v>
      </c>
    </row>
    <row r="42" spans="2:8" x14ac:dyDescent="0.25">
      <c r="B42" s="945"/>
      <c r="C42" s="606" t="s">
        <v>559</v>
      </c>
      <c r="D42" s="608"/>
      <c r="E42" s="615">
        <v>5.497212717348491E-2</v>
      </c>
      <c r="F42" s="615">
        <v>2.0855699551747015E-2</v>
      </c>
      <c r="G42" s="655"/>
      <c r="H42" s="619"/>
    </row>
    <row r="43" spans="2:8" x14ac:dyDescent="0.25">
      <c r="B43" s="945"/>
      <c r="C43" s="625" t="s">
        <v>558</v>
      </c>
      <c r="D43" s="626" t="s">
        <v>364</v>
      </c>
      <c r="E43" s="627">
        <v>3.6984556364501446E-3</v>
      </c>
      <c r="F43" s="627" t="s">
        <v>364</v>
      </c>
      <c r="G43" s="628" t="s">
        <v>364</v>
      </c>
      <c r="H43" s="629" t="s">
        <v>364</v>
      </c>
    </row>
    <row r="44" spans="2:8" x14ac:dyDescent="0.25">
      <c r="B44" s="945" t="s">
        <v>368</v>
      </c>
      <c r="C44" s="606" t="s">
        <v>50</v>
      </c>
      <c r="D44" s="608">
        <v>8770.6054783415784</v>
      </c>
      <c r="E44" s="654">
        <v>19560.617653779569</v>
      </c>
      <c r="F44" s="654">
        <v>10790.012175437991</v>
      </c>
      <c r="G44" s="655">
        <v>8770.6054783415784</v>
      </c>
      <c r="H44" s="619">
        <v>0.81284481757181704</v>
      </c>
    </row>
    <row r="45" spans="2:8" x14ac:dyDescent="0.25">
      <c r="B45" s="945"/>
      <c r="C45" s="606" t="s">
        <v>559</v>
      </c>
      <c r="D45" s="608"/>
      <c r="E45" s="615">
        <v>0.17115285676867106</v>
      </c>
      <c r="F45" s="615">
        <v>9.4411201173809647E-2</v>
      </c>
      <c r="G45" s="655"/>
      <c r="H45" s="619"/>
    </row>
    <row r="46" spans="2:8" x14ac:dyDescent="0.25">
      <c r="B46" s="945"/>
      <c r="C46" s="625" t="s">
        <v>558</v>
      </c>
      <c r="D46" s="626">
        <v>1128.6687073203541</v>
      </c>
      <c r="E46" s="627">
        <v>0.34770890476077621</v>
      </c>
      <c r="F46" s="627">
        <v>0.23484203402874079</v>
      </c>
      <c r="G46" s="628">
        <v>1128.6687073203541</v>
      </c>
      <c r="H46" s="629"/>
    </row>
    <row r="47" spans="2:8" x14ac:dyDescent="0.25">
      <c r="B47" s="957" t="s">
        <v>341</v>
      </c>
      <c r="C47" s="634" t="s">
        <v>50</v>
      </c>
      <c r="D47" s="635">
        <v>5778.8150000000005</v>
      </c>
      <c r="E47" s="657">
        <v>21340.818500000001</v>
      </c>
      <c r="F47" s="657">
        <v>15562.003500000001</v>
      </c>
      <c r="G47" s="658">
        <v>5778.8150000000005</v>
      </c>
      <c r="H47" s="636">
        <v>0.37134132504211292</v>
      </c>
    </row>
    <row r="48" spans="2:8" x14ac:dyDescent="0.25">
      <c r="B48" s="957"/>
      <c r="C48" s="634" t="s">
        <v>559</v>
      </c>
      <c r="D48" s="635"/>
      <c r="E48" s="646">
        <v>0.18672938230817826</v>
      </c>
      <c r="F48" s="646">
        <v>0.13616550372858041</v>
      </c>
      <c r="G48" s="658"/>
      <c r="H48" s="636"/>
    </row>
    <row r="49" spans="2:8" x14ac:dyDescent="0.25">
      <c r="B49" s="957"/>
      <c r="C49" s="649" t="s">
        <v>558</v>
      </c>
      <c r="D49" s="650">
        <v>25.385738844465134</v>
      </c>
      <c r="E49" s="651">
        <v>2.8238841916958341E-3</v>
      </c>
      <c r="F49" s="651">
        <v>2.8531030724932043E-4</v>
      </c>
      <c r="G49" s="652">
        <v>25.385738844465134</v>
      </c>
      <c r="H49" s="653"/>
    </row>
    <row r="50" spans="2:8" x14ac:dyDescent="0.25">
      <c r="B50" s="957" t="s">
        <v>272</v>
      </c>
      <c r="C50" s="634" t="s">
        <v>50</v>
      </c>
      <c r="D50" s="635">
        <v>6161.5784973433347</v>
      </c>
      <c r="E50" s="657">
        <v>17406.535497343335</v>
      </c>
      <c r="F50" s="657">
        <v>11244.957</v>
      </c>
      <c r="G50" s="658">
        <v>6161.5784973433347</v>
      </c>
      <c r="H50" s="636">
        <v>0.54794149033591988</v>
      </c>
    </row>
    <row r="51" spans="2:8" x14ac:dyDescent="0.25">
      <c r="B51" s="957"/>
      <c r="C51" s="634" t="s">
        <v>559</v>
      </c>
      <c r="D51" s="635"/>
      <c r="E51" s="646">
        <v>0.15230491846150601</v>
      </c>
      <c r="F51" s="646">
        <v>9.8391909133758157E-2</v>
      </c>
      <c r="G51" s="658"/>
      <c r="H51" s="636"/>
    </row>
    <row r="52" spans="2:8" x14ac:dyDescent="0.25">
      <c r="B52" s="957"/>
      <c r="C52" s="634" t="s">
        <v>558</v>
      </c>
      <c r="D52" s="635" t="s">
        <v>364</v>
      </c>
      <c r="E52" s="646" t="s">
        <v>364</v>
      </c>
      <c r="F52" s="646" t="s">
        <v>364</v>
      </c>
      <c r="G52" s="647" t="s">
        <v>364</v>
      </c>
      <c r="H52" s="648" t="s">
        <v>364</v>
      </c>
    </row>
    <row r="53" spans="2:8" ht="31.5" x14ac:dyDescent="0.25">
      <c r="B53" s="637" t="s">
        <v>308</v>
      </c>
      <c r="C53" s="638" t="s">
        <v>50</v>
      </c>
      <c r="D53" s="639">
        <v>53434.408200981954</v>
      </c>
      <c r="E53" s="659">
        <v>114287.41548975461</v>
      </c>
      <c r="F53" s="659">
        <v>60853.007288772656</v>
      </c>
      <c r="G53" s="660">
        <v>53434.408200981954</v>
      </c>
      <c r="H53" s="640">
        <v>0.87808985260849326</v>
      </c>
    </row>
    <row r="54" spans="2:8" ht="15.75" thickBot="1" x14ac:dyDescent="0.3">
      <c r="B54" s="641" t="s">
        <v>524</v>
      </c>
      <c r="C54" s="642" t="s">
        <v>558</v>
      </c>
      <c r="D54" s="643">
        <v>1246.1658661173572</v>
      </c>
      <c r="E54" s="661">
        <v>0.22785487649053068</v>
      </c>
      <c r="F54" s="661">
        <v>0.10323828987879498</v>
      </c>
      <c r="G54" s="644">
        <v>1246.1658661173572</v>
      </c>
      <c r="H54" s="645"/>
    </row>
  </sheetData>
  <mergeCells count="22">
    <mergeCell ref="B8:B10"/>
    <mergeCell ref="B3:B4"/>
    <mergeCell ref="E3:E4"/>
    <mergeCell ref="F3:F4"/>
    <mergeCell ref="G3:H3"/>
    <mergeCell ref="B5:B7"/>
    <mergeCell ref="B11:B13"/>
    <mergeCell ref="B14:B16"/>
    <mergeCell ref="B17:B19"/>
    <mergeCell ref="B20:B22"/>
    <mergeCell ref="B23:B25"/>
    <mergeCell ref="B44:B46"/>
    <mergeCell ref="B47:B49"/>
    <mergeCell ref="B50:B52"/>
    <mergeCell ref="F30:F31"/>
    <mergeCell ref="G30:H30"/>
    <mergeCell ref="B32:B34"/>
    <mergeCell ref="B35:B37"/>
    <mergeCell ref="B38:B40"/>
    <mergeCell ref="B41:B43"/>
    <mergeCell ref="B30:B31"/>
    <mergeCell ref="E30:E31"/>
  </mergeCell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7" id="{348F1B4C-6F8F-4BF6-8948-6FD0EDD9C659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8" id="{AD567DE1-8CAA-4E0C-AC0B-9196718F512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D8:D10</xm:sqref>
        </x14:conditionalFormatting>
        <x14:conditionalFormatting xmlns:xm="http://schemas.microsoft.com/office/excel/2006/main">
          <x14:cfRule type="iconSet" priority="15" id="{2C21AE35-53AC-47E3-88D5-3B6C2A9EA4ED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6" id="{9B4DBBD6-DD74-4193-939E-6F710EFBD91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D14:D16</xm:sqref>
        </x14:conditionalFormatting>
        <x14:conditionalFormatting xmlns:xm="http://schemas.microsoft.com/office/excel/2006/main">
          <x14:cfRule type="iconSet" priority="19" id="{203B5888-CBCB-4789-92B4-43A7988D9A84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20" id="{490B379C-6429-49A8-B23B-8DBAA477A55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D5:D7 D11:D13 D17:D25</xm:sqref>
        </x14:conditionalFormatting>
        <x14:conditionalFormatting xmlns:xm="http://schemas.microsoft.com/office/excel/2006/main">
          <x14:cfRule type="iconSet" priority="13" id="{60360712-185A-498B-841C-A28046683FB0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4" id="{09C3600D-FA77-4F90-9336-A2AE76306EC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D26</xm:sqref>
        </x14:conditionalFormatting>
        <x14:conditionalFormatting xmlns:xm="http://schemas.microsoft.com/office/excel/2006/main">
          <x14:cfRule type="iconSet" priority="11" id="{73E9884A-77C6-43AF-A0ED-A14E1995A682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2" id="{62B2330B-A0F9-4639-A82C-661CA59C62D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D27</xm:sqref>
        </x14:conditionalFormatting>
        <x14:conditionalFormatting xmlns:xm="http://schemas.microsoft.com/office/excel/2006/main">
          <x14:cfRule type="iconSet" priority="7" id="{FD94E9F2-5082-45AD-A8D1-D737BED63432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8" id="{6E89175A-F1C6-4E39-9A1E-CCA9FF81438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D35:D37</xm:sqref>
        </x14:conditionalFormatting>
        <x14:conditionalFormatting xmlns:xm="http://schemas.microsoft.com/office/excel/2006/main">
          <x14:cfRule type="iconSet" priority="5" id="{754E2F6A-4A01-4FD8-B11D-A897511DEF4B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6" id="{113E9AD6-BE6D-402F-B2BE-55A0946CB2FF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D41:D43</xm:sqref>
        </x14:conditionalFormatting>
        <x14:conditionalFormatting xmlns:xm="http://schemas.microsoft.com/office/excel/2006/main">
          <x14:cfRule type="iconSet" priority="9" id="{9D36E272-6358-47BC-8459-D1617137EC18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0" id="{5A45B4CF-4872-4745-BE26-4FBE8D738440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D32:D34 D38:D40 D44:D52</xm:sqref>
        </x14:conditionalFormatting>
        <x14:conditionalFormatting xmlns:xm="http://schemas.microsoft.com/office/excel/2006/main">
          <x14:cfRule type="iconSet" priority="3" id="{2E0D3657-554D-42D4-884A-EB60CB43570E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4" id="{B5DFB329-E6BF-46F9-B6E3-943C88B90FD2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D53</xm:sqref>
        </x14:conditionalFormatting>
        <x14:conditionalFormatting xmlns:xm="http://schemas.microsoft.com/office/excel/2006/main">
          <x14:cfRule type="iconSet" priority="1" id="{BA1EC095-3DD4-4AAA-AA24-6A3CE8FC2877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2" id="{D783ED12-699D-4FB9-AB4F-DFAE859E26E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D54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5"/>
  <sheetViews>
    <sheetView showGridLines="0" zoomScaleNormal="100" workbookViewId="0">
      <selection activeCell="B8" sqref="B8"/>
    </sheetView>
  </sheetViews>
  <sheetFormatPr baseColWidth="10" defaultRowHeight="14.25" x14ac:dyDescent="0.25"/>
  <cols>
    <col min="1" max="1" width="8.5703125" style="77" customWidth="1"/>
    <col min="2" max="2" width="26.28515625" style="96" bestFit="1" customWidth="1"/>
    <col min="3" max="6" width="9.7109375" style="77" customWidth="1"/>
    <col min="7" max="9" width="9" style="77" bestFit="1" customWidth="1"/>
    <col min="10" max="10" width="10.85546875" style="77" customWidth="1"/>
    <col min="11" max="16384" width="11.42578125" style="77"/>
  </cols>
  <sheetData>
    <row r="1" spans="2:10" ht="15" thickBot="1" x14ac:dyDescent="0.3"/>
    <row r="2" spans="2:10" s="78" customFormat="1" ht="12" customHeight="1" thickBot="1" x14ac:dyDescent="0.3">
      <c r="B2" s="676" t="s">
        <v>72</v>
      </c>
      <c r="C2" s="680"/>
      <c r="D2" s="680"/>
      <c r="E2" s="680"/>
      <c r="F2" s="680"/>
      <c r="G2" s="680"/>
      <c r="H2" s="942" t="s">
        <v>5</v>
      </c>
      <c r="I2" s="943"/>
    </row>
    <row r="3" spans="2:10" s="78" customFormat="1" ht="11.25" x14ac:dyDescent="0.25">
      <c r="B3" s="677" t="s">
        <v>8</v>
      </c>
      <c r="C3" s="663" t="s">
        <v>712</v>
      </c>
      <c r="D3" s="663" t="s">
        <v>649</v>
      </c>
      <c r="E3" s="663" t="s">
        <v>507</v>
      </c>
      <c r="F3" s="663" t="s">
        <v>438</v>
      </c>
      <c r="G3" s="663" t="s">
        <v>400</v>
      </c>
      <c r="H3" s="663" t="s">
        <v>6</v>
      </c>
      <c r="I3" s="665" t="s">
        <v>7</v>
      </c>
    </row>
    <row r="4" spans="2:10" s="72" customFormat="1" ht="10.5" x14ac:dyDescent="0.25">
      <c r="B4" s="694" t="s">
        <v>47</v>
      </c>
      <c r="C4" s="695"/>
      <c r="D4" s="695"/>
      <c r="E4" s="695"/>
      <c r="F4" s="695"/>
      <c r="G4" s="695"/>
      <c r="H4" s="695"/>
      <c r="I4" s="696"/>
    </row>
    <row r="5" spans="2:10" s="72" customFormat="1" ht="20.25" customHeight="1" x14ac:dyDescent="0.25">
      <c r="B5" s="697" t="s">
        <v>129</v>
      </c>
      <c r="C5" s="698">
        <v>541.22500000000002</v>
      </c>
      <c r="D5" s="698">
        <v>498.78100000000001</v>
      </c>
      <c r="E5" s="698">
        <v>478.49700000000001</v>
      </c>
      <c r="F5" s="698">
        <v>443.76499999999999</v>
      </c>
      <c r="G5" s="698">
        <v>376.34699999999998</v>
      </c>
      <c r="H5" s="699">
        <v>8.5095462738155714E-2</v>
      </c>
      <c r="I5" s="700">
        <v>0.4381010078464822</v>
      </c>
      <c r="J5" s="323"/>
    </row>
    <row r="6" spans="2:10" s="72" customFormat="1" ht="20.25" customHeight="1" x14ac:dyDescent="0.25">
      <c r="B6" s="697" t="s">
        <v>130</v>
      </c>
      <c r="C6" s="698">
        <v>70.032224850000006</v>
      </c>
      <c r="D6" s="698">
        <v>65.915810149999999</v>
      </c>
      <c r="E6" s="698">
        <v>63.715527519999995</v>
      </c>
      <c r="F6" s="698">
        <v>46.7029177</v>
      </c>
      <c r="G6" s="698">
        <v>62.418605359999987</v>
      </c>
      <c r="H6" s="699">
        <v>6.244958061855832E-2</v>
      </c>
      <c r="I6" s="700">
        <v>0.12197676391659806</v>
      </c>
      <c r="J6" s="323"/>
    </row>
    <row r="7" spans="2:10" s="72" customFormat="1" ht="20.25" customHeight="1" x14ac:dyDescent="0.25">
      <c r="B7" s="697" t="s">
        <v>403</v>
      </c>
      <c r="C7" s="698">
        <v>33.94</v>
      </c>
      <c r="D7" s="698">
        <v>50.448</v>
      </c>
      <c r="E7" s="698">
        <v>45.502000000000002</v>
      </c>
      <c r="F7" s="698">
        <v>43.936</v>
      </c>
      <c r="G7" s="698">
        <v>55.517000000000003</v>
      </c>
      <c r="H7" s="699">
        <v>-0.32722803679035839</v>
      </c>
      <c r="I7" s="700">
        <v>-0.38865572707458984</v>
      </c>
      <c r="J7" s="323"/>
    </row>
    <row r="8" spans="2:10" s="72" customFormat="1" ht="20.25" customHeight="1" x14ac:dyDescent="0.25">
      <c r="B8" s="697" t="s">
        <v>468</v>
      </c>
      <c r="C8" s="698">
        <v>485.53300000000002</v>
      </c>
      <c r="D8" s="698">
        <v>462.23540648000011</v>
      </c>
      <c r="E8" s="698">
        <v>452.81359351999987</v>
      </c>
      <c r="F8" s="698">
        <v>410.80799999999999</v>
      </c>
      <c r="G8" s="698">
        <v>406.68</v>
      </c>
      <c r="H8" s="699">
        <v>5.040200987071719E-2</v>
      </c>
      <c r="I8" s="700">
        <v>0.19389446247664011</v>
      </c>
      <c r="J8" s="323"/>
    </row>
    <row r="9" spans="2:10" s="72" customFormat="1" ht="20.25" customHeight="1" x14ac:dyDescent="0.25">
      <c r="B9" s="697" t="s">
        <v>469</v>
      </c>
      <c r="C9" s="698">
        <v>31.271999999999998</v>
      </c>
      <c r="D9" s="698">
        <v>29.692768770000001</v>
      </c>
      <c r="E9" s="698">
        <v>22.594231229999998</v>
      </c>
      <c r="F9" s="698">
        <v>20.198</v>
      </c>
      <c r="G9" s="698">
        <v>38.792000000000002</v>
      </c>
      <c r="H9" s="699">
        <v>5.3185718119880043E-2</v>
      </c>
      <c r="I9" s="700">
        <v>-0.19385440296968459</v>
      </c>
      <c r="J9" s="323"/>
    </row>
    <row r="10" spans="2:10" s="72" customFormat="1" ht="20.25" customHeight="1" x14ac:dyDescent="0.25">
      <c r="B10" s="697" t="s">
        <v>137</v>
      </c>
      <c r="C10" s="698">
        <v>225.81687773000087</v>
      </c>
      <c r="D10" s="698">
        <v>211.95809947999939</v>
      </c>
      <c r="E10" s="698">
        <v>199.2939665900002</v>
      </c>
      <c r="F10" s="698">
        <v>187.31316596999997</v>
      </c>
      <c r="G10" s="698">
        <v>87.05196218000026</v>
      </c>
      <c r="H10" s="699">
        <v>6.5384518374157263E-2</v>
      </c>
      <c r="I10" s="700">
        <v>1.5940469585633434</v>
      </c>
      <c r="J10" s="323"/>
    </row>
    <row r="11" spans="2:10" s="72" customFormat="1" ht="14.25" customHeight="1" x14ac:dyDescent="0.25">
      <c r="B11" s="631" t="s">
        <v>73</v>
      </c>
      <c r="C11" s="708">
        <v>1387.8191025800008</v>
      </c>
      <c r="D11" s="708">
        <v>1319.0310848799995</v>
      </c>
      <c r="E11" s="708">
        <v>1262.41631886</v>
      </c>
      <c r="F11" s="708">
        <v>1152.7230836699998</v>
      </c>
      <c r="G11" s="708">
        <v>1026.8065675400003</v>
      </c>
      <c r="H11" s="633">
        <v>5.2150414412909241E-2</v>
      </c>
      <c r="I11" s="709">
        <v>0.35158767625036336</v>
      </c>
      <c r="J11" s="323"/>
    </row>
    <row r="12" spans="2:10" s="72" customFormat="1" ht="8.25" customHeight="1" x14ac:dyDescent="0.25">
      <c r="B12" s="694"/>
      <c r="C12" s="710"/>
      <c r="D12" s="710"/>
      <c r="E12" s="710"/>
      <c r="F12" s="710"/>
      <c r="G12" s="710"/>
      <c r="H12" s="309"/>
      <c r="I12" s="439"/>
      <c r="J12" s="97"/>
    </row>
    <row r="13" spans="2:10" s="72" customFormat="1" ht="12.75" customHeight="1" x14ac:dyDescent="0.25">
      <c r="B13" s="694" t="s">
        <v>449</v>
      </c>
      <c r="C13" s="710"/>
      <c r="D13" s="710"/>
      <c r="E13" s="710"/>
      <c r="F13" s="710"/>
      <c r="G13" s="710"/>
      <c r="H13" s="309"/>
      <c r="I13" s="439"/>
      <c r="J13" s="97"/>
    </row>
    <row r="14" spans="2:10" s="72" customFormat="1" ht="21.75" customHeight="1" x14ac:dyDescent="0.25">
      <c r="B14" s="697" t="s">
        <v>450</v>
      </c>
      <c r="C14" s="698">
        <v>-312.40083276000013</v>
      </c>
      <c r="D14" s="698">
        <v>-285.48922453999995</v>
      </c>
      <c r="E14" s="698">
        <v>-252.1688776500001</v>
      </c>
      <c r="F14" s="698">
        <v>-262.90241705</v>
      </c>
      <c r="G14" s="698">
        <v>-234.97371866</v>
      </c>
      <c r="H14" s="699">
        <v>9.4264882548061202E-2</v>
      </c>
      <c r="I14" s="700">
        <v>0.32951393262850326</v>
      </c>
      <c r="J14" s="97"/>
    </row>
    <row r="15" spans="2:10" s="72" customFormat="1" ht="21.75" customHeight="1" x14ac:dyDescent="0.25">
      <c r="B15" s="697" t="s">
        <v>451</v>
      </c>
      <c r="C15" s="698">
        <v>-10.347</v>
      </c>
      <c r="D15" s="698">
        <v>-6.69</v>
      </c>
      <c r="E15" s="698">
        <v>-5.298</v>
      </c>
      <c r="F15" s="698">
        <v>-5.21</v>
      </c>
      <c r="G15" s="698">
        <v>-8.1349999999999998</v>
      </c>
      <c r="H15" s="699">
        <v>0.5466367713004483</v>
      </c>
      <c r="I15" s="700">
        <v>0.27191149354640443</v>
      </c>
      <c r="J15" s="97"/>
    </row>
    <row r="16" spans="2:10" s="72" customFormat="1" ht="15" customHeight="1" x14ac:dyDescent="0.25">
      <c r="B16" s="631" t="s">
        <v>74</v>
      </c>
      <c r="C16" s="708">
        <v>-322.74783276000011</v>
      </c>
      <c r="D16" s="708">
        <v>-292.17922453999995</v>
      </c>
      <c r="E16" s="708">
        <v>-257.46687765000007</v>
      </c>
      <c r="F16" s="708">
        <v>-268.11241704999998</v>
      </c>
      <c r="G16" s="708">
        <v>-243.10871865999999</v>
      </c>
      <c r="H16" s="633">
        <v>0.10462279879114145</v>
      </c>
      <c r="I16" s="709">
        <v>0.32758641705227975</v>
      </c>
      <c r="J16" s="97"/>
    </row>
    <row r="17" spans="2:10" s="72" customFormat="1" ht="4.5" customHeight="1" x14ac:dyDescent="0.25">
      <c r="B17" s="694"/>
      <c r="C17" s="710"/>
      <c r="D17" s="710"/>
      <c r="E17" s="710"/>
      <c r="F17" s="710"/>
      <c r="G17" s="710"/>
      <c r="H17" s="309"/>
      <c r="I17" s="439"/>
      <c r="J17" s="97"/>
    </row>
    <row r="18" spans="2:10" s="72" customFormat="1" ht="20.25" customHeight="1" thickBot="1" x14ac:dyDescent="0.3">
      <c r="B18" s="632" t="s">
        <v>75</v>
      </c>
      <c r="C18" s="702">
        <v>1065.0712698200007</v>
      </c>
      <c r="D18" s="702">
        <v>1026.8518603399996</v>
      </c>
      <c r="E18" s="702">
        <v>1004.94944121</v>
      </c>
      <c r="F18" s="702">
        <v>884.61066661999985</v>
      </c>
      <c r="G18" s="702">
        <v>783.69784888000027</v>
      </c>
      <c r="H18" s="703">
        <v>3.721998367646373E-2</v>
      </c>
      <c r="I18" s="704">
        <v>0.35903303976413525</v>
      </c>
      <c r="J18" s="97"/>
    </row>
    <row r="19" spans="2:10" s="72" customFormat="1" ht="20.25" customHeight="1" x14ac:dyDescent="0.25">
      <c r="B19" s="97"/>
      <c r="C19" s="244"/>
      <c r="D19" s="244"/>
      <c r="E19" s="244"/>
      <c r="F19" s="244"/>
      <c r="G19" s="244"/>
      <c r="J19" s="97"/>
    </row>
    <row r="20" spans="2:10" s="72" customFormat="1" ht="10.5" x14ac:dyDescent="0.25">
      <c r="B20" s="97"/>
    </row>
    <row r="21" spans="2:10" s="72" customFormat="1" ht="10.5" x14ac:dyDescent="0.25">
      <c r="B21" s="97"/>
    </row>
    <row r="22" spans="2:10" s="72" customFormat="1" ht="10.5" x14ac:dyDescent="0.25">
      <c r="B22" s="97"/>
    </row>
    <row r="23" spans="2:10" s="72" customFormat="1" ht="10.5" x14ac:dyDescent="0.25">
      <c r="B23" s="97"/>
    </row>
    <row r="24" spans="2:10" s="72" customFormat="1" ht="10.5" x14ac:dyDescent="0.25">
      <c r="B24" s="97"/>
    </row>
    <row r="25" spans="2:10" s="72" customFormat="1" ht="10.5" x14ac:dyDescent="0.25">
      <c r="B25" s="97"/>
    </row>
    <row r="26" spans="2:10" s="72" customFormat="1" ht="10.5" x14ac:dyDescent="0.25">
      <c r="B26" s="97"/>
    </row>
    <row r="27" spans="2:10" s="73" customFormat="1" ht="10.5" x14ac:dyDescent="0.25">
      <c r="B27" s="98"/>
    </row>
    <row r="28" spans="2:10" s="72" customFormat="1" ht="10.5" x14ac:dyDescent="0.25">
      <c r="B28" s="97"/>
    </row>
    <row r="29" spans="2:10" s="72" customFormat="1" ht="10.5" x14ac:dyDescent="0.25">
      <c r="B29" s="97"/>
    </row>
    <row r="30" spans="2:10" s="72" customFormat="1" ht="10.5" x14ac:dyDescent="0.25">
      <c r="B30" s="97"/>
    </row>
    <row r="31" spans="2:10" s="72" customFormat="1" ht="10.5" x14ac:dyDescent="0.25">
      <c r="B31" s="97"/>
    </row>
    <row r="32" spans="2:10" s="72" customFormat="1" ht="10.5" x14ac:dyDescent="0.25">
      <c r="B32" s="97"/>
    </row>
    <row r="33" spans="2:2" s="72" customFormat="1" ht="10.5" x14ac:dyDescent="0.25">
      <c r="B33" s="97"/>
    </row>
    <row r="34" spans="2:2" s="72" customFormat="1" ht="10.5" x14ac:dyDescent="0.25">
      <c r="B34" s="97"/>
    </row>
    <row r="35" spans="2:2" s="72" customFormat="1" ht="10.5" x14ac:dyDescent="0.25">
      <c r="B35" s="97"/>
    </row>
    <row r="36" spans="2:2" s="72" customFormat="1" ht="10.5" x14ac:dyDescent="0.25">
      <c r="B36" s="97"/>
    </row>
    <row r="37" spans="2:2" s="72" customFormat="1" ht="10.5" x14ac:dyDescent="0.25">
      <c r="B37" s="97"/>
    </row>
    <row r="38" spans="2:2" s="72" customFormat="1" ht="10.5" x14ac:dyDescent="0.25">
      <c r="B38" s="97"/>
    </row>
    <row r="39" spans="2:2" s="73" customFormat="1" ht="10.5" x14ac:dyDescent="0.25">
      <c r="B39" s="98"/>
    </row>
    <row r="40" spans="2:2" s="72" customFormat="1" ht="10.5" x14ac:dyDescent="0.25">
      <c r="B40" s="97"/>
    </row>
    <row r="41" spans="2:2" s="73" customFormat="1" ht="10.5" x14ac:dyDescent="0.25">
      <c r="B41" s="98"/>
    </row>
    <row r="42" spans="2:2" s="94" customFormat="1" ht="10.5" x14ac:dyDescent="0.25">
      <c r="B42" s="99"/>
    </row>
    <row r="43" spans="2:2" s="94" customFormat="1" ht="10.5" x14ac:dyDescent="0.25">
      <c r="B43" s="99"/>
    </row>
    <row r="44" spans="2:2" s="94" customFormat="1" ht="10.5" x14ac:dyDescent="0.25">
      <c r="B44" s="99"/>
    </row>
    <row r="45" spans="2:2" s="94" customFormat="1" ht="10.5" x14ac:dyDescent="0.25">
      <c r="B45" s="99"/>
    </row>
    <row r="46" spans="2:2" s="94" customFormat="1" ht="10.5" x14ac:dyDescent="0.25">
      <c r="B46" s="99"/>
    </row>
    <row r="47" spans="2:2" s="94" customFormat="1" ht="10.5" x14ac:dyDescent="0.25">
      <c r="B47" s="99"/>
    </row>
    <row r="48" spans="2:2" s="94" customFormat="1" ht="10.5" x14ac:dyDescent="0.25">
      <c r="B48" s="99"/>
    </row>
    <row r="49" spans="2:2" s="94" customFormat="1" ht="10.5" x14ac:dyDescent="0.25">
      <c r="B49" s="99"/>
    </row>
    <row r="50" spans="2:2" s="94" customFormat="1" ht="10.5" x14ac:dyDescent="0.25">
      <c r="B50" s="99"/>
    </row>
    <row r="51" spans="2:2" s="94" customFormat="1" ht="10.5" x14ac:dyDescent="0.25">
      <c r="B51" s="99"/>
    </row>
    <row r="52" spans="2:2" s="94" customFormat="1" ht="10.5" x14ac:dyDescent="0.25">
      <c r="B52" s="99"/>
    </row>
    <row r="53" spans="2:2" s="94" customFormat="1" ht="10.5" x14ac:dyDescent="0.25">
      <c r="B53" s="99"/>
    </row>
    <row r="54" spans="2:2" s="94" customFormat="1" ht="10.5" x14ac:dyDescent="0.25">
      <c r="B54" s="99"/>
    </row>
    <row r="55" spans="2:2" s="94" customFormat="1" ht="10.5" x14ac:dyDescent="0.25">
      <c r="B55" s="99"/>
    </row>
    <row r="56" spans="2:2" s="94" customFormat="1" ht="10.5" x14ac:dyDescent="0.25">
      <c r="B56" s="99"/>
    </row>
    <row r="57" spans="2:2" s="94" customFormat="1" ht="10.5" x14ac:dyDescent="0.25">
      <c r="B57" s="99"/>
    </row>
    <row r="58" spans="2:2" s="94" customFormat="1" ht="10.5" x14ac:dyDescent="0.25">
      <c r="B58" s="99"/>
    </row>
    <row r="59" spans="2:2" s="94" customFormat="1" ht="10.5" x14ac:dyDescent="0.25">
      <c r="B59" s="99"/>
    </row>
    <row r="60" spans="2:2" s="94" customFormat="1" ht="10.5" x14ac:dyDescent="0.25">
      <c r="B60" s="99"/>
    </row>
    <row r="61" spans="2:2" s="94" customFormat="1" ht="10.5" x14ac:dyDescent="0.25">
      <c r="B61" s="99"/>
    </row>
    <row r="62" spans="2:2" s="94" customFormat="1" ht="10.5" x14ac:dyDescent="0.25">
      <c r="B62" s="99"/>
    </row>
    <row r="63" spans="2:2" s="94" customFormat="1" ht="10.5" x14ac:dyDescent="0.25">
      <c r="B63" s="99"/>
    </row>
    <row r="64" spans="2:2" s="94" customFormat="1" ht="10.5" x14ac:dyDescent="0.25">
      <c r="B64" s="99"/>
    </row>
    <row r="65" spans="2:2" s="94" customFormat="1" ht="10.5" x14ac:dyDescent="0.25">
      <c r="B65" s="99"/>
    </row>
    <row r="66" spans="2:2" s="72" customFormat="1" ht="10.5" x14ac:dyDescent="0.25">
      <c r="B66" s="97"/>
    </row>
    <row r="67" spans="2:2" s="72" customFormat="1" ht="10.5" x14ac:dyDescent="0.25">
      <c r="B67" s="97"/>
    </row>
    <row r="68" spans="2:2" s="72" customFormat="1" ht="10.5" x14ac:dyDescent="0.25">
      <c r="B68" s="97"/>
    </row>
    <row r="69" spans="2:2" s="72" customFormat="1" ht="10.5" x14ac:dyDescent="0.25">
      <c r="B69" s="97"/>
    </row>
    <row r="70" spans="2:2" s="72" customFormat="1" ht="10.5" x14ac:dyDescent="0.25">
      <c r="B70" s="97"/>
    </row>
    <row r="71" spans="2:2" s="72" customFormat="1" ht="10.5" x14ac:dyDescent="0.25">
      <c r="B71" s="97"/>
    </row>
    <row r="72" spans="2:2" s="72" customFormat="1" ht="10.5" x14ac:dyDescent="0.25">
      <c r="B72" s="97"/>
    </row>
    <row r="73" spans="2:2" s="72" customFormat="1" ht="10.5" x14ac:dyDescent="0.25">
      <c r="B73" s="97"/>
    </row>
    <row r="74" spans="2:2" s="72" customFormat="1" ht="10.5" x14ac:dyDescent="0.25">
      <c r="B74" s="97"/>
    </row>
    <row r="75" spans="2:2" s="72" customFormat="1" ht="10.5" x14ac:dyDescent="0.25">
      <c r="B75" s="97"/>
    </row>
    <row r="76" spans="2:2" s="72" customFormat="1" ht="10.5" x14ac:dyDescent="0.25">
      <c r="B76" s="97"/>
    </row>
    <row r="77" spans="2:2" s="72" customFormat="1" ht="10.5" x14ac:dyDescent="0.25">
      <c r="B77" s="97"/>
    </row>
    <row r="78" spans="2:2" s="72" customFormat="1" ht="10.5" x14ac:dyDescent="0.25">
      <c r="B78" s="97"/>
    </row>
    <row r="79" spans="2:2" s="72" customFormat="1" ht="10.5" x14ac:dyDescent="0.25">
      <c r="B79" s="97"/>
    </row>
    <row r="80" spans="2:2" s="72" customFormat="1" ht="10.5" x14ac:dyDescent="0.25">
      <c r="B80" s="97"/>
    </row>
    <row r="81" spans="2:2" s="72" customFormat="1" ht="10.5" x14ac:dyDescent="0.25">
      <c r="B81" s="97"/>
    </row>
    <row r="82" spans="2:2" s="72" customFormat="1" ht="10.5" x14ac:dyDescent="0.25">
      <c r="B82" s="97"/>
    </row>
    <row r="83" spans="2:2" s="72" customFormat="1" ht="10.5" x14ac:dyDescent="0.25">
      <c r="B83" s="97"/>
    </row>
    <row r="84" spans="2:2" s="72" customFormat="1" ht="10.5" x14ac:dyDescent="0.25">
      <c r="B84" s="97"/>
    </row>
    <row r="85" spans="2:2" s="73" customFormat="1" ht="10.5" x14ac:dyDescent="0.25">
      <c r="B85" s="98"/>
    </row>
    <row r="86" spans="2:2" s="94" customFormat="1" ht="10.5" x14ac:dyDescent="0.25">
      <c r="B86" s="99"/>
    </row>
    <row r="87" spans="2:2" s="94" customFormat="1" ht="10.5" x14ac:dyDescent="0.25">
      <c r="B87" s="99"/>
    </row>
    <row r="88" spans="2:2" s="94" customFormat="1" ht="10.5" x14ac:dyDescent="0.25">
      <c r="B88" s="99"/>
    </row>
    <row r="89" spans="2:2" s="94" customFormat="1" ht="10.5" x14ac:dyDescent="0.25">
      <c r="B89" s="99"/>
    </row>
    <row r="90" spans="2:2" s="94" customFormat="1" ht="10.5" x14ac:dyDescent="0.25">
      <c r="B90" s="99"/>
    </row>
    <row r="91" spans="2:2" s="94" customFormat="1" ht="10.5" x14ac:dyDescent="0.25">
      <c r="B91" s="99"/>
    </row>
    <row r="92" spans="2:2" s="94" customFormat="1" ht="10.5" x14ac:dyDescent="0.25">
      <c r="B92" s="99"/>
    </row>
    <row r="93" spans="2:2" s="94" customFormat="1" ht="10.5" x14ac:dyDescent="0.25">
      <c r="B93" s="99"/>
    </row>
    <row r="94" spans="2:2" s="94" customFormat="1" ht="10.5" x14ac:dyDescent="0.25">
      <c r="B94" s="99"/>
    </row>
    <row r="95" spans="2:2" s="94" customFormat="1" ht="10.5" x14ac:dyDescent="0.25">
      <c r="B95" s="99"/>
    </row>
    <row r="96" spans="2:2" s="72" customFormat="1" ht="10.5" x14ac:dyDescent="0.25">
      <c r="B96" s="97"/>
    </row>
    <row r="97" spans="2:2" s="72" customFormat="1" ht="10.5" x14ac:dyDescent="0.25">
      <c r="B97" s="97"/>
    </row>
    <row r="98" spans="2:2" s="72" customFormat="1" ht="10.5" x14ac:dyDescent="0.25">
      <c r="B98" s="97"/>
    </row>
    <row r="99" spans="2:2" s="72" customFormat="1" ht="10.5" x14ac:dyDescent="0.25">
      <c r="B99" s="97"/>
    </row>
    <row r="100" spans="2:2" s="72" customFormat="1" ht="10.5" x14ac:dyDescent="0.25">
      <c r="B100" s="97"/>
    </row>
    <row r="101" spans="2:2" s="72" customFormat="1" ht="10.5" x14ac:dyDescent="0.25">
      <c r="B101" s="97"/>
    </row>
    <row r="102" spans="2:2" s="72" customFormat="1" ht="10.5" x14ac:dyDescent="0.25">
      <c r="B102" s="97"/>
    </row>
    <row r="103" spans="2:2" s="72" customFormat="1" ht="10.5" x14ac:dyDescent="0.25">
      <c r="B103" s="97"/>
    </row>
    <row r="104" spans="2:2" s="72" customFormat="1" ht="10.5" x14ac:dyDescent="0.25">
      <c r="B104" s="97"/>
    </row>
    <row r="105" spans="2:2" s="72" customFormat="1" ht="10.5" x14ac:dyDescent="0.25">
      <c r="B105" s="97"/>
    </row>
    <row r="106" spans="2:2" s="72" customFormat="1" ht="10.5" x14ac:dyDescent="0.25">
      <c r="B106" s="97"/>
    </row>
    <row r="107" spans="2:2" s="72" customFormat="1" ht="10.5" x14ac:dyDescent="0.25">
      <c r="B107" s="97"/>
    </row>
    <row r="108" spans="2:2" s="72" customFormat="1" ht="10.5" x14ac:dyDescent="0.25">
      <c r="B108" s="97"/>
    </row>
    <row r="109" spans="2:2" s="72" customFormat="1" ht="10.5" x14ac:dyDescent="0.25">
      <c r="B109" s="97"/>
    </row>
    <row r="110" spans="2:2" s="72" customFormat="1" ht="10.5" x14ac:dyDescent="0.25">
      <c r="B110" s="97"/>
    </row>
    <row r="111" spans="2:2" s="72" customFormat="1" ht="10.5" x14ac:dyDescent="0.25">
      <c r="B111" s="97"/>
    </row>
    <row r="112" spans="2:2" s="72" customFormat="1" ht="10.5" x14ac:dyDescent="0.25">
      <c r="B112" s="97"/>
    </row>
    <row r="113" spans="2:2" s="72" customFormat="1" ht="5.25" customHeight="1" x14ac:dyDescent="0.25">
      <c r="B113" s="97"/>
    </row>
    <row r="115" spans="2:2" ht="5.25" customHeight="1" x14ac:dyDescent="0.25"/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86"/>
  <sheetViews>
    <sheetView showGridLines="0" zoomScaleNormal="100" workbookViewId="0">
      <selection activeCell="J30" sqref="J30"/>
    </sheetView>
  </sheetViews>
  <sheetFormatPr baseColWidth="10" defaultRowHeight="14.25" x14ac:dyDescent="0.25"/>
  <cols>
    <col min="1" max="1" width="11.42578125" style="77"/>
    <col min="2" max="2" width="31.85546875" style="96" customWidth="1"/>
    <col min="3" max="6" width="10.42578125" style="77" bestFit="1" customWidth="1"/>
    <col min="7" max="9" width="9" style="77" bestFit="1" customWidth="1"/>
    <col min="10" max="16384" width="11.42578125" style="77"/>
  </cols>
  <sheetData>
    <row r="1" spans="2:9" ht="15" thickBot="1" x14ac:dyDescent="0.3"/>
    <row r="2" spans="2:9" s="78" customFormat="1" ht="12" customHeight="1" thickBot="1" x14ac:dyDescent="0.3">
      <c r="B2" s="804" t="s">
        <v>592</v>
      </c>
      <c r="C2" s="680"/>
      <c r="D2" s="680"/>
      <c r="E2" s="680"/>
      <c r="F2" s="680"/>
      <c r="G2" s="680"/>
      <c r="H2" s="942" t="s">
        <v>5</v>
      </c>
      <c r="I2" s="943"/>
    </row>
    <row r="3" spans="2:9" s="78" customFormat="1" ht="11.25" x14ac:dyDescent="0.25">
      <c r="B3" s="677" t="s">
        <v>8</v>
      </c>
      <c r="C3" s="663" t="s">
        <v>712</v>
      </c>
      <c r="D3" s="663" t="s">
        <v>649</v>
      </c>
      <c r="E3" s="663" t="s">
        <v>507</v>
      </c>
      <c r="F3" s="663" t="s">
        <v>438</v>
      </c>
      <c r="G3" s="663" t="s">
        <v>400</v>
      </c>
      <c r="H3" s="663" t="s">
        <v>6</v>
      </c>
      <c r="I3" s="665" t="s">
        <v>7</v>
      </c>
    </row>
    <row r="4" spans="2:9" s="72" customFormat="1" ht="19.5" customHeight="1" x14ac:dyDescent="0.25">
      <c r="B4" s="479" t="s">
        <v>76</v>
      </c>
      <c r="C4" s="254">
        <v>2273.4260574599998</v>
      </c>
      <c r="D4" s="254">
        <v>1865.6767546000005</v>
      </c>
      <c r="E4" s="254">
        <v>1585.2263325299991</v>
      </c>
      <c r="F4" s="254">
        <v>1520.2967035000001</v>
      </c>
      <c r="G4" s="254">
        <v>1605.7657837399995</v>
      </c>
      <c r="H4" s="139">
        <v>0.21855302739590621</v>
      </c>
      <c r="I4" s="487">
        <v>0.41578932648879108</v>
      </c>
    </row>
    <row r="5" spans="2:9" s="72" customFormat="1" ht="19.5" customHeight="1" x14ac:dyDescent="0.25">
      <c r="B5" s="479" t="s">
        <v>452</v>
      </c>
      <c r="C5" s="254">
        <v>1317.7856205788246</v>
      </c>
      <c r="D5" s="254">
        <v>1179.5684330716001</v>
      </c>
      <c r="E5" s="254">
        <v>1175.6353904243999</v>
      </c>
      <c r="F5" s="254">
        <v>926.17343524000012</v>
      </c>
      <c r="G5" s="254">
        <v>998.73473748999959</v>
      </c>
      <c r="H5" s="139">
        <v>0.11717606510315504</v>
      </c>
      <c r="I5" s="487">
        <v>0.31945507762216963</v>
      </c>
    </row>
    <row r="6" spans="2:9" s="72" customFormat="1" ht="19.5" customHeight="1" x14ac:dyDescent="0.25">
      <c r="B6" s="488" t="s">
        <v>77</v>
      </c>
      <c r="C6" s="141">
        <v>36.910099090000031</v>
      </c>
      <c r="D6" s="141">
        <v>42.126063279999983</v>
      </c>
      <c r="E6" s="141">
        <v>36.126452069999999</v>
      </c>
      <c r="F6" s="141">
        <v>20.696368760000002</v>
      </c>
      <c r="G6" s="141">
        <v>33.605489779999985</v>
      </c>
      <c r="H6" s="138">
        <v>-0.1238179830697903</v>
      </c>
      <c r="I6" s="489">
        <v>9.833540090127646E-2</v>
      </c>
    </row>
    <row r="7" spans="2:9" s="72" customFormat="1" ht="19.5" customHeight="1" x14ac:dyDescent="0.25">
      <c r="B7" s="488" t="s">
        <v>219</v>
      </c>
      <c r="C7" s="141">
        <v>452.20320662499967</v>
      </c>
      <c r="D7" s="141">
        <v>327.56073031500006</v>
      </c>
      <c r="E7" s="141">
        <v>324.63030722000002</v>
      </c>
      <c r="F7" s="141">
        <v>257.57052832999995</v>
      </c>
      <c r="G7" s="141">
        <v>262.90763842999991</v>
      </c>
      <c r="H7" s="138">
        <v>0.38051715231595895</v>
      </c>
      <c r="I7" s="489">
        <v>0.72000786787866722</v>
      </c>
    </row>
    <row r="8" spans="2:9" s="72" customFormat="1" ht="19.5" customHeight="1" x14ac:dyDescent="0.25">
      <c r="B8" s="488" t="s">
        <v>78</v>
      </c>
      <c r="C8" s="141">
        <v>68.806251249999974</v>
      </c>
      <c r="D8" s="141">
        <v>86.229468130000001</v>
      </c>
      <c r="E8" s="141">
        <v>116.62115395000002</v>
      </c>
      <c r="F8" s="141">
        <v>60.602659339999995</v>
      </c>
      <c r="G8" s="141">
        <v>90.244791410000005</v>
      </c>
      <c r="H8" s="138">
        <v>-0.20205641131559215</v>
      </c>
      <c r="I8" s="489">
        <v>-0.2375598616279192</v>
      </c>
    </row>
    <row r="9" spans="2:9" s="72" customFormat="1" ht="19.5" customHeight="1" x14ac:dyDescent="0.25">
      <c r="B9" s="488" t="s">
        <v>218</v>
      </c>
      <c r="C9" s="141">
        <v>254.71218340382492</v>
      </c>
      <c r="D9" s="141">
        <v>210.64999893659993</v>
      </c>
      <c r="E9" s="141">
        <v>224.09353314239999</v>
      </c>
      <c r="F9" s="141">
        <v>186.0732064</v>
      </c>
      <c r="G9" s="141">
        <v>199.62959117999992</v>
      </c>
      <c r="H9" s="138">
        <v>0.20917248843892255</v>
      </c>
      <c r="I9" s="489">
        <v>0.27592398450667921</v>
      </c>
    </row>
    <row r="10" spans="2:9" s="72" customFormat="1" ht="19.5" customHeight="1" x14ac:dyDescent="0.25">
      <c r="B10" s="488" t="s">
        <v>137</v>
      </c>
      <c r="C10" s="141">
        <v>505.15388021000007</v>
      </c>
      <c r="D10" s="141">
        <v>513.00217241000018</v>
      </c>
      <c r="E10" s="141">
        <v>474.16394404199991</v>
      </c>
      <c r="F10" s="141">
        <v>401.23067241000007</v>
      </c>
      <c r="G10" s="141">
        <v>412.3472266899999</v>
      </c>
      <c r="H10" s="138">
        <v>-1.5298750418794804E-2</v>
      </c>
      <c r="I10" s="489">
        <v>0.22506918323418645</v>
      </c>
    </row>
    <row r="11" spans="2:9" s="72" customFormat="1" ht="21" x14ac:dyDescent="0.25">
      <c r="B11" s="482" t="s">
        <v>478</v>
      </c>
      <c r="C11" s="143">
        <v>3591.2116780388242</v>
      </c>
      <c r="D11" s="143">
        <v>3045.2451876716004</v>
      </c>
      <c r="E11" s="143">
        <v>2760.8617229543988</v>
      </c>
      <c r="F11" s="143">
        <v>2446.47013874</v>
      </c>
      <c r="G11" s="143">
        <v>2604.5005212299993</v>
      </c>
      <c r="H11" s="140">
        <v>0.17928490375012163</v>
      </c>
      <c r="I11" s="490">
        <v>0.37884851577715994</v>
      </c>
    </row>
    <row r="12" spans="2:9" s="72" customFormat="1" ht="19.5" customHeight="1" x14ac:dyDescent="0.25">
      <c r="B12" s="481" t="s">
        <v>79</v>
      </c>
      <c r="C12" s="144">
        <v>5307</v>
      </c>
      <c r="D12" s="144">
        <v>5281</v>
      </c>
      <c r="E12" s="144">
        <v>5451</v>
      </c>
      <c r="F12" s="144">
        <v>5406</v>
      </c>
      <c r="G12" s="144">
        <v>5320</v>
      </c>
      <c r="H12" s="138">
        <v>4.9233099791705648E-3</v>
      </c>
      <c r="I12" s="489">
        <v>-2.4436090225563589E-3</v>
      </c>
    </row>
    <row r="13" spans="2:9" s="72" customFormat="1" ht="19.5" customHeight="1" x14ac:dyDescent="0.25">
      <c r="B13" s="481" t="s">
        <v>80</v>
      </c>
      <c r="C13" s="849">
        <v>344</v>
      </c>
      <c r="D13" s="849">
        <v>368</v>
      </c>
      <c r="E13" s="849">
        <v>368</v>
      </c>
      <c r="F13" s="849">
        <v>340</v>
      </c>
      <c r="G13" s="849">
        <v>326</v>
      </c>
      <c r="H13" s="138">
        <v>-6.5217391304347783E-2</v>
      </c>
      <c r="I13" s="489">
        <v>5.5214723926380271E-2</v>
      </c>
    </row>
    <row r="14" spans="2:9" s="72" customFormat="1" ht="19.5" customHeight="1" thickBot="1" x14ac:dyDescent="0.3">
      <c r="B14" s="483" t="s">
        <v>24</v>
      </c>
      <c r="C14" s="491">
        <v>0.6188909950663446</v>
      </c>
      <c r="D14" s="491">
        <v>0.59299999999999997</v>
      </c>
      <c r="E14" s="491">
        <v>0.66300000000000003</v>
      </c>
      <c r="F14" s="491">
        <v>0.59</v>
      </c>
      <c r="G14" s="491">
        <v>0.68200000000000005</v>
      </c>
      <c r="H14" s="491"/>
      <c r="I14" s="492"/>
    </row>
    <row r="15" spans="2:9" s="72" customFormat="1" ht="10.5" x14ac:dyDescent="0.25">
      <c r="B15" s="97"/>
    </row>
    <row r="16" spans="2:9" s="72" customFormat="1" ht="10.5" x14ac:dyDescent="0.25"/>
    <row r="17" spans="2:9" s="72" customFormat="1" ht="10.5" x14ac:dyDescent="0.25"/>
    <row r="18" spans="2:9" s="72" customFormat="1" ht="11.25" thickBot="1" x14ac:dyDescent="0.3"/>
    <row r="19" spans="2:9" s="72" customFormat="1" ht="12" thickBot="1" x14ac:dyDescent="0.3">
      <c r="B19" s="676" t="s">
        <v>564</v>
      </c>
      <c r="C19" s="680"/>
      <c r="D19" s="680"/>
      <c r="E19" s="680"/>
      <c r="F19" s="680"/>
      <c r="G19" s="680"/>
      <c r="H19" s="942" t="s">
        <v>5</v>
      </c>
      <c r="I19" s="943"/>
    </row>
    <row r="20" spans="2:9" s="72" customFormat="1" ht="11.25" x14ac:dyDescent="0.25">
      <c r="B20" s="677" t="s">
        <v>8</v>
      </c>
      <c r="C20" s="663" t="s">
        <v>712</v>
      </c>
      <c r="D20" s="663" t="s">
        <v>649</v>
      </c>
      <c r="E20" s="663" t="s">
        <v>507</v>
      </c>
      <c r="F20" s="663" t="s">
        <v>438</v>
      </c>
      <c r="G20" s="663" t="s">
        <v>400</v>
      </c>
      <c r="H20" s="663" t="s">
        <v>6</v>
      </c>
      <c r="I20" s="665" t="s">
        <v>7</v>
      </c>
    </row>
    <row r="21" spans="2:9" s="72" customFormat="1" ht="12.75" customHeight="1" x14ac:dyDescent="0.25">
      <c r="B21" s="562" t="s">
        <v>563</v>
      </c>
      <c r="C21" s="147">
        <v>539.39</v>
      </c>
      <c r="D21" s="147">
        <v>553.09141599999998</v>
      </c>
      <c r="E21" s="147">
        <v>442.32468200000005</v>
      </c>
      <c r="F21" s="147">
        <v>317.49990200000002</v>
      </c>
      <c r="G21" s="147">
        <v>410.21199999999999</v>
      </c>
      <c r="H21" s="138">
        <v>-2.4772425685232413E-2</v>
      </c>
      <c r="I21" s="489">
        <v>0.31490546351642568</v>
      </c>
    </row>
    <row r="22" spans="2:9" s="72" customFormat="1" ht="12.75" customHeight="1" x14ac:dyDescent="0.25">
      <c r="B22" s="562" t="s">
        <v>479</v>
      </c>
      <c r="C22" s="147">
        <v>-1043.193</v>
      </c>
      <c r="D22" s="147">
        <v>-866.10900000000004</v>
      </c>
      <c r="E22" s="147">
        <v>-925.149</v>
      </c>
      <c r="F22" s="147">
        <v>-712.93700000000001</v>
      </c>
      <c r="G22" s="147">
        <v>-745.09199999999998</v>
      </c>
      <c r="H22" s="138">
        <v>0.20445925397380682</v>
      </c>
      <c r="I22" s="489">
        <v>0.40008616385627538</v>
      </c>
    </row>
    <row r="23" spans="2:9" s="72" customFormat="1" ht="21" customHeight="1" x14ac:dyDescent="0.25">
      <c r="B23" s="560" t="s">
        <v>536</v>
      </c>
      <c r="C23" s="264">
        <v>-503.803</v>
      </c>
      <c r="D23" s="264">
        <v>-313.01758400000006</v>
      </c>
      <c r="E23" s="264">
        <v>-482.82431799999995</v>
      </c>
      <c r="F23" s="264">
        <v>-395.43709799999999</v>
      </c>
      <c r="G23" s="264">
        <v>-334.88</v>
      </c>
      <c r="H23" s="139">
        <v>0.60950382902450584</v>
      </c>
      <c r="I23" s="487">
        <v>0.50442845198279973</v>
      </c>
    </row>
    <row r="24" spans="2:9" s="72" customFormat="1" ht="19.5" customHeight="1" x14ac:dyDescent="0.25">
      <c r="B24" s="562" t="s">
        <v>480</v>
      </c>
      <c r="C24" s="147">
        <v>-122.017</v>
      </c>
      <c r="D24" s="147">
        <v>-87.834000000000003</v>
      </c>
      <c r="E24" s="147">
        <v>-76.313999999999993</v>
      </c>
      <c r="F24" s="147">
        <v>-68.436000000000007</v>
      </c>
      <c r="G24" s="147">
        <v>-94.962000000000003</v>
      </c>
      <c r="H24" s="138">
        <v>0.3891773117471593</v>
      </c>
      <c r="I24" s="489">
        <v>0.28490343505823379</v>
      </c>
    </row>
    <row r="25" spans="2:9" s="72" customFormat="1" ht="11.25" thickBot="1" x14ac:dyDescent="0.3">
      <c r="B25" s="493" t="s">
        <v>98</v>
      </c>
      <c r="C25" s="834">
        <v>-625.81999999999994</v>
      </c>
      <c r="D25" s="834">
        <v>-400.85158400000006</v>
      </c>
      <c r="E25" s="834">
        <v>-559.13831799999991</v>
      </c>
      <c r="F25" s="834">
        <v>-463.87309800000003</v>
      </c>
      <c r="G25" s="834">
        <v>-429.84199999999998</v>
      </c>
      <c r="H25" s="494">
        <v>0.5612262118440321</v>
      </c>
      <c r="I25" s="495">
        <v>0.45593031858217659</v>
      </c>
    </row>
    <row r="26" spans="2:9" s="72" customFormat="1" ht="10.5" x14ac:dyDescent="0.25"/>
    <row r="27" spans="2:9" s="94" customFormat="1" ht="10.5" x14ac:dyDescent="0.25">
      <c r="B27" s="99"/>
    </row>
    <row r="28" spans="2:9" s="94" customFormat="1" ht="10.5" x14ac:dyDescent="0.25">
      <c r="B28" s="99"/>
    </row>
    <row r="29" spans="2:9" s="94" customFormat="1" ht="10.5" x14ac:dyDescent="0.25">
      <c r="B29" s="99"/>
    </row>
    <row r="30" spans="2:9" s="94" customFormat="1" ht="10.5" x14ac:dyDescent="0.25">
      <c r="B30" s="99"/>
    </row>
    <row r="31" spans="2:9" s="94" customFormat="1" ht="10.5" x14ac:dyDescent="0.25">
      <c r="B31" s="99"/>
    </row>
    <row r="32" spans="2:9" s="94" customFormat="1" ht="10.5" x14ac:dyDescent="0.25">
      <c r="B32" s="99"/>
    </row>
    <row r="33" spans="2:2" s="94" customFormat="1" ht="10.5" x14ac:dyDescent="0.25">
      <c r="B33" s="99"/>
    </row>
    <row r="34" spans="2:2" s="94" customFormat="1" ht="10.5" x14ac:dyDescent="0.25">
      <c r="B34" s="99"/>
    </row>
    <row r="35" spans="2:2" s="94" customFormat="1" ht="10.5" x14ac:dyDescent="0.25">
      <c r="B35" s="99"/>
    </row>
    <row r="36" spans="2:2" s="94" customFormat="1" ht="10.5" x14ac:dyDescent="0.25">
      <c r="B36" s="99"/>
    </row>
    <row r="37" spans="2:2" s="72" customFormat="1" ht="10.5" x14ac:dyDescent="0.25">
      <c r="B37" s="97"/>
    </row>
    <row r="38" spans="2:2" s="72" customFormat="1" ht="10.5" x14ac:dyDescent="0.25">
      <c r="B38" s="97"/>
    </row>
    <row r="39" spans="2:2" s="72" customFormat="1" ht="10.5" x14ac:dyDescent="0.25">
      <c r="B39" s="97"/>
    </row>
    <row r="40" spans="2:2" s="72" customFormat="1" ht="10.5" x14ac:dyDescent="0.25">
      <c r="B40" s="97"/>
    </row>
    <row r="41" spans="2:2" s="72" customFormat="1" ht="10.5" x14ac:dyDescent="0.25">
      <c r="B41" s="97"/>
    </row>
    <row r="42" spans="2:2" s="72" customFormat="1" ht="10.5" x14ac:dyDescent="0.25">
      <c r="B42" s="97"/>
    </row>
    <row r="43" spans="2:2" s="72" customFormat="1" ht="10.5" x14ac:dyDescent="0.25">
      <c r="B43" s="97"/>
    </row>
    <row r="44" spans="2:2" s="72" customFormat="1" ht="10.5" x14ac:dyDescent="0.25">
      <c r="B44" s="97"/>
    </row>
    <row r="45" spans="2:2" s="72" customFormat="1" ht="10.5" x14ac:dyDescent="0.25">
      <c r="B45" s="97"/>
    </row>
    <row r="46" spans="2:2" s="72" customFormat="1" ht="10.5" x14ac:dyDescent="0.25">
      <c r="B46" s="97"/>
    </row>
    <row r="47" spans="2:2" s="72" customFormat="1" ht="10.5" x14ac:dyDescent="0.25">
      <c r="B47" s="97"/>
    </row>
    <row r="48" spans="2:2" s="72" customFormat="1" ht="10.5" x14ac:dyDescent="0.25">
      <c r="B48" s="97"/>
    </row>
    <row r="49" spans="2:2" s="72" customFormat="1" ht="10.5" x14ac:dyDescent="0.25">
      <c r="B49" s="97"/>
    </row>
    <row r="50" spans="2:2" s="72" customFormat="1" ht="10.5" x14ac:dyDescent="0.25">
      <c r="B50" s="97"/>
    </row>
    <row r="51" spans="2:2" s="72" customFormat="1" ht="10.5" x14ac:dyDescent="0.25">
      <c r="B51" s="97"/>
    </row>
    <row r="52" spans="2:2" s="72" customFormat="1" ht="10.5" x14ac:dyDescent="0.25">
      <c r="B52" s="97"/>
    </row>
    <row r="53" spans="2:2" s="72" customFormat="1" ht="10.5" x14ac:dyDescent="0.25">
      <c r="B53" s="97"/>
    </row>
    <row r="54" spans="2:2" s="72" customFormat="1" ht="10.5" x14ac:dyDescent="0.25">
      <c r="B54" s="97"/>
    </row>
    <row r="55" spans="2:2" s="72" customFormat="1" ht="10.5" x14ac:dyDescent="0.25">
      <c r="B55" s="97"/>
    </row>
    <row r="56" spans="2:2" s="73" customFormat="1" ht="10.5" x14ac:dyDescent="0.25">
      <c r="B56" s="98"/>
    </row>
    <row r="57" spans="2:2" s="94" customFormat="1" ht="10.5" x14ac:dyDescent="0.25">
      <c r="B57" s="99"/>
    </row>
    <row r="58" spans="2:2" s="94" customFormat="1" ht="10.5" x14ac:dyDescent="0.25">
      <c r="B58" s="99"/>
    </row>
    <row r="59" spans="2:2" s="94" customFormat="1" ht="10.5" x14ac:dyDescent="0.25">
      <c r="B59" s="99"/>
    </row>
    <row r="60" spans="2:2" s="94" customFormat="1" ht="10.5" x14ac:dyDescent="0.25">
      <c r="B60" s="99"/>
    </row>
    <row r="61" spans="2:2" s="94" customFormat="1" ht="10.5" x14ac:dyDescent="0.25">
      <c r="B61" s="99"/>
    </row>
    <row r="62" spans="2:2" s="94" customFormat="1" ht="10.5" x14ac:dyDescent="0.25">
      <c r="B62" s="99"/>
    </row>
    <row r="63" spans="2:2" s="94" customFormat="1" ht="10.5" x14ac:dyDescent="0.25">
      <c r="B63" s="99"/>
    </row>
    <row r="64" spans="2:2" s="94" customFormat="1" ht="10.5" x14ac:dyDescent="0.25">
      <c r="B64" s="99"/>
    </row>
    <row r="65" spans="2:2" s="94" customFormat="1" ht="10.5" x14ac:dyDescent="0.25">
      <c r="B65" s="99"/>
    </row>
    <row r="66" spans="2:2" s="94" customFormat="1" ht="10.5" x14ac:dyDescent="0.25">
      <c r="B66" s="99"/>
    </row>
    <row r="67" spans="2:2" s="72" customFormat="1" ht="10.5" x14ac:dyDescent="0.25">
      <c r="B67" s="97"/>
    </row>
    <row r="68" spans="2:2" s="72" customFormat="1" ht="10.5" x14ac:dyDescent="0.25">
      <c r="B68" s="97"/>
    </row>
    <row r="69" spans="2:2" s="72" customFormat="1" ht="10.5" x14ac:dyDescent="0.25">
      <c r="B69" s="97"/>
    </row>
    <row r="70" spans="2:2" s="72" customFormat="1" ht="10.5" x14ac:dyDescent="0.25">
      <c r="B70" s="97"/>
    </row>
    <row r="71" spans="2:2" s="72" customFormat="1" ht="10.5" x14ac:dyDescent="0.25">
      <c r="B71" s="97"/>
    </row>
    <row r="72" spans="2:2" s="72" customFormat="1" ht="10.5" x14ac:dyDescent="0.25">
      <c r="B72" s="97"/>
    </row>
    <row r="73" spans="2:2" s="72" customFormat="1" ht="10.5" x14ac:dyDescent="0.25">
      <c r="B73" s="97"/>
    </row>
    <row r="74" spans="2:2" s="72" customFormat="1" ht="10.5" x14ac:dyDescent="0.25">
      <c r="B74" s="97"/>
    </row>
    <row r="75" spans="2:2" s="72" customFormat="1" ht="10.5" x14ac:dyDescent="0.25">
      <c r="B75" s="97"/>
    </row>
    <row r="76" spans="2:2" s="72" customFormat="1" ht="10.5" x14ac:dyDescent="0.25">
      <c r="B76" s="97"/>
    </row>
    <row r="77" spans="2:2" s="72" customFormat="1" ht="10.5" x14ac:dyDescent="0.25">
      <c r="B77" s="97"/>
    </row>
    <row r="78" spans="2:2" s="72" customFormat="1" ht="10.5" x14ac:dyDescent="0.25">
      <c r="B78" s="97"/>
    </row>
    <row r="79" spans="2:2" s="72" customFormat="1" ht="10.5" x14ac:dyDescent="0.25">
      <c r="B79" s="97"/>
    </row>
    <row r="80" spans="2:2" s="72" customFormat="1" ht="10.5" x14ac:dyDescent="0.25">
      <c r="B80" s="97"/>
    </row>
    <row r="81" spans="2:2" s="72" customFormat="1" ht="10.5" x14ac:dyDescent="0.25">
      <c r="B81" s="97"/>
    </row>
    <row r="82" spans="2:2" s="72" customFormat="1" ht="10.5" x14ac:dyDescent="0.25">
      <c r="B82" s="97"/>
    </row>
    <row r="83" spans="2:2" s="72" customFormat="1" ht="10.5" x14ac:dyDescent="0.25">
      <c r="B83" s="97"/>
    </row>
    <row r="84" spans="2:2" s="72" customFormat="1" ht="5.25" customHeight="1" x14ac:dyDescent="0.25">
      <c r="B84" s="97"/>
    </row>
    <row r="86" spans="2:2" ht="5.25" customHeight="1" x14ac:dyDescent="0.25"/>
  </sheetData>
  <mergeCells count="2">
    <mergeCell ref="H2:I2"/>
    <mergeCell ref="H19:I19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L16"/>
  <sheetViews>
    <sheetView showGridLines="0" zoomScale="90" zoomScaleNormal="90" workbookViewId="0">
      <selection activeCell="J30" sqref="J30"/>
    </sheetView>
  </sheetViews>
  <sheetFormatPr baseColWidth="10" defaultRowHeight="15" x14ac:dyDescent="0.25"/>
  <cols>
    <col min="1" max="1" width="4.28515625" style="863" customWidth="1"/>
    <col min="2" max="2" width="34.7109375" style="114" customWidth="1"/>
    <col min="3" max="3" width="12.5703125" style="262" bestFit="1" customWidth="1"/>
    <col min="4" max="5" width="11.85546875" style="262" bestFit="1" customWidth="1"/>
    <col min="6" max="7" width="11.28515625" style="863" bestFit="1" customWidth="1"/>
    <col min="8" max="8" width="9" style="863" bestFit="1" customWidth="1"/>
    <col min="9" max="9" width="11.28515625" style="863" bestFit="1" customWidth="1"/>
    <col min="10" max="11" width="11.42578125" style="863"/>
    <col min="12" max="12" width="11.7109375" style="863" customWidth="1"/>
    <col min="13" max="13" width="11.42578125" style="863"/>
    <col min="14" max="14" width="14.140625" style="863" bestFit="1" customWidth="1"/>
    <col min="15" max="16384" width="11.42578125" style="863"/>
  </cols>
  <sheetData>
    <row r="1" spans="2:90" ht="15.75" thickBot="1" x14ac:dyDescent="0.3"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/>
      <c r="AL1" s="101"/>
      <c r="AM1" s="101"/>
      <c r="AN1" s="101"/>
      <c r="AO1" s="101"/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1"/>
      <c r="BC1" s="101"/>
      <c r="BD1" s="101"/>
      <c r="BE1" s="101"/>
      <c r="BF1" s="101"/>
      <c r="BG1" s="101"/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  <c r="BY1" s="101"/>
      <c r="BZ1" s="101"/>
      <c r="CA1" s="101"/>
      <c r="CB1" s="101"/>
      <c r="CC1" s="101"/>
      <c r="CD1" s="101"/>
      <c r="CE1" s="101"/>
      <c r="CF1" s="101"/>
      <c r="CG1" s="101"/>
      <c r="CH1" s="101"/>
      <c r="CI1" s="101"/>
      <c r="CJ1" s="101"/>
      <c r="CK1" s="101"/>
      <c r="CL1" s="101"/>
    </row>
    <row r="2" spans="2:90" s="103" customFormat="1" ht="12" customHeight="1" thickBot="1" x14ac:dyDescent="0.3">
      <c r="B2" s="959" t="s">
        <v>690</v>
      </c>
      <c r="C2" s="735"/>
      <c r="D2" s="735"/>
      <c r="E2" s="735"/>
      <c r="F2" s="680"/>
      <c r="G2" s="680"/>
      <c r="H2" s="942" t="s">
        <v>5</v>
      </c>
      <c r="I2" s="943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102"/>
      <c r="CI2" s="102"/>
      <c r="CJ2" s="102"/>
      <c r="CK2" s="102"/>
      <c r="CL2" s="102"/>
    </row>
    <row r="3" spans="2:90" s="103" customFormat="1" ht="12" x14ac:dyDescent="0.25">
      <c r="B3" s="960"/>
      <c r="C3" s="736" t="s">
        <v>713</v>
      </c>
      <c r="D3" s="736" t="s">
        <v>650</v>
      </c>
      <c r="E3" s="736" t="s">
        <v>508</v>
      </c>
      <c r="F3" s="737" t="s">
        <v>439</v>
      </c>
      <c r="G3" s="737" t="s">
        <v>401</v>
      </c>
      <c r="H3" s="663" t="s">
        <v>6</v>
      </c>
      <c r="I3" s="665" t="s">
        <v>7</v>
      </c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102"/>
      <c r="AH3" s="102"/>
      <c r="AI3" s="102"/>
      <c r="AJ3" s="102"/>
      <c r="AK3" s="102"/>
      <c r="AL3" s="102"/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102"/>
      <c r="BE3" s="102"/>
      <c r="BF3" s="102"/>
      <c r="BG3" s="102"/>
      <c r="BH3" s="102"/>
      <c r="BI3" s="102"/>
      <c r="BJ3" s="102"/>
      <c r="BK3" s="102"/>
      <c r="BL3" s="102"/>
      <c r="BM3" s="102"/>
      <c r="BN3" s="102"/>
      <c r="BO3" s="102"/>
      <c r="BP3" s="102"/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102"/>
      <c r="CI3" s="102"/>
      <c r="CJ3" s="102"/>
      <c r="CK3" s="104"/>
      <c r="CL3" s="104"/>
    </row>
    <row r="4" spans="2:90" x14ac:dyDescent="0.25">
      <c r="B4" s="463" t="s">
        <v>142</v>
      </c>
      <c r="C4" s="420">
        <v>33687.553</v>
      </c>
      <c r="D4" s="420">
        <v>33822.150999999998</v>
      </c>
      <c r="E4" s="420">
        <v>19692.684000000001</v>
      </c>
      <c r="F4" s="420">
        <v>10529.609</v>
      </c>
      <c r="G4" s="420">
        <v>11097.803</v>
      </c>
      <c r="H4" s="148">
        <v>-3.9795813104849254E-3</v>
      </c>
      <c r="I4" s="524">
        <v>2.0355154979773924</v>
      </c>
      <c r="J4" s="101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</row>
    <row r="5" spans="2:90" x14ac:dyDescent="0.25">
      <c r="B5" s="463" t="s">
        <v>655</v>
      </c>
      <c r="C5" s="420">
        <v>11305.324000000001</v>
      </c>
      <c r="D5" s="420">
        <v>12322.464469430015</v>
      </c>
      <c r="E5" s="420">
        <v>14551.261389224426</v>
      </c>
      <c r="F5" s="420">
        <v>9087.5889999999999</v>
      </c>
      <c r="G5" s="420">
        <v>9970.4950000000008</v>
      </c>
      <c r="H5" s="148">
        <v>-8.2543591174750075E-2</v>
      </c>
      <c r="I5" s="524">
        <v>0.13387790676390687</v>
      </c>
      <c r="J5" s="101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/>
      <c r="BF5" s="100"/>
      <c r="BG5" s="100"/>
      <c r="BH5" s="100"/>
      <c r="BI5" s="100"/>
      <c r="BJ5" s="100"/>
      <c r="BK5" s="100"/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00"/>
      <c r="BX5" s="100"/>
      <c r="BY5" s="100"/>
      <c r="BZ5" s="100"/>
      <c r="CA5" s="100"/>
      <c r="CB5" s="100"/>
      <c r="CC5" s="100"/>
      <c r="CD5" s="100"/>
      <c r="CE5" s="100"/>
      <c r="CF5" s="100"/>
      <c r="CG5" s="100"/>
      <c r="CH5" s="100"/>
      <c r="CI5" s="100"/>
      <c r="CJ5" s="100"/>
      <c r="CK5" s="100"/>
      <c r="CL5" s="100"/>
    </row>
    <row r="6" spans="2:90" x14ac:dyDescent="0.25">
      <c r="B6" s="466" t="s">
        <v>694</v>
      </c>
      <c r="C6" s="420">
        <v>0</v>
      </c>
      <c r="D6" s="420">
        <v>859.65346943001487</v>
      </c>
      <c r="E6" s="420">
        <v>14551.261389224426</v>
      </c>
      <c r="F6" s="420">
        <v>9087.5889999999999</v>
      </c>
      <c r="G6" s="420">
        <v>9970.4950000000008</v>
      </c>
      <c r="H6" s="148">
        <v>-1</v>
      </c>
      <c r="I6" s="524">
        <v>-1</v>
      </c>
      <c r="J6" s="101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  <c r="AZ6" s="100"/>
      <c r="BA6" s="100"/>
      <c r="BB6" s="100"/>
      <c r="BC6" s="100"/>
      <c r="BD6" s="100"/>
      <c r="BE6" s="100"/>
      <c r="BF6" s="100"/>
      <c r="BG6" s="100"/>
      <c r="BH6" s="100"/>
      <c r="BI6" s="100"/>
      <c r="BJ6" s="100"/>
      <c r="BK6" s="100"/>
      <c r="BL6" s="100"/>
      <c r="BM6" s="100"/>
      <c r="BN6" s="100"/>
      <c r="BO6" s="100"/>
      <c r="BP6" s="100"/>
      <c r="BQ6" s="100"/>
      <c r="BR6" s="100"/>
      <c r="BS6" s="100"/>
      <c r="BT6" s="100"/>
      <c r="BU6" s="100"/>
      <c r="BV6" s="100"/>
      <c r="BW6" s="100"/>
      <c r="BX6" s="100"/>
      <c r="BY6" s="100"/>
      <c r="BZ6" s="100"/>
      <c r="CA6" s="100"/>
      <c r="CB6" s="100"/>
      <c r="CC6" s="100"/>
      <c r="CD6" s="100"/>
      <c r="CE6" s="100"/>
      <c r="CF6" s="100"/>
      <c r="CG6" s="100"/>
      <c r="CH6" s="100"/>
      <c r="CI6" s="100"/>
      <c r="CJ6" s="100"/>
      <c r="CK6" s="100"/>
      <c r="CL6" s="100"/>
    </row>
    <row r="7" spans="2:90" x14ac:dyDescent="0.25">
      <c r="B7" s="466" t="s">
        <v>659</v>
      </c>
      <c r="C7" s="420">
        <v>11305.324000000001</v>
      </c>
      <c r="D7" s="420">
        <v>11462.811</v>
      </c>
      <c r="E7" s="420">
        <v>0</v>
      </c>
      <c r="F7" s="420">
        <v>0</v>
      </c>
      <c r="G7" s="420">
        <v>0</v>
      </c>
      <c r="H7" s="148" t="s">
        <v>364</v>
      </c>
      <c r="I7" s="524" t="s">
        <v>364</v>
      </c>
      <c r="J7" s="101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100"/>
      <c r="AR7" s="100"/>
      <c r="AS7" s="100"/>
      <c r="AT7" s="100"/>
      <c r="AU7" s="100"/>
      <c r="AV7" s="100"/>
      <c r="AW7" s="100"/>
      <c r="AX7" s="100"/>
      <c r="AY7" s="100"/>
      <c r="AZ7" s="100"/>
      <c r="BA7" s="100"/>
      <c r="BB7" s="100"/>
      <c r="BC7" s="100"/>
      <c r="BD7" s="100"/>
      <c r="BE7" s="100"/>
      <c r="BF7" s="100"/>
      <c r="BG7" s="100"/>
      <c r="BH7" s="100"/>
      <c r="BI7" s="100"/>
      <c r="BJ7" s="100"/>
      <c r="BK7" s="100"/>
      <c r="BL7" s="100"/>
      <c r="BM7" s="100"/>
      <c r="BN7" s="100"/>
      <c r="BO7" s="100"/>
      <c r="BP7" s="100"/>
      <c r="BQ7" s="100"/>
      <c r="BR7" s="100"/>
      <c r="BS7" s="100"/>
      <c r="BT7" s="100"/>
      <c r="BU7" s="100"/>
      <c r="BV7" s="100"/>
      <c r="BW7" s="100"/>
      <c r="BX7" s="100"/>
      <c r="BY7" s="100"/>
      <c r="BZ7" s="100"/>
      <c r="CA7" s="100"/>
      <c r="CB7" s="100"/>
      <c r="CC7" s="100"/>
      <c r="CD7" s="100"/>
      <c r="CE7" s="100"/>
      <c r="CF7" s="100"/>
      <c r="CG7" s="100"/>
      <c r="CH7" s="100"/>
      <c r="CI7" s="100"/>
      <c r="CJ7" s="100"/>
      <c r="CK7" s="100"/>
      <c r="CL7" s="100"/>
    </row>
    <row r="8" spans="2:90" x14ac:dyDescent="0.25">
      <c r="B8" s="463" t="s">
        <v>654</v>
      </c>
      <c r="C8" s="420">
        <v>8012.7566636662996</v>
      </c>
      <c r="D8" s="420">
        <v>7120.6462092049996</v>
      </c>
      <c r="E8" s="420">
        <v>2140.7491274200001</v>
      </c>
      <c r="F8" s="420">
        <v>1773.443</v>
      </c>
      <c r="G8" s="420">
        <v>1674.463</v>
      </c>
      <c r="H8" s="148">
        <v>0.12528504130819629</v>
      </c>
      <c r="I8" s="524">
        <v>3.7852694646978167</v>
      </c>
      <c r="J8" s="101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  <c r="AK8" s="100"/>
      <c r="AL8" s="100"/>
      <c r="AM8" s="100"/>
      <c r="AN8" s="100"/>
      <c r="AO8" s="100"/>
      <c r="AP8" s="100"/>
      <c r="AQ8" s="100"/>
      <c r="AR8" s="100"/>
      <c r="AS8" s="100"/>
      <c r="AT8" s="100"/>
      <c r="AU8" s="100"/>
      <c r="AV8" s="100"/>
      <c r="AW8" s="100"/>
      <c r="AX8" s="100"/>
      <c r="AY8" s="100"/>
      <c r="AZ8" s="100"/>
      <c r="BA8" s="100"/>
      <c r="BB8" s="100"/>
      <c r="BC8" s="100"/>
      <c r="BD8" s="100"/>
      <c r="BE8" s="100"/>
      <c r="BF8" s="100"/>
      <c r="BG8" s="100"/>
      <c r="BH8" s="100"/>
      <c r="BI8" s="100"/>
      <c r="BJ8" s="100"/>
      <c r="BK8" s="100"/>
      <c r="BL8" s="100"/>
      <c r="BM8" s="100"/>
      <c r="BN8" s="100"/>
      <c r="BO8" s="100"/>
      <c r="BP8" s="100"/>
      <c r="BQ8" s="100"/>
      <c r="BR8" s="100"/>
      <c r="BS8" s="100"/>
      <c r="BT8" s="100"/>
      <c r="BU8" s="100"/>
      <c r="BV8" s="100"/>
      <c r="BW8" s="100"/>
      <c r="BX8" s="100"/>
      <c r="BY8" s="100"/>
      <c r="BZ8" s="100"/>
      <c r="CA8" s="100"/>
      <c r="CB8" s="100"/>
      <c r="CC8" s="100"/>
      <c r="CD8" s="100"/>
      <c r="CE8" s="100"/>
      <c r="CF8" s="100"/>
      <c r="CG8" s="100"/>
      <c r="CH8" s="100"/>
      <c r="CI8" s="100"/>
      <c r="CJ8" s="100"/>
      <c r="CK8" s="100"/>
      <c r="CL8" s="100"/>
    </row>
    <row r="9" spans="2:90" x14ac:dyDescent="0.25">
      <c r="B9" s="463" t="s">
        <v>691</v>
      </c>
      <c r="C9" s="420">
        <v>80171.533999999971</v>
      </c>
      <c r="D9" s="420">
        <v>83378.091</v>
      </c>
      <c r="E9" s="420">
        <v>75829.981</v>
      </c>
      <c r="F9" s="420">
        <v>66479.513000000006</v>
      </c>
      <c r="G9" s="420">
        <v>60692.941318559991</v>
      </c>
      <c r="H9" s="148">
        <v>-3.8458028500556907E-2</v>
      </c>
      <c r="I9" s="524">
        <v>0.32093670628355908</v>
      </c>
      <c r="J9" s="101"/>
      <c r="K9" s="319"/>
      <c r="L9" s="261"/>
      <c r="M9" s="113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00"/>
      <c r="AP9" s="100"/>
      <c r="AQ9" s="100"/>
      <c r="AR9" s="100"/>
      <c r="AS9" s="100"/>
      <c r="AT9" s="100"/>
      <c r="AU9" s="100"/>
      <c r="AV9" s="100"/>
      <c r="AW9" s="100"/>
      <c r="AX9" s="100"/>
      <c r="AY9" s="100"/>
      <c r="AZ9" s="100"/>
      <c r="BA9" s="100"/>
      <c r="BB9" s="100"/>
      <c r="BC9" s="100"/>
      <c r="BD9" s="100"/>
      <c r="BE9" s="100"/>
      <c r="BF9" s="100"/>
      <c r="BG9" s="100"/>
      <c r="BH9" s="100"/>
      <c r="BI9" s="100"/>
      <c r="BJ9" s="100"/>
      <c r="BK9" s="100"/>
      <c r="BL9" s="100"/>
      <c r="BM9" s="100"/>
      <c r="BN9" s="100"/>
      <c r="BO9" s="100"/>
      <c r="BP9" s="100"/>
      <c r="BQ9" s="100"/>
      <c r="BR9" s="100"/>
      <c r="BS9" s="100"/>
      <c r="BT9" s="100"/>
      <c r="BU9" s="100"/>
      <c r="BV9" s="100"/>
      <c r="BW9" s="100"/>
      <c r="BX9" s="100"/>
      <c r="BY9" s="100"/>
      <c r="BZ9" s="100"/>
      <c r="CA9" s="100"/>
      <c r="CB9" s="100"/>
      <c r="CC9" s="100"/>
      <c r="CD9" s="100"/>
      <c r="CE9" s="100"/>
      <c r="CF9" s="100"/>
      <c r="CG9" s="100"/>
      <c r="CH9" s="100"/>
      <c r="CI9" s="100"/>
      <c r="CJ9" s="100"/>
      <c r="CK9" s="101"/>
      <c r="CL9" s="101"/>
    </row>
    <row r="10" spans="2:90" x14ac:dyDescent="0.25">
      <c r="B10" s="463" t="s">
        <v>692</v>
      </c>
      <c r="C10" s="420">
        <v>1777.403</v>
      </c>
      <c r="D10" s="420">
        <v>1410.431</v>
      </c>
      <c r="E10" s="420">
        <v>1375.4059999999999</v>
      </c>
      <c r="F10" s="420">
        <v>1181.838</v>
      </c>
      <c r="G10" s="420">
        <v>1174.057</v>
      </c>
      <c r="H10" s="148">
        <v>0.26018429827478262</v>
      </c>
      <c r="I10" s="524">
        <v>0.51389838823839051</v>
      </c>
      <c r="K10" s="319"/>
      <c r="L10" s="261"/>
      <c r="M10" s="113"/>
    </row>
    <row r="11" spans="2:90" x14ac:dyDescent="0.25">
      <c r="B11" s="463" t="s">
        <v>693</v>
      </c>
      <c r="C11" s="420">
        <v>6160.9703363337521</v>
      </c>
      <c r="D11" s="420">
        <v>8068.9203213649707</v>
      </c>
      <c r="E11" s="420">
        <v>7198.8964833555683</v>
      </c>
      <c r="F11" s="420">
        <v>7517.6530000000093</v>
      </c>
      <c r="G11" s="420">
        <v>7592.6496814400098</v>
      </c>
      <c r="H11" s="148">
        <v>-0.23645666446591729</v>
      </c>
      <c r="I11" s="524">
        <v>-0.18856122765757943</v>
      </c>
      <c r="K11" s="319"/>
      <c r="L11" s="261"/>
      <c r="M11" s="113"/>
    </row>
    <row r="12" spans="2:90" ht="15.75" thickBot="1" x14ac:dyDescent="0.3">
      <c r="B12" s="493" t="s">
        <v>16</v>
      </c>
      <c r="C12" s="866">
        <v>141115.54100000003</v>
      </c>
      <c r="D12" s="866">
        <v>146122.704</v>
      </c>
      <c r="E12" s="866">
        <v>120788.978</v>
      </c>
      <c r="F12" s="866">
        <v>96569.645000000019</v>
      </c>
      <c r="G12" s="866">
        <v>92202.409</v>
      </c>
      <c r="H12" s="494">
        <v>-3.4266837821451568E-2</v>
      </c>
      <c r="I12" s="495">
        <v>0.53049733223347806</v>
      </c>
      <c r="K12" s="100"/>
    </row>
    <row r="13" spans="2:90" x14ac:dyDescent="0.25">
      <c r="F13" s="113"/>
      <c r="G13" s="113"/>
    </row>
    <row r="14" spans="2:90" x14ac:dyDescent="0.25">
      <c r="F14" s="112"/>
      <c r="G14" s="112"/>
    </row>
    <row r="15" spans="2:90" x14ac:dyDescent="0.25">
      <c r="F15" s="112"/>
      <c r="G15" s="112"/>
    </row>
    <row r="16" spans="2:90" x14ac:dyDescent="0.25">
      <c r="F16" s="111"/>
      <c r="G16" s="111"/>
    </row>
  </sheetData>
  <mergeCells count="2">
    <mergeCell ref="B2:B3"/>
    <mergeCell ref="H2:I2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9"/>
  <sheetViews>
    <sheetView workbookViewId="0">
      <selection activeCell="C15" sqref="C15"/>
    </sheetView>
  </sheetViews>
  <sheetFormatPr baseColWidth="10" defaultRowHeight="15" x14ac:dyDescent="0.25"/>
  <cols>
    <col min="1" max="1" width="11.42578125" style="774"/>
    <col min="2" max="2" width="38.5703125" style="774" customWidth="1"/>
    <col min="3" max="3" width="10.7109375" style="774" bestFit="1" customWidth="1"/>
    <col min="4" max="4" width="14.140625" style="774" bestFit="1" customWidth="1"/>
    <col min="5" max="5" width="11.85546875" style="774" bestFit="1" customWidth="1"/>
    <col min="6" max="16384" width="11.42578125" style="774"/>
  </cols>
  <sheetData>
    <row r="1" spans="2:4" ht="15.75" thickBot="1" x14ac:dyDescent="0.3"/>
    <row r="2" spans="2:4" x14ac:dyDescent="0.25">
      <c r="B2" s="670" t="s">
        <v>717</v>
      </c>
      <c r="C2" s="844" t="s">
        <v>715</v>
      </c>
    </row>
    <row r="3" spans="2:4" x14ac:dyDescent="0.25">
      <c r="B3" s="459" t="s">
        <v>702</v>
      </c>
      <c r="C3" s="830">
        <v>15130.170370740001</v>
      </c>
    </row>
    <row r="4" spans="2:4" x14ac:dyDescent="0.25">
      <c r="B4" s="463" t="s">
        <v>654</v>
      </c>
      <c r="C4" s="829">
        <v>3762.4433707399999</v>
      </c>
    </row>
    <row r="5" spans="2:4" x14ac:dyDescent="0.25">
      <c r="B5" s="463" t="s">
        <v>655</v>
      </c>
      <c r="C5" s="829">
        <v>11305.324000000001</v>
      </c>
    </row>
    <row r="6" spans="2:4" x14ac:dyDescent="0.25">
      <c r="B6" s="463" t="s">
        <v>656</v>
      </c>
      <c r="C6" s="829">
        <v>62.402999999999999</v>
      </c>
    </row>
    <row r="7" spans="2:4" x14ac:dyDescent="0.25">
      <c r="B7" s="459" t="s">
        <v>706</v>
      </c>
      <c r="C7" s="830">
        <v>4173.3838671322419</v>
      </c>
    </row>
    <row r="8" spans="2:4" x14ac:dyDescent="0.25">
      <c r="B8" s="463" t="s">
        <v>654</v>
      </c>
      <c r="C8" s="829">
        <v>4130.6899999999996</v>
      </c>
    </row>
    <row r="9" spans="2:4" x14ac:dyDescent="0.25">
      <c r="B9" s="463" t="s">
        <v>656</v>
      </c>
      <c r="C9" s="829">
        <v>42.693867132242367</v>
      </c>
    </row>
    <row r="10" spans="2:4" x14ac:dyDescent="0.25">
      <c r="B10" s="459" t="s">
        <v>653</v>
      </c>
      <c r="C10" s="830">
        <v>119.6232929263</v>
      </c>
    </row>
    <row r="11" spans="2:4" x14ac:dyDescent="0.25">
      <c r="B11" s="463" t="s">
        <v>654</v>
      </c>
      <c r="C11" s="829">
        <v>119.6232929263</v>
      </c>
    </row>
    <row r="12" spans="2:4" x14ac:dyDescent="0.25">
      <c r="B12" s="463" t="s">
        <v>655</v>
      </c>
      <c r="C12" s="829">
        <v>0</v>
      </c>
    </row>
    <row r="13" spans="2:4" x14ac:dyDescent="0.25">
      <c r="B13" s="463" t="s">
        <v>656</v>
      </c>
      <c r="C13" s="829">
        <v>10.436</v>
      </c>
    </row>
    <row r="14" spans="2:4" ht="15.75" thickBot="1" x14ac:dyDescent="0.3">
      <c r="B14" s="832" t="s">
        <v>98</v>
      </c>
      <c r="C14" s="831">
        <v>19423.177530798541</v>
      </c>
    </row>
    <row r="15" spans="2:4" x14ac:dyDescent="0.25">
      <c r="D15" s="984"/>
    </row>
    <row r="16" spans="2:4" ht="15.75" thickBot="1" x14ac:dyDescent="0.3">
      <c r="D16" s="984"/>
    </row>
    <row r="17" spans="2:5" x14ac:dyDescent="0.25">
      <c r="B17" s="670" t="s">
        <v>686</v>
      </c>
      <c r="C17" s="671" t="s">
        <v>715</v>
      </c>
      <c r="D17" s="671" t="s">
        <v>682</v>
      </c>
      <c r="E17" s="844" t="s">
        <v>662</v>
      </c>
    </row>
    <row r="18" spans="2:5" x14ac:dyDescent="0.25">
      <c r="B18" s="459" t="s">
        <v>655</v>
      </c>
      <c r="C18" s="442">
        <v>11305.324000000001</v>
      </c>
      <c r="D18" s="442">
        <v>12322.464469430017</v>
      </c>
      <c r="E18" s="830">
        <v>14551.261389224426</v>
      </c>
    </row>
    <row r="19" spans="2:5" x14ac:dyDescent="0.25">
      <c r="B19" s="466" t="s">
        <v>687</v>
      </c>
      <c r="C19" s="420">
        <v>11305.324000000001</v>
      </c>
      <c r="D19" s="420">
        <v>11462.811</v>
      </c>
      <c r="E19" s="829">
        <v>0</v>
      </c>
    </row>
    <row r="20" spans="2:5" x14ac:dyDescent="0.25">
      <c r="B20" s="466" t="s">
        <v>688</v>
      </c>
      <c r="C20" s="420">
        <v>0</v>
      </c>
      <c r="D20" s="420">
        <v>859.65346943001487</v>
      </c>
      <c r="E20" s="829">
        <v>14551.261389224426</v>
      </c>
    </row>
    <row r="21" spans="2:5" x14ac:dyDescent="0.25">
      <c r="B21" s="459" t="s">
        <v>654</v>
      </c>
      <c r="C21" s="442">
        <v>8012.7566636662996</v>
      </c>
      <c r="D21" s="442">
        <v>7120.6462092049996</v>
      </c>
      <c r="E21" s="830">
        <v>2140.7491274200001</v>
      </c>
    </row>
    <row r="22" spans="2:5" x14ac:dyDescent="0.25">
      <c r="B22" s="466" t="s">
        <v>404</v>
      </c>
      <c r="C22" s="420">
        <v>4217.5209448962996</v>
      </c>
      <c r="D22" s="420">
        <v>4803.0279577649999</v>
      </c>
      <c r="E22" s="829">
        <v>1429.5084368600001</v>
      </c>
    </row>
    <row r="23" spans="2:5" x14ac:dyDescent="0.25">
      <c r="B23" s="466" t="s">
        <v>405</v>
      </c>
      <c r="C23" s="420">
        <v>3795.2357187699999</v>
      </c>
      <c r="D23" s="420">
        <v>2317.6182514399998</v>
      </c>
      <c r="E23" s="829">
        <v>711.24069056000019</v>
      </c>
    </row>
    <row r="24" spans="2:5" x14ac:dyDescent="0.25">
      <c r="B24" s="459" t="s">
        <v>656</v>
      </c>
      <c r="C24" s="442">
        <v>115.53286713224236</v>
      </c>
      <c r="D24" s="442">
        <v>213.9285768105</v>
      </c>
      <c r="E24" s="830">
        <v>172.3049982</v>
      </c>
    </row>
    <row r="25" spans="2:5" x14ac:dyDescent="0.25">
      <c r="B25" s="466" t="s">
        <v>404</v>
      </c>
      <c r="C25" s="420">
        <v>115.53286713224236</v>
      </c>
      <c r="D25" s="420">
        <v>213.9285768105</v>
      </c>
      <c r="E25" s="829">
        <v>172.3049982</v>
      </c>
    </row>
    <row r="26" spans="2:5" x14ac:dyDescent="0.25">
      <c r="B26" s="466" t="s">
        <v>405</v>
      </c>
      <c r="C26" s="420">
        <v>0</v>
      </c>
      <c r="D26" s="420">
        <v>0</v>
      </c>
      <c r="E26" s="829">
        <v>0</v>
      </c>
    </row>
    <row r="27" spans="2:5" x14ac:dyDescent="0.25">
      <c r="B27" s="459" t="s">
        <v>98</v>
      </c>
      <c r="C27" s="442">
        <v>19433.613530798542</v>
      </c>
      <c r="D27" s="442">
        <v>19657.039255445514</v>
      </c>
      <c r="E27" s="830">
        <v>16864.315514844428</v>
      </c>
    </row>
    <row r="28" spans="2:5" x14ac:dyDescent="0.25">
      <c r="B28" s="466" t="s">
        <v>404</v>
      </c>
      <c r="C28" s="420">
        <v>15638.377812028542</v>
      </c>
      <c r="D28" s="420">
        <v>17339.421004005515</v>
      </c>
      <c r="E28" s="829">
        <v>1600.77043506</v>
      </c>
    </row>
    <row r="29" spans="2:5" ht="15.75" thickBot="1" x14ac:dyDescent="0.3">
      <c r="B29" s="823" t="s">
        <v>405</v>
      </c>
      <c r="C29" s="846">
        <v>3795.2357187699999</v>
      </c>
      <c r="D29" s="846">
        <v>2317.6182514399998</v>
      </c>
      <c r="E29" s="847">
        <v>15263.545079784426</v>
      </c>
    </row>
  </sheetData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1"/>
  <sheetViews>
    <sheetView workbookViewId="0">
      <selection activeCell="B10" sqref="B10"/>
    </sheetView>
  </sheetViews>
  <sheetFormatPr baseColWidth="10" defaultRowHeight="15" x14ac:dyDescent="0.25"/>
  <cols>
    <col min="1" max="1" width="11.42578125" style="774"/>
    <col min="2" max="2" width="42.28515625" style="774" customWidth="1"/>
    <col min="3" max="3" width="14.140625" style="774" bestFit="1" customWidth="1"/>
    <col min="4" max="16384" width="11.42578125" style="774"/>
  </cols>
  <sheetData>
    <row r="1" spans="2:7" ht="15.75" thickBot="1" x14ac:dyDescent="0.3">
      <c r="C1" s="984"/>
    </row>
    <row r="2" spans="2:7" ht="22.5" x14ac:dyDescent="0.25">
      <c r="B2" s="670" t="s">
        <v>724</v>
      </c>
      <c r="C2" s="864" t="s">
        <v>713</v>
      </c>
      <c r="D2" s="864" t="s">
        <v>650</v>
      </c>
      <c r="E2" s="864" t="s">
        <v>508</v>
      </c>
      <c r="F2" s="864" t="s">
        <v>439</v>
      </c>
      <c r="G2" s="865" t="s">
        <v>401</v>
      </c>
    </row>
    <row r="3" spans="2:7" x14ac:dyDescent="0.25">
      <c r="B3" s="463" t="s">
        <v>657</v>
      </c>
      <c r="C3" s="420">
        <v>15330.279</v>
      </c>
      <c r="D3" s="420">
        <v>12786.44</v>
      </c>
      <c r="E3" s="420">
        <v>6691.085</v>
      </c>
      <c r="F3" s="420">
        <v>5062.9549999999999</v>
      </c>
      <c r="G3" s="829">
        <v>5512.165</v>
      </c>
    </row>
    <row r="4" spans="2:7" x14ac:dyDescent="0.25">
      <c r="B4" s="463" t="s">
        <v>658</v>
      </c>
      <c r="C4" s="420">
        <v>3032.5129999999999</v>
      </c>
      <c r="D4" s="420">
        <v>2152.578</v>
      </c>
      <c r="E4" s="420">
        <v>430.56</v>
      </c>
      <c r="F4" s="420">
        <v>0</v>
      </c>
      <c r="G4" s="829">
        <v>0</v>
      </c>
    </row>
    <row r="5" spans="2:7" x14ac:dyDescent="0.25">
      <c r="B5" s="463" t="s">
        <v>659</v>
      </c>
      <c r="C5" s="420">
        <v>7728.348</v>
      </c>
      <c r="D5" s="420">
        <v>4082.8040000000001</v>
      </c>
      <c r="E5" s="420">
        <v>0</v>
      </c>
      <c r="F5" s="420">
        <v>0</v>
      </c>
      <c r="G5" s="829">
        <v>0</v>
      </c>
    </row>
    <row r="6" spans="2:7" x14ac:dyDescent="0.25">
      <c r="B6" s="463" t="s">
        <v>705</v>
      </c>
      <c r="C6" s="420">
        <v>2043.346</v>
      </c>
      <c r="D6" s="420">
        <v>1977.0039999999999</v>
      </c>
      <c r="E6" s="420">
        <v>1773.548</v>
      </c>
      <c r="F6" s="420">
        <v>1593.9949999999999</v>
      </c>
      <c r="G6" s="829">
        <v>1613.383</v>
      </c>
    </row>
    <row r="7" spans="2:7" ht="15.75" thickBot="1" x14ac:dyDescent="0.3">
      <c r="B7" s="684" t="s">
        <v>660</v>
      </c>
      <c r="C7" s="845">
        <v>28134.486000000001</v>
      </c>
      <c r="D7" s="845">
        <v>20998.826000000001</v>
      </c>
      <c r="E7" s="845">
        <v>8895.1930000000011</v>
      </c>
      <c r="F7" s="845">
        <v>6656.95</v>
      </c>
      <c r="G7" s="831">
        <v>7125.5479999999998</v>
      </c>
    </row>
    <row r="8" spans="2:7" ht="15.75" thickBot="1" x14ac:dyDescent="0.3"/>
    <row r="9" spans="2:7" ht="22.5" x14ac:dyDescent="0.25">
      <c r="B9" s="670" t="s">
        <v>745</v>
      </c>
      <c r="C9" s="864" t="s">
        <v>713</v>
      </c>
      <c r="D9" s="864" t="s">
        <v>650</v>
      </c>
      <c r="E9" s="864" t="s">
        <v>508</v>
      </c>
      <c r="F9" s="864" t="s">
        <v>439</v>
      </c>
      <c r="G9" s="865" t="s">
        <v>401</v>
      </c>
    </row>
    <row r="10" spans="2:7" x14ac:dyDescent="0.25">
      <c r="B10" s="463" t="s">
        <v>657</v>
      </c>
      <c r="C10" s="420">
        <v>332.86799999999999</v>
      </c>
      <c r="D10" s="420">
        <v>266.923</v>
      </c>
      <c r="E10" s="420">
        <v>197.78299999999999</v>
      </c>
      <c r="F10" s="420">
        <v>179.27</v>
      </c>
      <c r="G10" s="829">
        <v>226.67</v>
      </c>
    </row>
    <row r="11" spans="2:7" ht="15.75" thickBot="1" x14ac:dyDescent="0.3">
      <c r="B11" s="684" t="s">
        <v>660</v>
      </c>
      <c r="C11" s="845">
        <v>332.86799999999999</v>
      </c>
      <c r="D11" s="845">
        <v>266.923</v>
      </c>
      <c r="E11" s="845">
        <v>197.78299999999999</v>
      </c>
      <c r="F11" s="845">
        <v>179.27</v>
      </c>
      <c r="G11" s="831">
        <v>226.67</v>
      </c>
    </row>
  </sheetData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R25"/>
  <sheetViews>
    <sheetView showGridLines="0" zoomScale="90" zoomScaleNormal="90" workbookViewId="0">
      <selection activeCell="J30" sqref="J30"/>
    </sheetView>
  </sheetViews>
  <sheetFormatPr baseColWidth="10" defaultRowHeight="15" x14ac:dyDescent="0.25"/>
  <cols>
    <col min="1" max="1" width="4.28515625" style="67" customWidth="1"/>
    <col min="2" max="2" width="34.7109375" style="114" customWidth="1"/>
    <col min="3" max="3" width="12.5703125" style="262" bestFit="1" customWidth="1"/>
    <col min="4" max="5" width="11.85546875" style="262" bestFit="1" customWidth="1"/>
    <col min="6" max="6" width="11.28515625" style="246" bestFit="1" customWidth="1"/>
    <col min="7" max="7" width="11.28515625" style="158" bestFit="1" customWidth="1"/>
    <col min="8" max="8" width="9" style="67" bestFit="1" customWidth="1"/>
    <col min="9" max="9" width="11.28515625" style="67" bestFit="1" customWidth="1"/>
    <col min="10" max="16384" width="11.42578125" style="67"/>
  </cols>
  <sheetData>
    <row r="1" spans="2:70" ht="15.75" thickBot="1" x14ac:dyDescent="0.3"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/>
      <c r="AL1" s="101"/>
      <c r="AM1" s="101"/>
      <c r="AN1" s="101"/>
      <c r="AO1" s="101"/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1"/>
      <c r="BC1" s="101"/>
      <c r="BD1" s="101"/>
      <c r="BE1" s="101"/>
      <c r="BF1" s="101"/>
      <c r="BG1" s="101"/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BR1" s="101"/>
    </row>
    <row r="2" spans="2:70" s="103" customFormat="1" ht="12" customHeight="1" thickBot="1" x14ac:dyDescent="0.3">
      <c r="B2" s="959" t="s">
        <v>209</v>
      </c>
      <c r="C2" s="735"/>
      <c r="D2" s="735"/>
      <c r="E2" s="735"/>
      <c r="F2" s="680"/>
      <c r="G2" s="680"/>
      <c r="H2" s="942" t="s">
        <v>5</v>
      </c>
      <c r="I2" s="943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</row>
    <row r="3" spans="2:70" s="103" customFormat="1" ht="12" x14ac:dyDescent="0.25">
      <c r="B3" s="960"/>
      <c r="C3" s="736" t="s">
        <v>713</v>
      </c>
      <c r="D3" s="736" t="s">
        <v>650</v>
      </c>
      <c r="E3" s="737" t="s">
        <v>508</v>
      </c>
      <c r="F3" s="737" t="s">
        <v>439</v>
      </c>
      <c r="G3" s="720" t="s">
        <v>401</v>
      </c>
      <c r="H3" s="663" t="s">
        <v>6</v>
      </c>
      <c r="I3" s="665" t="s">
        <v>7</v>
      </c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102"/>
      <c r="AH3" s="102"/>
      <c r="AI3" s="102"/>
      <c r="AJ3" s="102"/>
      <c r="AK3" s="102"/>
      <c r="AL3" s="102"/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102"/>
      <c r="BE3" s="102"/>
      <c r="BF3" s="102"/>
      <c r="BG3" s="102"/>
      <c r="BH3" s="102"/>
      <c r="BI3" s="102"/>
      <c r="BJ3" s="102"/>
      <c r="BK3" s="102"/>
      <c r="BL3" s="102"/>
      <c r="BM3" s="102"/>
      <c r="BN3" s="102"/>
      <c r="BO3" s="102"/>
      <c r="BP3" s="102"/>
      <c r="BQ3" s="104"/>
      <c r="BR3" s="104"/>
    </row>
    <row r="4" spans="2:70" x14ac:dyDescent="0.25">
      <c r="B4" s="529"/>
      <c r="C4" s="332"/>
      <c r="D4" s="332"/>
      <c r="E4" s="332"/>
      <c r="F4" s="332"/>
      <c r="G4" s="83"/>
      <c r="H4" s="83"/>
      <c r="I4" s="53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</row>
    <row r="5" spans="2:70" x14ac:dyDescent="0.25">
      <c r="B5" s="479" t="s">
        <v>175</v>
      </c>
      <c r="C5" s="358">
        <v>32.802</v>
      </c>
      <c r="D5" s="358">
        <v>35.575000000000003</v>
      </c>
      <c r="E5" s="358">
        <v>30.597000000000001</v>
      </c>
      <c r="F5" s="358">
        <v>31.257999999999999</v>
      </c>
      <c r="G5" s="358">
        <v>32.606999999999999</v>
      </c>
      <c r="H5" s="367">
        <v>-7.7947997189037332E-2</v>
      </c>
      <c r="I5" s="531">
        <v>5.9803109761706885E-3</v>
      </c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/>
      <c r="BF5" s="100"/>
      <c r="BG5" s="100"/>
      <c r="BH5" s="100"/>
      <c r="BI5" s="100"/>
      <c r="BJ5" s="100"/>
      <c r="BK5" s="100"/>
      <c r="BL5" s="100"/>
      <c r="BM5" s="100"/>
      <c r="BN5" s="100"/>
      <c r="BO5" s="100"/>
      <c r="BP5" s="100"/>
      <c r="BQ5" s="100"/>
      <c r="BR5" s="100"/>
    </row>
    <row r="6" spans="2:70" x14ac:dyDescent="0.25">
      <c r="B6" s="479" t="s">
        <v>176</v>
      </c>
      <c r="C6" s="358">
        <v>428.363</v>
      </c>
      <c r="D6" s="358">
        <v>450.95</v>
      </c>
      <c r="E6" s="358">
        <v>462.149</v>
      </c>
      <c r="F6" s="358">
        <v>579.5</v>
      </c>
      <c r="G6" s="358">
        <v>419.36599999999999</v>
      </c>
      <c r="H6" s="367">
        <v>-5.0087592859518804E-2</v>
      </c>
      <c r="I6" s="531">
        <v>2.1453813613883765E-2</v>
      </c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  <c r="AZ6" s="100"/>
      <c r="BA6" s="100"/>
      <c r="BB6" s="100"/>
      <c r="BC6" s="100"/>
      <c r="BD6" s="100"/>
      <c r="BE6" s="100"/>
      <c r="BF6" s="100"/>
      <c r="BG6" s="100"/>
      <c r="BH6" s="100"/>
      <c r="BI6" s="100"/>
      <c r="BJ6" s="100"/>
      <c r="BK6" s="100"/>
      <c r="BL6" s="100"/>
      <c r="BM6" s="100"/>
      <c r="BN6" s="100"/>
      <c r="BO6" s="100"/>
      <c r="BP6" s="100"/>
      <c r="BQ6" s="100"/>
      <c r="BR6" s="100"/>
    </row>
    <row r="7" spans="2:70" ht="31.5" x14ac:dyDescent="0.25">
      <c r="B7" s="479" t="s">
        <v>314</v>
      </c>
      <c r="C7" s="358">
        <v>76309.783999999985</v>
      </c>
      <c r="D7" s="358">
        <v>79227.982000000004</v>
      </c>
      <c r="E7" s="358">
        <v>72163.941999999995</v>
      </c>
      <c r="F7" s="358">
        <v>63155.731</v>
      </c>
      <c r="G7" s="358">
        <v>57743.325318559997</v>
      </c>
      <c r="H7" s="367">
        <v>-3.6832920974814387E-2</v>
      </c>
      <c r="I7" s="531">
        <v>0.32153428260343553</v>
      </c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100"/>
      <c r="AR7" s="100"/>
      <c r="AS7" s="100"/>
      <c r="AT7" s="100"/>
      <c r="AU7" s="100"/>
      <c r="AV7" s="100"/>
      <c r="AW7" s="100"/>
      <c r="AX7" s="100"/>
      <c r="AY7" s="100"/>
      <c r="AZ7" s="100"/>
      <c r="BA7" s="100"/>
      <c r="BB7" s="100"/>
      <c r="BC7" s="100"/>
      <c r="BD7" s="100"/>
      <c r="BE7" s="100"/>
      <c r="BF7" s="100"/>
      <c r="BG7" s="100"/>
      <c r="BH7" s="100"/>
      <c r="BI7" s="100"/>
      <c r="BJ7" s="100"/>
      <c r="BK7" s="100"/>
      <c r="BL7" s="100"/>
      <c r="BM7" s="100"/>
      <c r="BN7" s="100"/>
      <c r="BO7" s="100"/>
      <c r="BP7" s="100"/>
      <c r="BQ7" s="100"/>
      <c r="BR7" s="100"/>
    </row>
    <row r="8" spans="2:70" x14ac:dyDescent="0.25">
      <c r="B8" s="481" t="s">
        <v>55</v>
      </c>
      <c r="C8" s="359">
        <v>4740.509</v>
      </c>
      <c r="D8" s="359">
        <v>5276.1909999999998</v>
      </c>
      <c r="E8" s="359">
        <v>4376.3990000000003</v>
      </c>
      <c r="F8" s="359">
        <v>4298.1570000000002</v>
      </c>
      <c r="G8" s="359">
        <v>3616.8429999999998</v>
      </c>
      <c r="H8" s="368">
        <v>-0.10152816681579568</v>
      </c>
      <c r="I8" s="532">
        <v>0.31067591266748384</v>
      </c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  <c r="AK8" s="100"/>
      <c r="AL8" s="100"/>
      <c r="AM8" s="100"/>
      <c r="AN8" s="100"/>
      <c r="AO8" s="100"/>
      <c r="AP8" s="100"/>
      <c r="AQ8" s="100"/>
      <c r="AR8" s="100"/>
      <c r="AS8" s="100"/>
      <c r="AT8" s="100"/>
      <c r="AU8" s="100"/>
      <c r="AV8" s="100"/>
      <c r="AW8" s="100"/>
      <c r="AX8" s="100"/>
      <c r="AY8" s="100"/>
      <c r="AZ8" s="100"/>
      <c r="BA8" s="100"/>
      <c r="BB8" s="100"/>
      <c r="BC8" s="100"/>
      <c r="BD8" s="100"/>
      <c r="BE8" s="100"/>
      <c r="BF8" s="100"/>
      <c r="BG8" s="100"/>
      <c r="BH8" s="100"/>
      <c r="BI8" s="100"/>
      <c r="BJ8" s="100"/>
      <c r="BK8" s="100"/>
      <c r="BL8" s="100"/>
      <c r="BM8" s="100"/>
      <c r="BN8" s="100"/>
      <c r="BO8" s="100"/>
      <c r="BP8" s="100"/>
      <c r="BQ8" s="101"/>
      <c r="BR8" s="101"/>
    </row>
    <row r="9" spans="2:70" x14ac:dyDescent="0.25">
      <c r="B9" s="481" t="s">
        <v>177</v>
      </c>
      <c r="C9" s="359">
        <v>15671.116</v>
      </c>
      <c r="D9" s="359">
        <v>16038.47</v>
      </c>
      <c r="E9" s="359">
        <v>15577.191000000001</v>
      </c>
      <c r="F9" s="359">
        <v>16293.012000000001</v>
      </c>
      <c r="G9" s="359">
        <v>15494.647000000001</v>
      </c>
      <c r="H9" s="368">
        <v>-2.2904553863304922E-2</v>
      </c>
      <c r="I9" s="532">
        <v>1.1389030030822811E-2</v>
      </c>
    </row>
    <row r="10" spans="2:70" x14ac:dyDescent="0.25">
      <c r="B10" s="481" t="s">
        <v>56</v>
      </c>
      <c r="C10" s="359">
        <v>5343.7920000000004</v>
      </c>
      <c r="D10" s="359">
        <v>4569.2790000000005</v>
      </c>
      <c r="E10" s="359">
        <v>3879.83</v>
      </c>
      <c r="F10" s="359">
        <v>2609.5039999999999</v>
      </c>
      <c r="G10" s="359">
        <v>1549.7650000000001</v>
      </c>
      <c r="H10" s="368">
        <v>0.16950442290785928</v>
      </c>
      <c r="I10" s="532">
        <v>2.4481305230147798</v>
      </c>
    </row>
    <row r="11" spans="2:70" x14ac:dyDescent="0.25">
      <c r="B11" s="481" t="s">
        <v>144</v>
      </c>
      <c r="C11" s="359">
        <v>1540.329</v>
      </c>
      <c r="D11" s="359">
        <v>1628.9570000000001</v>
      </c>
      <c r="E11" s="359">
        <v>1685.345</v>
      </c>
      <c r="F11" s="359">
        <v>391.17500000000001</v>
      </c>
      <c r="G11" s="359">
        <v>313.72399999999999</v>
      </c>
      <c r="H11" s="368">
        <v>-5.4407820464260404E-2</v>
      </c>
      <c r="I11" s="532">
        <v>3.9098220091545439</v>
      </c>
    </row>
    <row r="12" spans="2:70" x14ac:dyDescent="0.25">
      <c r="B12" s="481" t="s">
        <v>81</v>
      </c>
      <c r="C12" s="359">
        <v>19024.837</v>
      </c>
      <c r="D12" s="359">
        <v>19502.488000000001</v>
      </c>
      <c r="E12" s="359">
        <v>19159.633999999998</v>
      </c>
      <c r="F12" s="359">
        <v>18108.956999999999</v>
      </c>
      <c r="G12" s="359">
        <v>16812.818318559996</v>
      </c>
      <c r="H12" s="368">
        <v>-2.4491798174673951E-2</v>
      </c>
      <c r="I12" s="532">
        <v>0.13156739337378753</v>
      </c>
    </row>
    <row r="13" spans="2:70" x14ac:dyDescent="0.25">
      <c r="B13" s="481" t="s">
        <v>82</v>
      </c>
      <c r="C13" s="359">
        <v>9210.2039999999997</v>
      </c>
      <c r="D13" s="359">
        <v>8767.9830000000002</v>
      </c>
      <c r="E13" s="359">
        <v>8700.4629999999997</v>
      </c>
      <c r="F13" s="359">
        <v>8050.1779999999999</v>
      </c>
      <c r="G13" s="359">
        <v>7966.0370000000003</v>
      </c>
      <c r="H13" s="368">
        <v>5.0435887022134862E-2</v>
      </c>
      <c r="I13" s="532">
        <v>0.15618393437037748</v>
      </c>
    </row>
    <row r="14" spans="2:70" s="237" customFormat="1" x14ac:dyDescent="0.25">
      <c r="B14" s="481" t="s">
        <v>313</v>
      </c>
      <c r="C14" s="359">
        <v>18896.868999999999</v>
      </c>
      <c r="D14" s="359">
        <v>22343.800999999999</v>
      </c>
      <c r="E14" s="359">
        <v>17635.087</v>
      </c>
      <c r="F14" s="359">
        <v>12467.86</v>
      </c>
      <c r="G14" s="359">
        <v>11215.751699999999</v>
      </c>
      <c r="H14" s="368">
        <v>-0.15426793319543086</v>
      </c>
      <c r="I14" s="532">
        <v>0.68485086915752613</v>
      </c>
    </row>
    <row r="15" spans="2:70" x14ac:dyDescent="0.25">
      <c r="B15" s="481" t="s">
        <v>83</v>
      </c>
      <c r="C15" s="359">
        <v>1882.1279999999999</v>
      </c>
      <c r="D15" s="359">
        <v>1100.8130000000001</v>
      </c>
      <c r="E15" s="359">
        <v>1149.9929999999999</v>
      </c>
      <c r="F15" s="359">
        <v>936.88800000000003</v>
      </c>
      <c r="G15" s="359">
        <v>773.73930000000075</v>
      </c>
      <c r="H15" s="368">
        <v>0.70976178515333643</v>
      </c>
      <c r="I15" s="532">
        <v>1.4325092443927794</v>
      </c>
    </row>
    <row r="16" spans="2:70" x14ac:dyDescent="0.25">
      <c r="B16" s="481" t="s">
        <v>726</v>
      </c>
      <c r="C16" s="359">
        <v>-3272.3150000000001</v>
      </c>
      <c r="D16" s="359">
        <v>-2869.8229999999999</v>
      </c>
      <c r="E16" s="359">
        <v>-2476.7910000000002</v>
      </c>
      <c r="F16" s="359">
        <v>-1915.124</v>
      </c>
      <c r="G16" s="359">
        <v>-1662.1282988899998</v>
      </c>
      <c r="H16" s="368">
        <v>0.14024976453251647</v>
      </c>
      <c r="I16" s="532">
        <v>0.96874994679129944</v>
      </c>
    </row>
    <row r="17" spans="2:9" x14ac:dyDescent="0.25">
      <c r="B17" s="482" t="s">
        <v>17</v>
      </c>
      <c r="C17" s="360">
        <v>73498.633999999976</v>
      </c>
      <c r="D17" s="360">
        <v>76844.683999999994</v>
      </c>
      <c r="E17" s="360">
        <v>70179.896999999997</v>
      </c>
      <c r="F17" s="360">
        <v>61851.364999999998</v>
      </c>
      <c r="G17" s="360">
        <v>56533.170019670004</v>
      </c>
      <c r="H17" s="140">
        <v>-4.3543025045167938E-2</v>
      </c>
      <c r="I17" s="490">
        <v>0.30009751751807046</v>
      </c>
    </row>
    <row r="18" spans="2:9" x14ac:dyDescent="0.25">
      <c r="B18" s="481" t="s">
        <v>84</v>
      </c>
      <c r="C18" s="359">
        <v>3382.828</v>
      </c>
      <c r="D18" s="359">
        <v>3678.5120000000002</v>
      </c>
      <c r="E18" s="359">
        <v>3195.107</v>
      </c>
      <c r="F18" s="359">
        <v>2726.1640000000002</v>
      </c>
      <c r="G18" s="359">
        <v>2507.6489999999999</v>
      </c>
      <c r="H18" s="368">
        <v>-8.0381415093929376E-2</v>
      </c>
      <c r="I18" s="532">
        <v>0.34900378801020393</v>
      </c>
    </row>
    <row r="19" spans="2:9" x14ac:dyDescent="0.25">
      <c r="B19" s="481" t="s">
        <v>214</v>
      </c>
      <c r="C19" s="359">
        <v>17.757000000000001</v>
      </c>
      <c r="D19" s="359">
        <v>-14.928000000000001</v>
      </c>
      <c r="E19" s="359">
        <v>-21.814</v>
      </c>
      <c r="F19" s="359">
        <v>-13.14</v>
      </c>
      <c r="G19" s="359">
        <v>-10.006</v>
      </c>
      <c r="H19" s="368">
        <v>-2.189509646302251</v>
      </c>
      <c r="I19" s="532">
        <v>-2.7746352188686787</v>
      </c>
    </row>
    <row r="20" spans="2:9" x14ac:dyDescent="0.25">
      <c r="B20" s="481" t="s">
        <v>725</v>
      </c>
      <c r="C20" s="359">
        <v>-54.901000000000003</v>
      </c>
      <c r="D20" s="359">
        <v>-59.829000000000001</v>
      </c>
      <c r="E20" s="359">
        <v>-40.844000000000001</v>
      </c>
      <c r="F20" s="359">
        <v>-28.364000000000001</v>
      </c>
      <c r="G20" s="359">
        <v>-25.356000000000002</v>
      </c>
      <c r="H20" s="368">
        <v>-8.2368082368082352E-2</v>
      </c>
      <c r="I20" s="532">
        <v>1.1652074459693957</v>
      </c>
    </row>
    <row r="21" spans="2:9" s="417" customFormat="1" ht="15.75" thickBot="1" x14ac:dyDescent="0.3">
      <c r="B21" s="483" t="s">
        <v>440</v>
      </c>
      <c r="C21" s="533">
        <v>76844.31799999997</v>
      </c>
      <c r="D21" s="533">
        <v>80448.438999999998</v>
      </c>
      <c r="E21" s="533">
        <v>73312.346000000005</v>
      </c>
      <c r="F21" s="533">
        <v>64536.024999999994</v>
      </c>
      <c r="G21" s="533">
        <v>59005.457019670001</v>
      </c>
      <c r="H21" s="491">
        <v>-4.4800384504664281E-2</v>
      </c>
      <c r="I21" s="492">
        <v>0.30232561327985685</v>
      </c>
    </row>
    <row r="22" spans="2:9" s="417" customFormat="1" ht="15.75" thickBot="1" x14ac:dyDescent="0.3">
      <c r="B22" s="381"/>
      <c r="C22" s="418"/>
      <c r="D22" s="418"/>
      <c r="E22" s="418"/>
      <c r="F22" s="418"/>
      <c r="G22" s="418"/>
      <c r="H22" s="154"/>
      <c r="I22" s="154"/>
    </row>
    <row r="23" spans="2:9" s="417" customFormat="1" ht="21.75" thickBot="1" x14ac:dyDescent="0.3">
      <c r="B23" s="534" t="s">
        <v>441</v>
      </c>
      <c r="C23" s="535">
        <v>80171.533999999971</v>
      </c>
      <c r="D23" s="535">
        <v>83378.091</v>
      </c>
      <c r="E23" s="535">
        <v>75829.981</v>
      </c>
      <c r="F23" s="535">
        <v>66479.513000000006</v>
      </c>
      <c r="G23" s="535">
        <v>60692.941318559991</v>
      </c>
      <c r="H23" s="536">
        <v>-3.8458028500556907E-2</v>
      </c>
      <c r="I23" s="537">
        <v>0.32093670628355908</v>
      </c>
    </row>
    <row r="24" spans="2:9" s="417" customFormat="1" x14ac:dyDescent="0.25">
      <c r="B24" s="381"/>
      <c r="C24" s="418"/>
      <c r="D24" s="418"/>
      <c r="E24" s="418"/>
      <c r="F24" s="418"/>
      <c r="G24" s="418"/>
      <c r="H24" s="154"/>
      <c r="I24" s="154"/>
    </row>
    <row r="25" spans="2:9" x14ac:dyDescent="0.25">
      <c r="F25" s="111"/>
      <c r="G25" s="111"/>
    </row>
  </sheetData>
  <mergeCells count="2">
    <mergeCell ref="B2:B3"/>
    <mergeCell ref="H2:I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2"/>
  <sheetViews>
    <sheetView showGridLines="0" zoomScaleNormal="100" workbookViewId="0">
      <selection activeCell="A30" sqref="A30:XFD30"/>
    </sheetView>
  </sheetViews>
  <sheetFormatPr baseColWidth="10" defaultRowHeight="15" x14ac:dyDescent="0.25"/>
  <cols>
    <col min="1" max="1" width="4.28515625" style="441" customWidth="1"/>
    <col min="2" max="2" width="49.28515625" style="74" customWidth="1"/>
    <col min="3" max="3" width="12.140625" style="441" bestFit="1" customWidth="1"/>
    <col min="4" max="4" width="9.42578125" style="441" bestFit="1" customWidth="1"/>
    <col min="5" max="5" width="10.42578125" style="441" bestFit="1" customWidth="1"/>
    <col min="6" max="7" width="9.42578125" style="441" bestFit="1" customWidth="1"/>
    <col min="8" max="8" width="9.5703125" style="441" bestFit="1" customWidth="1"/>
    <col min="9" max="9" width="11" style="441" bestFit="1" customWidth="1"/>
    <col min="10" max="16384" width="11.42578125" style="441"/>
  </cols>
  <sheetData>
    <row r="1" spans="2:11" ht="15.75" thickBot="1" x14ac:dyDescent="0.3"/>
    <row r="2" spans="2:11" s="78" customFormat="1" ht="12" thickBot="1" x14ac:dyDescent="0.3">
      <c r="B2" s="676" t="s">
        <v>85</v>
      </c>
      <c r="C2" s="680"/>
      <c r="D2" s="680"/>
      <c r="E2" s="680"/>
      <c r="F2" s="680"/>
      <c r="G2" s="680"/>
      <c r="H2" s="942" t="s">
        <v>5</v>
      </c>
      <c r="I2" s="943"/>
    </row>
    <row r="3" spans="2:11" s="78" customFormat="1" ht="11.25" x14ac:dyDescent="0.25">
      <c r="B3" s="677" t="s">
        <v>8</v>
      </c>
      <c r="C3" s="719" t="s">
        <v>713</v>
      </c>
      <c r="D3" s="719" t="s">
        <v>650</v>
      </c>
      <c r="E3" s="719" t="s">
        <v>508</v>
      </c>
      <c r="F3" s="719" t="s">
        <v>439</v>
      </c>
      <c r="G3" s="719" t="s">
        <v>401</v>
      </c>
      <c r="H3" s="663" t="s">
        <v>6</v>
      </c>
      <c r="I3" s="721" t="s">
        <v>7</v>
      </c>
    </row>
    <row r="4" spans="2:11" s="72" customFormat="1" ht="16.5" customHeight="1" x14ac:dyDescent="0.25">
      <c r="B4" s="473" t="s">
        <v>86</v>
      </c>
      <c r="C4" s="80">
        <v>40021.161</v>
      </c>
      <c r="D4" s="80">
        <v>44511.072999999997</v>
      </c>
      <c r="E4" s="80">
        <v>40631.618000000002</v>
      </c>
      <c r="F4" s="80">
        <v>33653.739000000001</v>
      </c>
      <c r="G4" s="80">
        <v>29996.33</v>
      </c>
      <c r="H4" s="81">
        <v>-0.10087179879936836</v>
      </c>
      <c r="I4" s="580">
        <v>0.33420191736789118</v>
      </c>
      <c r="J4" s="83"/>
    </row>
    <row r="5" spans="2:11" s="72" customFormat="1" ht="16.5" customHeight="1" x14ac:dyDescent="0.25">
      <c r="B5" s="473" t="s">
        <v>87</v>
      </c>
      <c r="C5" s="80">
        <v>425.596</v>
      </c>
      <c r="D5" s="80">
        <v>341.18</v>
      </c>
      <c r="E5" s="80">
        <v>178.70599999999999</v>
      </c>
      <c r="F5" s="80">
        <v>88.314999999999998</v>
      </c>
      <c r="G5" s="80">
        <v>56.762999999999998</v>
      </c>
      <c r="H5" s="81">
        <v>0.24742364734157918</v>
      </c>
      <c r="I5" s="580">
        <v>6.4977714356182732</v>
      </c>
    </row>
    <row r="6" spans="2:11" s="72" customFormat="1" ht="16.5" customHeight="1" x14ac:dyDescent="0.25">
      <c r="B6" s="473" t="s">
        <v>703</v>
      </c>
      <c r="C6" s="80">
        <v>39045.385999999999</v>
      </c>
      <c r="D6" s="80">
        <v>37933.591</v>
      </c>
      <c r="E6" s="80">
        <v>36846.542999999998</v>
      </c>
      <c r="F6" s="80">
        <v>35252.555</v>
      </c>
      <c r="G6" s="80">
        <v>32118.771000000001</v>
      </c>
      <c r="H6" s="81">
        <v>2.9308983692052815E-2</v>
      </c>
      <c r="I6" s="580">
        <v>0.21565629021110411</v>
      </c>
    </row>
    <row r="7" spans="2:11" s="72" customFormat="1" ht="16.5" customHeight="1" x14ac:dyDescent="0.25">
      <c r="B7" s="473" t="s">
        <v>88</v>
      </c>
      <c r="C7" s="80">
        <v>2928.384</v>
      </c>
      <c r="D7" s="80">
        <v>2806.7469999999998</v>
      </c>
      <c r="E7" s="80">
        <v>2646.2</v>
      </c>
      <c r="F7" s="80">
        <v>2094.86</v>
      </c>
      <c r="G7" s="80">
        <v>1873.8779999999999</v>
      </c>
      <c r="H7" s="81">
        <v>4.333735815875106E-2</v>
      </c>
      <c r="I7" s="580">
        <v>0.56273994358223978</v>
      </c>
    </row>
    <row r="8" spans="2:11" s="72" customFormat="1" ht="16.5" customHeight="1" x14ac:dyDescent="0.25">
      <c r="B8" s="473" t="s">
        <v>704</v>
      </c>
      <c r="C8" s="80">
        <v>79066.547000000006</v>
      </c>
      <c r="D8" s="80">
        <v>82444.664000000004</v>
      </c>
      <c r="E8" s="80">
        <v>77478.160999999993</v>
      </c>
      <c r="F8" s="80">
        <v>68906.293999999994</v>
      </c>
      <c r="G8" s="80">
        <v>62115.101000000002</v>
      </c>
      <c r="H8" s="81">
        <v>-4.0974355841877141E-2</v>
      </c>
      <c r="I8" s="580">
        <v>0.27290378228637202</v>
      </c>
    </row>
    <row r="9" spans="2:11" s="72" customFormat="1" ht="16.5" customHeight="1" x14ac:dyDescent="0.25">
      <c r="B9" s="473" t="s">
        <v>88</v>
      </c>
      <c r="C9" s="80">
        <v>3353.98</v>
      </c>
      <c r="D9" s="80">
        <v>3147.9270000000001</v>
      </c>
      <c r="E9" s="80">
        <v>2824.9059999999999</v>
      </c>
      <c r="F9" s="80">
        <v>2183.1750000000002</v>
      </c>
      <c r="G9" s="80">
        <v>1930.6410000000001</v>
      </c>
      <c r="H9" s="81">
        <v>6.5456727554355609E-2</v>
      </c>
      <c r="I9" s="580">
        <v>0.73723649295752036</v>
      </c>
    </row>
    <row r="10" spans="2:11" s="72" customFormat="1" ht="16.5" customHeight="1" x14ac:dyDescent="0.25">
      <c r="B10" s="455" t="s">
        <v>90</v>
      </c>
      <c r="C10" s="581">
        <v>4.1000000000000002E-2</v>
      </c>
      <c r="D10" s="581">
        <v>3.6999999999999998E-2</v>
      </c>
      <c r="E10" s="581">
        <v>3.6460665550329396E-2</v>
      </c>
      <c r="F10" s="581">
        <v>3.1683258093699311E-2</v>
      </c>
      <c r="G10" s="581">
        <v>3.1081668145150475E-2</v>
      </c>
      <c r="H10" s="115"/>
      <c r="I10" s="582"/>
    </row>
    <row r="11" spans="2:11" s="72" customFormat="1" ht="16.5" customHeight="1" x14ac:dyDescent="0.25">
      <c r="B11" s="512" t="s">
        <v>91</v>
      </c>
      <c r="C11" s="80">
        <v>3353.98</v>
      </c>
      <c r="D11" s="80">
        <v>2958.2809999999999</v>
      </c>
      <c r="E11" s="80">
        <v>2538.6970000000001</v>
      </c>
      <c r="F11" s="80">
        <v>1957.288</v>
      </c>
      <c r="G11" s="80">
        <v>1697.8102988899998</v>
      </c>
      <c r="H11" s="81">
        <v>0.1337597746799577</v>
      </c>
      <c r="I11" s="580">
        <v>0.9754739396932488</v>
      </c>
      <c r="K11" s="135"/>
    </row>
    <row r="12" spans="2:11" s="72" customFormat="1" ht="16.5" customHeight="1" thickBot="1" x14ac:dyDescent="0.3">
      <c r="B12" s="583" t="s">
        <v>32</v>
      </c>
      <c r="C12" s="584">
        <v>1</v>
      </c>
      <c r="D12" s="584">
        <v>0.93975527386753255</v>
      </c>
      <c r="E12" s="584">
        <v>0.89868370841366052</v>
      </c>
      <c r="F12" s="584">
        <v>0.8965328019970914</v>
      </c>
      <c r="G12" s="584">
        <v>0.8794023844360499</v>
      </c>
      <c r="H12" s="585"/>
      <c r="I12" s="586"/>
    </row>
    <row r="13" spans="2:11" ht="15.75" thickBot="1" x14ac:dyDescent="0.3">
      <c r="B13" s="441"/>
      <c r="C13" s="242"/>
      <c r="D13" s="242"/>
      <c r="E13" s="242"/>
      <c r="F13" s="242"/>
      <c r="G13" s="242"/>
    </row>
    <row r="14" spans="2:11" x14ac:dyDescent="0.25">
      <c r="B14" s="717" t="s">
        <v>595</v>
      </c>
      <c r="C14" s="713">
        <v>43435</v>
      </c>
      <c r="D14" s="713">
        <v>43344</v>
      </c>
      <c r="E14" s="713">
        <v>43252</v>
      </c>
      <c r="F14" s="713">
        <v>43160</v>
      </c>
      <c r="G14" s="713">
        <v>43070</v>
      </c>
      <c r="H14" s="713"/>
      <c r="I14" s="714"/>
    </row>
    <row r="15" spans="2:11" x14ac:dyDescent="0.25">
      <c r="B15" s="450" t="s">
        <v>594</v>
      </c>
      <c r="C15" s="809">
        <v>1.0804250640464495E-2</v>
      </c>
      <c r="D15" s="809">
        <v>7.8801617229205864E-3</v>
      </c>
      <c r="E15" s="809">
        <v>5.0047390440386133E-3</v>
      </c>
      <c r="F15" s="809">
        <v>3.0919200679156269E-3</v>
      </c>
      <c r="G15" s="809">
        <v>2.1692028749187848E-3</v>
      </c>
      <c r="H15" s="84"/>
      <c r="I15" s="475"/>
      <c r="J15" s="320"/>
    </row>
    <row r="16" spans="2:11" x14ac:dyDescent="0.25">
      <c r="B16" s="450" t="s">
        <v>599</v>
      </c>
      <c r="C16" s="809">
        <v>3.2745602471034058E-2</v>
      </c>
      <c r="D16" s="809">
        <v>3.202966419965822E-2</v>
      </c>
      <c r="E16" s="809">
        <v>2.9851585802568588E-2</v>
      </c>
      <c r="F16" s="809">
        <v>2.7701950142750058E-2</v>
      </c>
      <c r="G16" s="809">
        <v>2.816528094582859E-2</v>
      </c>
      <c r="H16" s="84"/>
      <c r="I16" s="476"/>
      <c r="J16" s="320"/>
    </row>
    <row r="17" spans="2:10" s="471" customFormat="1" x14ac:dyDescent="0.25">
      <c r="B17" s="454" t="s">
        <v>593</v>
      </c>
      <c r="C17" s="809">
        <v>0.02</v>
      </c>
      <c r="D17" s="809">
        <v>2.12E-2</v>
      </c>
      <c r="E17" s="809">
        <v>0.02</v>
      </c>
      <c r="F17" s="809">
        <v>1.7999999999999999E-2</v>
      </c>
      <c r="G17" s="809">
        <v>1.7999999999999999E-2</v>
      </c>
      <c r="H17" s="160"/>
      <c r="I17" s="808"/>
      <c r="J17" s="472"/>
    </row>
    <row r="18" spans="2:10" s="471" customFormat="1" x14ac:dyDescent="0.25">
      <c r="B18" s="453" t="s">
        <v>596</v>
      </c>
      <c r="C18" s="810">
        <v>3.4684572678007147E-2</v>
      </c>
      <c r="D18" s="810">
        <v>3.5906302816632533E-2</v>
      </c>
      <c r="E18" s="810">
        <v>3.2672727750393281E-2</v>
      </c>
      <c r="F18" s="810">
        <v>2.9048395632408089E-2</v>
      </c>
      <c r="G18" s="810">
        <v>2.9275389523068403E-2</v>
      </c>
      <c r="H18" s="160"/>
      <c r="I18" s="462"/>
      <c r="J18" s="472"/>
    </row>
    <row r="19" spans="2:10" s="471" customFormat="1" x14ac:dyDescent="0.25">
      <c r="B19" s="453" t="s">
        <v>600</v>
      </c>
      <c r="C19" s="810">
        <v>1.9E-2</v>
      </c>
      <c r="D19" s="810">
        <v>2.0899999999999998E-2</v>
      </c>
      <c r="E19" s="810">
        <v>0.02</v>
      </c>
      <c r="F19" s="810">
        <v>1.6E-2</v>
      </c>
      <c r="G19" s="810">
        <v>1.7000000000000001E-2</v>
      </c>
      <c r="H19" s="160"/>
      <c r="I19" s="462"/>
      <c r="J19" s="472"/>
    </row>
    <row r="20" spans="2:10" s="471" customFormat="1" x14ac:dyDescent="0.25">
      <c r="B20" s="453" t="s">
        <v>597</v>
      </c>
      <c r="C20" s="810">
        <v>3.7875441942876495E-2</v>
      </c>
      <c r="D20" s="810">
        <v>4.0034282382127383E-2</v>
      </c>
      <c r="E20" s="810">
        <v>3.880528780751475E-2</v>
      </c>
      <c r="F20" s="810">
        <v>3.5005746061908816E-2</v>
      </c>
      <c r="G20" s="810">
        <v>3.415029713221155E-2</v>
      </c>
      <c r="H20" s="160"/>
      <c r="I20" s="462"/>
      <c r="J20" s="472"/>
    </row>
    <row r="21" spans="2:10" s="471" customFormat="1" x14ac:dyDescent="0.25">
      <c r="B21" s="453" t="s">
        <v>601</v>
      </c>
      <c r="C21" s="810">
        <v>2.1999999999999999E-2</v>
      </c>
      <c r="D21" s="810">
        <v>2.58E-2</v>
      </c>
      <c r="E21" s="810">
        <v>2.4E-2</v>
      </c>
      <c r="F21" s="810">
        <v>2.1000000000000001E-2</v>
      </c>
      <c r="G21" s="810">
        <v>0.02</v>
      </c>
      <c r="H21" s="160"/>
      <c r="I21" s="462"/>
      <c r="J21" s="472"/>
    </row>
    <row r="22" spans="2:10" s="471" customFormat="1" x14ac:dyDescent="0.25">
      <c r="B22" s="453" t="s">
        <v>670</v>
      </c>
      <c r="C22" s="810">
        <v>2E-3</v>
      </c>
      <c r="D22" s="810">
        <v>0</v>
      </c>
      <c r="E22" s="810">
        <v>0</v>
      </c>
      <c r="F22" s="810">
        <v>0</v>
      </c>
      <c r="G22" s="810">
        <v>0</v>
      </c>
      <c r="H22" s="160"/>
      <c r="I22" s="462"/>
      <c r="J22" s="472"/>
    </row>
    <row r="23" spans="2:10" s="471" customFormat="1" x14ac:dyDescent="0.25">
      <c r="B23" s="454" t="s">
        <v>598</v>
      </c>
      <c r="C23" s="809">
        <v>0.19440364030597954</v>
      </c>
      <c r="D23" s="809">
        <v>0.18530456020263236</v>
      </c>
      <c r="E23" s="809">
        <v>0.17957421702119081</v>
      </c>
      <c r="F23" s="809">
        <v>0.15685454634572649</v>
      </c>
      <c r="G23" s="809">
        <v>0.14710679925245765</v>
      </c>
      <c r="H23" s="160"/>
      <c r="I23" s="808"/>
      <c r="J23" s="472"/>
    </row>
    <row r="24" spans="2:10" s="471" customFormat="1" x14ac:dyDescent="0.25">
      <c r="B24" s="453" t="s">
        <v>596</v>
      </c>
      <c r="C24" s="810">
        <v>0.25957359888656928</v>
      </c>
      <c r="D24" s="810">
        <v>0.24635185210374994</v>
      </c>
      <c r="E24" s="810">
        <v>0.23086723695875852</v>
      </c>
      <c r="F24" s="810">
        <v>0.19858776779032802</v>
      </c>
      <c r="G24" s="810">
        <v>0.18686689372767051</v>
      </c>
      <c r="H24" s="160"/>
      <c r="I24" s="462"/>
      <c r="J24" s="472"/>
    </row>
    <row r="25" spans="2:10" s="471" customFormat="1" x14ac:dyDescent="0.25">
      <c r="B25" s="453" t="s">
        <v>597</v>
      </c>
      <c r="C25" s="810">
        <v>0.13162534912684817</v>
      </c>
      <c r="D25" s="810">
        <v>0.11639155427493553</v>
      </c>
      <c r="E25" s="810">
        <v>0.10930465562039256</v>
      </c>
      <c r="F25" s="810">
        <v>9.7639819178266904E-2</v>
      </c>
      <c r="G25" s="810">
        <v>9.0522928669631034E-2</v>
      </c>
      <c r="H25" s="160"/>
      <c r="I25" s="462"/>
      <c r="J25" s="472"/>
    </row>
    <row r="26" spans="2:10" s="471" customFormat="1" x14ac:dyDescent="0.25">
      <c r="B26" s="453" t="s">
        <v>672</v>
      </c>
      <c r="C26" s="810">
        <v>2.5000000000000001E-2</v>
      </c>
      <c r="D26" s="810">
        <v>2E-3</v>
      </c>
      <c r="E26" s="810"/>
      <c r="F26" s="810"/>
      <c r="G26" s="810"/>
      <c r="H26" s="160"/>
      <c r="I26" s="462"/>
      <c r="J26" s="472"/>
    </row>
    <row r="27" spans="2:10" s="471" customFormat="1" x14ac:dyDescent="0.25">
      <c r="B27" s="454" t="s">
        <v>673</v>
      </c>
      <c r="C27" s="810">
        <v>0.22302665835114652</v>
      </c>
      <c r="D27" s="810">
        <v>0.16132807228061033</v>
      </c>
      <c r="E27" s="810">
        <v>0.121774045604986</v>
      </c>
      <c r="F27" s="810"/>
      <c r="G27" s="810"/>
      <c r="H27" s="160"/>
      <c r="I27" s="462"/>
      <c r="J27" s="472"/>
    </row>
    <row r="28" spans="2:10" x14ac:dyDescent="0.25">
      <c r="B28" s="805" t="s">
        <v>669</v>
      </c>
      <c r="C28" s="809">
        <v>4.069349940365366E-2</v>
      </c>
      <c r="D28" s="809">
        <v>3.6999999999999998E-2</v>
      </c>
      <c r="E28" s="809">
        <v>3.5999999999999997E-2</v>
      </c>
      <c r="F28" s="809">
        <v>3.1683258093699311E-2</v>
      </c>
      <c r="G28" s="809">
        <v>3.1081668145150475E-2</v>
      </c>
      <c r="H28" s="806"/>
      <c r="I28" s="807"/>
      <c r="J28" s="471"/>
    </row>
    <row r="29" spans="2:10" x14ac:dyDescent="0.25">
      <c r="B29" s="718" t="s">
        <v>509</v>
      </c>
      <c r="C29" s="922">
        <v>43435</v>
      </c>
      <c r="D29" s="922">
        <v>43344</v>
      </c>
      <c r="E29" s="922">
        <v>43252</v>
      </c>
      <c r="F29" s="922">
        <v>43160</v>
      </c>
      <c r="G29" s="922">
        <v>43070</v>
      </c>
      <c r="H29" s="961" t="s">
        <v>5</v>
      </c>
      <c r="I29" s="962"/>
      <c r="J29" s="320"/>
    </row>
    <row r="30" spans="2:10" x14ac:dyDescent="0.25">
      <c r="B30" s="473" t="s">
        <v>310</v>
      </c>
      <c r="C30" s="420">
        <v>505.8</v>
      </c>
      <c r="D30" s="420">
        <v>376.08296250999877</v>
      </c>
      <c r="E30" s="772">
        <v>314.48219112999948</v>
      </c>
      <c r="F30" s="772">
        <v>255.50577071884919</v>
      </c>
      <c r="G30" s="772">
        <v>265.18599999999998</v>
      </c>
      <c r="H30" s="128">
        <v>0.3449160169986496</v>
      </c>
      <c r="I30" s="438">
        <v>0.90734050817162304</v>
      </c>
      <c r="J30" s="320"/>
    </row>
    <row r="31" spans="2:10" ht="15.75" thickBot="1" x14ac:dyDescent="0.3">
      <c r="B31" s="587" t="s">
        <v>311</v>
      </c>
      <c r="C31" s="846">
        <v>537.9</v>
      </c>
      <c r="D31" s="846">
        <v>417.47444416672704</v>
      </c>
      <c r="E31" s="923">
        <v>605.01499999999999</v>
      </c>
      <c r="F31" s="923">
        <v>423.1530786499996</v>
      </c>
      <c r="G31" s="923">
        <v>328.35</v>
      </c>
      <c r="H31" s="457">
        <v>0.28846210232973801</v>
      </c>
      <c r="I31" s="715">
        <v>0.63819095477386911</v>
      </c>
      <c r="J31" s="320"/>
    </row>
    <row r="32" spans="2:10" x14ac:dyDescent="0.25">
      <c r="B32" s="441"/>
      <c r="C32" s="354"/>
      <c r="D32" s="354"/>
      <c r="E32" s="354"/>
      <c r="F32" s="354"/>
      <c r="G32" s="354"/>
    </row>
  </sheetData>
  <mergeCells count="2">
    <mergeCell ref="H2:I2"/>
    <mergeCell ref="H29:I29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5"/>
  <sheetViews>
    <sheetView workbookViewId="0">
      <selection activeCell="J25" sqref="A21:J25"/>
    </sheetView>
  </sheetViews>
  <sheetFormatPr baseColWidth="10" defaultRowHeight="15" x14ac:dyDescent="0.25"/>
  <cols>
    <col min="1" max="1" width="1.7109375" style="260" customWidth="1"/>
    <col min="2" max="2" width="13.42578125" customWidth="1"/>
    <col min="3" max="3" width="10.28515625" bestFit="1" customWidth="1"/>
    <col min="6" max="6" width="2" style="260" customWidth="1"/>
    <col min="7" max="10" width="11.42578125" style="260"/>
    <col min="11" max="49" width="11.42578125" style="774"/>
  </cols>
  <sheetData>
    <row r="1" spans="2:5" x14ac:dyDescent="0.25">
      <c r="B1" s="743" t="s">
        <v>565</v>
      </c>
      <c r="C1" s="260"/>
      <c r="D1" s="260"/>
      <c r="E1" s="260"/>
    </row>
    <row r="2" spans="2:5" ht="15.75" thickBot="1" x14ac:dyDescent="0.3">
      <c r="B2" s="744"/>
      <c r="C2" s="471"/>
      <c r="D2" s="471"/>
      <c r="E2" s="471"/>
    </row>
    <row r="3" spans="2:5" ht="31.5" x14ac:dyDescent="0.25">
      <c r="B3" s="740" t="s">
        <v>566</v>
      </c>
      <c r="C3" s="741" t="s">
        <v>17</v>
      </c>
      <c r="D3" s="741" t="s">
        <v>567</v>
      </c>
      <c r="E3" s="742" t="s">
        <v>568</v>
      </c>
    </row>
    <row r="4" spans="2:5" x14ac:dyDescent="0.25">
      <c r="B4" s="745" t="s">
        <v>569</v>
      </c>
      <c r="C4" s="746">
        <v>4.2677274161390187E-2</v>
      </c>
      <c r="D4" s="746">
        <v>4.8389114845481702E-2</v>
      </c>
      <c r="E4" s="747">
        <v>3.9967575276566303E-2</v>
      </c>
    </row>
    <row r="5" spans="2:5" x14ac:dyDescent="0.25">
      <c r="B5" s="745" t="s">
        <v>570</v>
      </c>
      <c r="C5" s="746">
        <v>5.4909494637071926E-2</v>
      </c>
      <c r="D5" s="746">
        <v>5.3126703110958802E-2</v>
      </c>
      <c r="E5" s="747">
        <v>5.6127684232135898E-2</v>
      </c>
    </row>
    <row r="6" spans="2:5" x14ac:dyDescent="0.25">
      <c r="B6" s="745" t="s">
        <v>571</v>
      </c>
      <c r="C6" s="746">
        <v>4.2693117403024075E-2</v>
      </c>
      <c r="D6" s="746">
        <v>5.2742915552544102E-2</v>
      </c>
      <c r="E6" s="747">
        <v>3.7647602528982797E-2</v>
      </c>
    </row>
    <row r="7" spans="2:5" x14ac:dyDescent="0.25">
      <c r="B7" s="745" t="s">
        <v>572</v>
      </c>
      <c r="C7" s="746">
        <v>3.777625520892483E-2</v>
      </c>
      <c r="D7" s="746">
        <v>4.7395664597457698E-2</v>
      </c>
      <c r="E7" s="747">
        <v>3.2308199899831101E-2</v>
      </c>
    </row>
    <row r="8" spans="2:5" x14ac:dyDescent="0.25">
      <c r="B8" s="745" t="s">
        <v>573</v>
      </c>
      <c r="C8" s="746">
        <v>2.9602011741748344E-2</v>
      </c>
      <c r="D8" s="746">
        <v>4.1286291484383002E-2</v>
      </c>
      <c r="E8" s="747">
        <v>2.41430952034591E-2</v>
      </c>
    </row>
    <row r="9" spans="2:5" x14ac:dyDescent="0.25">
      <c r="B9" s="745" t="s">
        <v>574</v>
      </c>
      <c r="C9" s="746">
        <v>3.1579808756920159E-2</v>
      </c>
      <c r="D9" s="746">
        <v>4.0981288351830999E-2</v>
      </c>
      <c r="E9" s="747">
        <v>2.7171711131489501E-2</v>
      </c>
    </row>
    <row r="10" spans="2:5" x14ac:dyDescent="0.25">
      <c r="B10" s="745" t="s">
        <v>575</v>
      </c>
      <c r="C10" s="746">
        <v>3.7503250306848514E-2</v>
      </c>
      <c r="D10" s="746">
        <v>5.8543037218322803E-2</v>
      </c>
      <c r="E10" s="747">
        <v>2.7174201811558302E-2</v>
      </c>
    </row>
    <row r="11" spans="2:5" x14ac:dyDescent="0.25">
      <c r="B11" s="745" t="s">
        <v>576</v>
      </c>
      <c r="C11" s="746">
        <v>3.4567822566829436E-2</v>
      </c>
      <c r="D11" s="746">
        <v>4.8054723142620201E-2</v>
      </c>
      <c r="E11" s="747">
        <v>2.7976584783214201E-2</v>
      </c>
    </row>
    <row r="12" spans="2:5" x14ac:dyDescent="0.25">
      <c r="B12" s="745" t="s">
        <v>577</v>
      </c>
      <c r="C12" s="746">
        <v>4.056729328507977E-2</v>
      </c>
      <c r="D12" s="746">
        <v>5.5788813768999301E-2</v>
      </c>
      <c r="E12" s="747">
        <v>3.3364668304725398E-2</v>
      </c>
    </row>
    <row r="13" spans="2:5" x14ac:dyDescent="0.25">
      <c r="B13" s="745" t="s">
        <v>578</v>
      </c>
      <c r="C13" s="746">
        <v>5.0306675865060192E-2</v>
      </c>
      <c r="D13" s="746">
        <v>5.7857275022401101E-2</v>
      </c>
      <c r="E13" s="747">
        <v>4.6567674250104503E-2</v>
      </c>
    </row>
    <row r="14" spans="2:5" x14ac:dyDescent="0.25">
      <c r="B14" s="745" t="s">
        <v>579</v>
      </c>
      <c r="C14" s="746">
        <v>3.9980533502022415E-2</v>
      </c>
      <c r="D14" s="746">
        <v>4.8184606799386798E-2</v>
      </c>
      <c r="E14" s="747">
        <v>3.4574782687168598E-2</v>
      </c>
    </row>
    <row r="15" spans="2:5" x14ac:dyDescent="0.25">
      <c r="B15" s="745" t="s">
        <v>580</v>
      </c>
      <c r="C15" s="746">
        <v>4.7465096543519131E-2</v>
      </c>
      <c r="D15" s="746">
        <v>6.4331334139921606E-2</v>
      </c>
      <c r="E15" s="747">
        <v>3.7211807528950501E-2</v>
      </c>
    </row>
    <row r="16" spans="2:5" x14ac:dyDescent="0.25">
      <c r="B16" s="745" t="s">
        <v>581</v>
      </c>
      <c r="C16" s="746">
        <v>4.4036495991618789E-2</v>
      </c>
      <c r="D16" s="746">
        <v>6.1641354945804798E-2</v>
      </c>
      <c r="E16" s="747">
        <v>3.6833763696782297E-2</v>
      </c>
    </row>
    <row r="17" spans="1:49" s="739" customFormat="1" x14ac:dyDescent="0.25">
      <c r="A17" s="774"/>
      <c r="B17" s="745" t="s">
        <v>582</v>
      </c>
      <c r="C17" s="746">
        <v>4.9588058719057422E-2</v>
      </c>
      <c r="D17" s="746">
        <v>6.5087603469410296E-2</v>
      </c>
      <c r="E17" s="747">
        <v>4.0732975217595002E-2</v>
      </c>
      <c r="F17" s="774"/>
      <c r="G17" s="774"/>
      <c r="H17" s="774"/>
      <c r="I17" s="774"/>
      <c r="J17" s="774"/>
      <c r="K17" s="774"/>
      <c r="L17" s="774"/>
      <c r="M17" s="774"/>
      <c r="N17" s="774"/>
      <c r="O17" s="774"/>
      <c r="P17" s="774"/>
      <c r="Q17" s="774"/>
      <c r="R17" s="774"/>
      <c r="S17" s="774"/>
      <c r="T17" s="774"/>
      <c r="U17" s="774"/>
      <c r="V17" s="774"/>
      <c r="W17" s="774"/>
      <c r="X17" s="774"/>
      <c r="Y17" s="774"/>
      <c r="Z17" s="774"/>
      <c r="AA17" s="774"/>
      <c r="AB17" s="774"/>
      <c r="AC17" s="774"/>
      <c r="AD17" s="774"/>
      <c r="AE17" s="774"/>
      <c r="AF17" s="774"/>
      <c r="AG17" s="774"/>
      <c r="AH17" s="774"/>
      <c r="AI17" s="774"/>
      <c r="AJ17" s="774"/>
      <c r="AK17" s="774"/>
      <c r="AL17" s="774"/>
      <c r="AM17" s="774"/>
      <c r="AN17" s="774"/>
      <c r="AO17" s="774"/>
      <c r="AP17" s="774"/>
      <c r="AQ17" s="774"/>
      <c r="AR17" s="774"/>
      <c r="AS17" s="774"/>
      <c r="AT17" s="774"/>
      <c r="AU17" s="774"/>
      <c r="AV17" s="774"/>
      <c r="AW17" s="774"/>
    </row>
    <row r="18" spans="1:49" s="739" customFormat="1" x14ac:dyDescent="0.25">
      <c r="A18" s="774"/>
      <c r="B18" s="745" t="s">
        <v>583</v>
      </c>
      <c r="C18" s="746">
        <v>3.9E-2</v>
      </c>
      <c r="D18" s="746">
        <v>5.2091759920252501E-2</v>
      </c>
      <c r="E18" s="747">
        <v>3.2474847868177899E-2</v>
      </c>
      <c r="F18" s="774"/>
      <c r="G18" s="774"/>
      <c r="H18" s="774"/>
      <c r="I18" s="774"/>
      <c r="J18" s="774"/>
      <c r="K18" s="774"/>
      <c r="L18" s="774"/>
      <c r="M18" s="774"/>
      <c r="N18" s="774"/>
      <c r="O18" s="774"/>
      <c r="P18" s="774"/>
      <c r="Q18" s="774"/>
      <c r="R18" s="774"/>
      <c r="S18" s="774"/>
      <c r="T18" s="774"/>
      <c r="U18" s="774"/>
      <c r="V18" s="774"/>
      <c r="W18" s="774"/>
      <c r="X18" s="774"/>
      <c r="Y18" s="774"/>
      <c r="Z18" s="774"/>
      <c r="AA18" s="774"/>
      <c r="AB18" s="774"/>
      <c r="AC18" s="774"/>
      <c r="AD18" s="774"/>
      <c r="AE18" s="774"/>
      <c r="AF18" s="774"/>
      <c r="AG18" s="774"/>
      <c r="AH18" s="774"/>
      <c r="AI18" s="774"/>
      <c r="AJ18" s="774"/>
      <c r="AK18" s="774"/>
      <c r="AL18" s="774"/>
      <c r="AM18" s="774"/>
      <c r="AN18" s="774"/>
      <c r="AO18" s="774"/>
      <c r="AP18" s="774"/>
      <c r="AQ18" s="774"/>
      <c r="AR18" s="774"/>
      <c r="AS18" s="774"/>
      <c r="AT18" s="774"/>
      <c r="AU18" s="774"/>
      <c r="AV18" s="774"/>
      <c r="AW18" s="774"/>
    </row>
    <row r="19" spans="1:49" s="739" customFormat="1" x14ac:dyDescent="0.25">
      <c r="A19" s="774"/>
      <c r="B19" s="745" t="s">
        <v>584</v>
      </c>
      <c r="C19" s="746">
        <v>3.2167187984531102E-2</v>
      </c>
      <c r="D19" s="746">
        <v>4.5741404333303697E-2</v>
      </c>
      <c r="E19" s="747">
        <v>2.5268768033592699E-2</v>
      </c>
      <c r="F19" s="774"/>
      <c r="G19" s="774"/>
      <c r="H19" s="774"/>
      <c r="I19" s="774"/>
      <c r="J19" s="774"/>
      <c r="K19" s="774"/>
      <c r="L19" s="774"/>
      <c r="M19" s="774"/>
      <c r="N19" s="774"/>
      <c r="O19" s="774"/>
      <c r="P19" s="774"/>
      <c r="Q19" s="774"/>
      <c r="R19" s="774"/>
      <c r="S19" s="774"/>
      <c r="T19" s="774"/>
      <c r="U19" s="774"/>
      <c r="V19" s="774"/>
      <c r="W19" s="774"/>
      <c r="X19" s="774"/>
      <c r="Y19" s="774"/>
      <c r="Z19" s="774"/>
      <c r="AA19" s="774"/>
      <c r="AB19" s="774"/>
      <c r="AC19" s="774"/>
      <c r="AD19" s="774"/>
      <c r="AE19" s="774"/>
      <c r="AF19" s="774"/>
      <c r="AG19" s="774"/>
      <c r="AH19" s="774"/>
      <c r="AI19" s="774"/>
      <c r="AJ19" s="774"/>
      <c r="AK19" s="774"/>
      <c r="AL19" s="774"/>
      <c r="AM19" s="774"/>
      <c r="AN19" s="774"/>
      <c r="AO19" s="774"/>
      <c r="AP19" s="774"/>
      <c r="AQ19" s="774"/>
      <c r="AR19" s="774"/>
      <c r="AS19" s="774"/>
      <c r="AT19" s="774"/>
      <c r="AU19" s="774"/>
      <c r="AV19" s="774"/>
      <c r="AW19" s="774"/>
    </row>
    <row r="20" spans="1:49" s="739" customFormat="1" x14ac:dyDescent="0.25">
      <c r="A20" s="774"/>
      <c r="B20" s="745" t="s">
        <v>661</v>
      </c>
      <c r="C20" s="746">
        <v>2.8000000000000001E-2</v>
      </c>
      <c r="D20" s="746">
        <v>4.9000000000000002E-2</v>
      </c>
      <c r="E20" s="747">
        <v>1.7999999999999999E-2</v>
      </c>
      <c r="F20" s="774"/>
      <c r="G20" s="774"/>
      <c r="H20" s="774"/>
      <c r="I20" s="774"/>
      <c r="J20" s="774"/>
      <c r="K20" s="774"/>
      <c r="L20" s="774"/>
      <c r="M20" s="774"/>
      <c r="N20" s="774"/>
      <c r="O20" s="774"/>
      <c r="P20" s="774"/>
      <c r="Q20" s="774"/>
      <c r="R20" s="774"/>
      <c r="S20" s="774"/>
      <c r="T20" s="774"/>
      <c r="U20" s="774"/>
      <c r="V20" s="774"/>
      <c r="W20" s="774"/>
      <c r="X20" s="774"/>
      <c r="Y20" s="774"/>
      <c r="Z20" s="774"/>
      <c r="AA20" s="774"/>
      <c r="AB20" s="774"/>
      <c r="AC20" s="774"/>
      <c r="AD20" s="774"/>
      <c r="AE20" s="774"/>
      <c r="AF20" s="774"/>
      <c r="AG20" s="774"/>
      <c r="AH20" s="774"/>
      <c r="AI20" s="774"/>
      <c r="AJ20" s="774"/>
      <c r="AK20" s="774"/>
      <c r="AL20" s="774"/>
      <c r="AM20" s="774"/>
      <c r="AN20" s="774"/>
      <c r="AO20" s="774"/>
      <c r="AP20" s="774"/>
      <c r="AQ20" s="774"/>
      <c r="AR20" s="774"/>
      <c r="AS20" s="774"/>
      <c r="AT20" s="774"/>
      <c r="AU20" s="774"/>
      <c r="AV20" s="774"/>
      <c r="AW20" s="774"/>
    </row>
    <row r="21" spans="1:49" s="739" customFormat="1" x14ac:dyDescent="0.25">
      <c r="A21" s="774"/>
      <c r="B21" s="745" t="s">
        <v>662</v>
      </c>
      <c r="C21" s="746">
        <v>1.4E-2</v>
      </c>
      <c r="D21" s="746">
        <v>0.02</v>
      </c>
      <c r="E21" s="747">
        <v>1.2999999999999999E-2</v>
      </c>
      <c r="F21" s="774"/>
      <c r="G21" s="774"/>
      <c r="H21" s="774"/>
      <c r="I21" s="774"/>
      <c r="J21" s="774"/>
      <c r="K21" s="774"/>
      <c r="L21" s="774"/>
      <c r="M21" s="774"/>
      <c r="N21" s="774"/>
      <c r="O21" s="774"/>
      <c r="P21" s="774"/>
      <c r="Q21" s="774"/>
      <c r="R21" s="774"/>
      <c r="S21" s="774"/>
      <c r="T21" s="774"/>
      <c r="U21" s="774"/>
      <c r="V21" s="774"/>
      <c r="W21" s="774"/>
      <c r="X21" s="774"/>
      <c r="Y21" s="774"/>
      <c r="Z21" s="774"/>
      <c r="AA21" s="774"/>
      <c r="AB21" s="774"/>
      <c r="AC21" s="774"/>
      <c r="AD21" s="774"/>
      <c r="AE21" s="774"/>
      <c r="AF21" s="774"/>
      <c r="AG21" s="774"/>
      <c r="AH21" s="774"/>
      <c r="AI21" s="774"/>
      <c r="AJ21" s="774"/>
      <c r="AK21" s="774"/>
      <c r="AL21" s="774"/>
      <c r="AM21" s="774"/>
      <c r="AN21" s="774"/>
      <c r="AO21" s="774"/>
      <c r="AP21" s="774"/>
      <c r="AQ21" s="774"/>
      <c r="AR21" s="774"/>
      <c r="AS21" s="774"/>
      <c r="AT21" s="774"/>
      <c r="AU21" s="774"/>
      <c r="AV21" s="774"/>
      <c r="AW21" s="774"/>
    </row>
    <row r="22" spans="1:49" s="739" customFormat="1" x14ac:dyDescent="0.25">
      <c r="A22" s="774"/>
      <c r="B22" s="745" t="s">
        <v>663</v>
      </c>
      <c r="C22" s="746">
        <v>2.4E-2</v>
      </c>
      <c r="D22" s="746">
        <v>0.03</v>
      </c>
      <c r="E22" s="747">
        <v>2.1999999999999999E-2</v>
      </c>
      <c r="F22" s="774"/>
      <c r="G22" s="774"/>
      <c r="H22" s="774"/>
      <c r="I22" s="774"/>
      <c r="J22" s="774"/>
      <c r="K22" s="774"/>
      <c r="L22" s="774"/>
      <c r="M22" s="774"/>
      <c r="N22" s="774"/>
      <c r="O22" s="774"/>
      <c r="P22" s="774"/>
      <c r="Q22" s="774"/>
      <c r="R22" s="774"/>
      <c r="S22" s="774"/>
      <c r="T22" s="774"/>
      <c r="U22" s="774"/>
      <c r="V22" s="774"/>
      <c r="W22" s="774"/>
      <c r="X22" s="774"/>
      <c r="Y22" s="774"/>
      <c r="Z22" s="774"/>
      <c r="AA22" s="774"/>
      <c r="AB22" s="774"/>
      <c r="AC22" s="774"/>
      <c r="AD22" s="774"/>
      <c r="AE22" s="774"/>
      <c r="AF22" s="774"/>
      <c r="AG22" s="774"/>
      <c r="AH22" s="774"/>
      <c r="AI22" s="774"/>
      <c r="AJ22" s="774"/>
      <c r="AK22" s="774"/>
      <c r="AL22" s="774"/>
      <c r="AM22" s="774"/>
      <c r="AN22" s="774"/>
      <c r="AO22" s="774"/>
      <c r="AP22" s="774"/>
      <c r="AQ22" s="774"/>
      <c r="AR22" s="774"/>
      <c r="AS22" s="774"/>
      <c r="AT22" s="774"/>
      <c r="AU22" s="774"/>
      <c r="AV22" s="774"/>
      <c r="AW22" s="774"/>
    </row>
    <row r="23" spans="1:49" s="739" customFormat="1" x14ac:dyDescent="0.25">
      <c r="A23" s="774"/>
      <c r="B23" s="745" t="s">
        <v>711</v>
      </c>
      <c r="C23" s="746">
        <v>0.02</v>
      </c>
      <c r="D23" s="746">
        <v>3.5999999999999997E-2</v>
      </c>
      <c r="E23" s="747">
        <v>1.7999999999999999E-2</v>
      </c>
      <c r="F23" s="774"/>
      <c r="G23" s="774"/>
      <c r="H23" s="774"/>
      <c r="I23" s="774"/>
      <c r="J23" s="774"/>
      <c r="K23" s="774"/>
      <c r="L23" s="774"/>
      <c r="M23" s="774"/>
      <c r="N23" s="774"/>
      <c r="O23" s="774"/>
      <c r="P23" s="774"/>
      <c r="Q23" s="774"/>
      <c r="R23" s="774"/>
      <c r="S23" s="774"/>
      <c r="T23" s="774"/>
      <c r="U23" s="774"/>
      <c r="V23" s="774"/>
      <c r="W23" s="774"/>
      <c r="X23" s="774"/>
      <c r="Y23" s="774"/>
      <c r="Z23" s="774"/>
      <c r="AA23" s="774"/>
      <c r="AB23" s="774"/>
      <c r="AC23" s="774"/>
      <c r="AD23" s="774"/>
      <c r="AE23" s="774"/>
      <c r="AF23" s="774"/>
      <c r="AG23" s="774"/>
      <c r="AH23" s="774"/>
      <c r="AI23" s="774"/>
      <c r="AJ23" s="774"/>
      <c r="AK23" s="774"/>
      <c r="AL23" s="774"/>
      <c r="AM23" s="774"/>
      <c r="AN23" s="774"/>
      <c r="AO23" s="774"/>
      <c r="AP23" s="774"/>
      <c r="AQ23" s="774"/>
      <c r="AR23" s="774"/>
      <c r="AS23" s="774"/>
      <c r="AT23" s="774"/>
      <c r="AU23" s="774"/>
      <c r="AV23" s="774"/>
      <c r="AW23" s="774"/>
    </row>
    <row r="24" spans="1:49" s="739" customFormat="1" x14ac:dyDescent="0.25">
      <c r="A24" s="774"/>
      <c r="B24" s="745" t="s">
        <v>682</v>
      </c>
      <c r="C24" s="746">
        <v>3.4956620810709001E-2</v>
      </c>
      <c r="D24" s="746">
        <v>3.8413263463364697E-2</v>
      </c>
      <c r="E24" s="747">
        <v>3.4051398345891402E-2</v>
      </c>
      <c r="F24" s="774"/>
      <c r="G24" s="774"/>
      <c r="H24" s="774"/>
      <c r="I24" s="774"/>
      <c r="J24" s="774"/>
      <c r="K24" s="774"/>
      <c r="L24" s="774"/>
      <c r="M24" s="774"/>
      <c r="N24" s="774"/>
      <c r="O24" s="774"/>
      <c r="P24" s="774"/>
      <c r="Q24" s="774"/>
      <c r="R24" s="774"/>
      <c r="S24" s="774"/>
      <c r="T24" s="774"/>
      <c r="U24" s="774"/>
      <c r="V24" s="774"/>
      <c r="W24" s="774"/>
      <c r="X24" s="774"/>
      <c r="Y24" s="774"/>
      <c r="Z24" s="774"/>
      <c r="AA24" s="774"/>
      <c r="AB24" s="774"/>
      <c r="AC24" s="774"/>
      <c r="AD24" s="774"/>
      <c r="AE24" s="774"/>
      <c r="AF24" s="774"/>
      <c r="AG24" s="774"/>
      <c r="AH24" s="774"/>
      <c r="AI24" s="774"/>
      <c r="AJ24" s="774"/>
      <c r="AK24" s="774"/>
      <c r="AL24" s="774"/>
      <c r="AM24" s="774"/>
      <c r="AN24" s="774"/>
      <c r="AO24" s="774"/>
      <c r="AP24" s="774"/>
      <c r="AQ24" s="774"/>
      <c r="AR24" s="774"/>
      <c r="AS24" s="774"/>
      <c r="AT24" s="774"/>
      <c r="AU24" s="774"/>
      <c r="AV24" s="774"/>
      <c r="AW24" s="774"/>
    </row>
    <row r="25" spans="1:49" s="739" customFormat="1" x14ac:dyDescent="0.25">
      <c r="A25" s="774"/>
      <c r="B25" s="745" t="s">
        <v>718</v>
      </c>
      <c r="C25" s="746">
        <v>2.7115579059240901E-2</v>
      </c>
      <c r="D25" s="746">
        <v>4.13631185220368E-2</v>
      </c>
      <c r="E25" s="747">
        <v>2.2073346068340799E-2</v>
      </c>
      <c r="F25" s="774"/>
      <c r="G25" s="774"/>
      <c r="H25" s="774"/>
      <c r="I25" s="774"/>
      <c r="J25" s="774"/>
      <c r="K25" s="774"/>
      <c r="L25" s="774"/>
      <c r="M25" s="774"/>
      <c r="N25" s="774"/>
      <c r="O25" s="774"/>
      <c r="P25" s="774"/>
      <c r="Q25" s="774"/>
      <c r="R25" s="774"/>
      <c r="S25" s="774"/>
      <c r="T25" s="774"/>
      <c r="U25" s="774"/>
      <c r="V25" s="774"/>
      <c r="W25" s="774"/>
      <c r="X25" s="774"/>
      <c r="Y25" s="774"/>
      <c r="Z25" s="774"/>
      <c r="AA25" s="774"/>
      <c r="AB25" s="774"/>
      <c r="AC25" s="774"/>
      <c r="AD25" s="774"/>
      <c r="AE25" s="774"/>
      <c r="AF25" s="774"/>
      <c r="AG25" s="774"/>
      <c r="AH25" s="774"/>
      <c r="AI25" s="774"/>
      <c r="AJ25" s="774"/>
      <c r="AK25" s="774"/>
      <c r="AL25" s="774"/>
      <c r="AM25" s="774"/>
      <c r="AN25" s="774"/>
      <c r="AO25" s="774"/>
      <c r="AP25" s="774"/>
      <c r="AQ25" s="774"/>
      <c r="AR25" s="774"/>
      <c r="AS25" s="774"/>
      <c r="AT25" s="774"/>
      <c r="AU25" s="774"/>
      <c r="AV25" s="774"/>
      <c r="AW25" s="774"/>
    </row>
    <row r="26" spans="1:49" s="904" customFormat="1" ht="15.75" thickBot="1" x14ac:dyDescent="0.3">
      <c r="A26" s="774"/>
      <c r="B26" s="835" t="s">
        <v>719</v>
      </c>
      <c r="C26" s="748">
        <v>3.3469563053332103E-2</v>
      </c>
      <c r="D26" s="748">
        <v>4.6656214501436401E-2</v>
      </c>
      <c r="E26" s="749">
        <v>2.84183105164755E-2</v>
      </c>
      <c r="F26" s="774"/>
      <c r="G26" s="774"/>
      <c r="H26" s="774"/>
      <c r="I26" s="774"/>
      <c r="J26" s="774"/>
      <c r="K26" s="774"/>
      <c r="L26" s="774"/>
      <c r="M26" s="774"/>
      <c r="N26" s="774"/>
      <c r="O26" s="774"/>
      <c r="P26" s="774"/>
      <c r="Q26" s="774"/>
      <c r="R26" s="774"/>
      <c r="S26" s="774"/>
      <c r="T26" s="774"/>
      <c r="U26" s="774"/>
      <c r="V26" s="774"/>
      <c r="W26" s="774"/>
      <c r="X26" s="774"/>
      <c r="Y26" s="774"/>
      <c r="Z26" s="774"/>
      <c r="AA26" s="774"/>
      <c r="AB26" s="774"/>
      <c r="AC26" s="774"/>
      <c r="AD26" s="774"/>
      <c r="AE26" s="774"/>
      <c r="AF26" s="774"/>
      <c r="AG26" s="774"/>
      <c r="AH26" s="774"/>
      <c r="AI26" s="774"/>
      <c r="AJ26" s="774"/>
      <c r="AK26" s="774"/>
      <c r="AL26" s="774"/>
      <c r="AM26" s="774"/>
      <c r="AN26" s="774"/>
      <c r="AO26" s="774"/>
      <c r="AP26" s="774"/>
      <c r="AQ26" s="774"/>
      <c r="AR26" s="774"/>
      <c r="AS26" s="774"/>
      <c r="AT26" s="774"/>
      <c r="AU26" s="774"/>
      <c r="AV26" s="774"/>
      <c r="AW26" s="774"/>
    </row>
    <row r="27" spans="1:49" s="260" customFormat="1" x14ac:dyDescent="0.25">
      <c r="K27" s="774"/>
      <c r="L27" s="774"/>
      <c r="M27" s="774"/>
      <c r="N27" s="774"/>
      <c r="O27" s="774"/>
      <c r="P27" s="774"/>
      <c r="Q27" s="774"/>
      <c r="R27" s="774"/>
      <c r="S27" s="774"/>
      <c r="T27" s="774"/>
      <c r="U27" s="774"/>
      <c r="V27" s="774"/>
      <c r="W27" s="774"/>
      <c r="X27" s="774"/>
      <c r="Y27" s="774"/>
      <c r="Z27" s="774"/>
      <c r="AA27" s="774"/>
      <c r="AB27" s="774"/>
      <c r="AC27" s="774"/>
      <c r="AD27" s="774"/>
      <c r="AE27" s="774"/>
      <c r="AF27" s="774"/>
      <c r="AG27" s="774"/>
      <c r="AH27" s="774"/>
      <c r="AI27" s="774"/>
      <c r="AJ27" s="774"/>
      <c r="AK27" s="774"/>
      <c r="AL27" s="774"/>
      <c r="AM27" s="774"/>
      <c r="AN27" s="774"/>
      <c r="AO27" s="774"/>
      <c r="AP27" s="774"/>
      <c r="AQ27" s="774"/>
      <c r="AR27" s="774"/>
      <c r="AS27" s="774"/>
      <c r="AT27" s="774"/>
      <c r="AU27" s="774"/>
      <c r="AV27" s="774"/>
      <c r="AW27" s="774"/>
    </row>
    <row r="28" spans="1:49" s="260" customFormat="1" x14ac:dyDescent="0.25">
      <c r="K28" s="774"/>
      <c r="L28" s="774"/>
      <c r="M28" s="774"/>
      <c r="N28" s="774"/>
      <c r="O28" s="774"/>
      <c r="P28" s="774"/>
      <c r="Q28" s="774"/>
      <c r="R28" s="774"/>
      <c r="S28" s="774"/>
      <c r="T28" s="774"/>
      <c r="U28" s="774"/>
      <c r="V28" s="774"/>
      <c r="W28" s="774"/>
      <c r="X28" s="774"/>
      <c r="Y28" s="774"/>
      <c r="Z28" s="774"/>
      <c r="AA28" s="774"/>
      <c r="AB28" s="774"/>
      <c r="AC28" s="774"/>
      <c r="AD28" s="774"/>
      <c r="AE28" s="774"/>
      <c r="AF28" s="774"/>
      <c r="AG28" s="774"/>
      <c r="AH28" s="774"/>
      <c r="AI28" s="774"/>
      <c r="AJ28" s="774"/>
      <c r="AK28" s="774"/>
      <c r="AL28" s="774"/>
      <c r="AM28" s="774"/>
      <c r="AN28" s="774"/>
      <c r="AO28" s="774"/>
      <c r="AP28" s="774"/>
      <c r="AQ28" s="774"/>
      <c r="AR28" s="774"/>
      <c r="AS28" s="774"/>
      <c r="AT28" s="774"/>
      <c r="AU28" s="774"/>
      <c r="AV28" s="774"/>
      <c r="AW28" s="774"/>
    </row>
    <row r="29" spans="1:49" s="260" customFormat="1" x14ac:dyDescent="0.25">
      <c r="K29" s="774"/>
      <c r="L29" s="774"/>
      <c r="M29" s="774"/>
      <c r="N29" s="774"/>
      <c r="O29" s="774"/>
      <c r="P29" s="774"/>
      <c r="Q29" s="774"/>
      <c r="R29" s="774"/>
      <c r="S29" s="774"/>
      <c r="T29" s="774"/>
      <c r="U29" s="774"/>
      <c r="V29" s="774"/>
      <c r="W29" s="774"/>
      <c r="X29" s="774"/>
      <c r="Y29" s="774"/>
      <c r="Z29" s="774"/>
      <c r="AA29" s="774"/>
      <c r="AB29" s="774"/>
      <c r="AC29" s="774"/>
      <c r="AD29" s="774"/>
      <c r="AE29" s="774"/>
      <c r="AF29" s="774"/>
      <c r="AG29" s="774"/>
      <c r="AH29" s="774"/>
      <c r="AI29" s="774"/>
      <c r="AJ29" s="774"/>
      <c r="AK29" s="774"/>
      <c r="AL29" s="774"/>
      <c r="AM29" s="774"/>
      <c r="AN29" s="774"/>
      <c r="AO29" s="774"/>
      <c r="AP29" s="774"/>
      <c r="AQ29" s="774"/>
      <c r="AR29" s="774"/>
      <c r="AS29" s="774"/>
      <c r="AT29" s="774"/>
      <c r="AU29" s="774"/>
      <c r="AV29" s="774"/>
      <c r="AW29" s="774"/>
    </row>
    <row r="30" spans="1:49" s="260" customFormat="1" x14ac:dyDescent="0.25">
      <c r="K30" s="774"/>
      <c r="L30" s="774"/>
      <c r="M30" s="774"/>
      <c r="N30" s="774"/>
      <c r="O30" s="774"/>
      <c r="P30" s="774"/>
      <c r="Q30" s="774"/>
      <c r="R30" s="774"/>
      <c r="S30" s="774"/>
      <c r="T30" s="774"/>
      <c r="U30" s="774"/>
      <c r="V30" s="774"/>
      <c r="W30" s="774"/>
      <c r="X30" s="774"/>
      <c r="Y30" s="774"/>
      <c r="Z30" s="774"/>
      <c r="AA30" s="774"/>
      <c r="AB30" s="774"/>
      <c r="AC30" s="774"/>
      <c r="AD30" s="774"/>
      <c r="AE30" s="774"/>
      <c r="AF30" s="774"/>
      <c r="AG30" s="774"/>
      <c r="AH30" s="774"/>
      <c r="AI30" s="774"/>
      <c r="AJ30" s="774"/>
      <c r="AK30" s="774"/>
      <c r="AL30" s="774"/>
      <c r="AM30" s="774"/>
      <c r="AN30" s="774"/>
      <c r="AO30" s="774"/>
      <c r="AP30" s="774"/>
      <c r="AQ30" s="774"/>
      <c r="AR30" s="774"/>
      <c r="AS30" s="774"/>
      <c r="AT30" s="774"/>
      <c r="AU30" s="774"/>
      <c r="AV30" s="774"/>
      <c r="AW30" s="774"/>
    </row>
    <row r="31" spans="1:49" s="260" customFormat="1" x14ac:dyDescent="0.25">
      <c r="K31" s="774"/>
      <c r="L31" s="774"/>
      <c r="M31" s="774"/>
      <c r="N31" s="774"/>
      <c r="O31" s="774"/>
      <c r="P31" s="774"/>
      <c r="Q31" s="774"/>
      <c r="R31" s="774"/>
      <c r="S31" s="774"/>
      <c r="T31" s="774"/>
      <c r="U31" s="774"/>
      <c r="V31" s="774"/>
      <c r="W31" s="774"/>
      <c r="X31" s="774"/>
      <c r="Y31" s="774"/>
      <c r="Z31" s="774"/>
      <c r="AA31" s="774"/>
      <c r="AB31" s="774"/>
      <c r="AC31" s="774"/>
      <c r="AD31" s="774"/>
      <c r="AE31" s="774"/>
      <c r="AF31" s="774"/>
      <c r="AG31" s="774"/>
      <c r="AH31" s="774"/>
      <c r="AI31" s="774"/>
      <c r="AJ31" s="774"/>
      <c r="AK31" s="774"/>
      <c r="AL31" s="774"/>
      <c r="AM31" s="774"/>
      <c r="AN31" s="774"/>
      <c r="AO31" s="774"/>
      <c r="AP31" s="774"/>
      <c r="AQ31" s="774"/>
      <c r="AR31" s="774"/>
      <c r="AS31" s="774"/>
      <c r="AT31" s="774"/>
      <c r="AU31" s="774"/>
      <c r="AV31" s="774"/>
      <c r="AW31" s="774"/>
    </row>
    <row r="32" spans="1:49" s="260" customFormat="1" x14ac:dyDescent="0.25">
      <c r="K32" s="774"/>
      <c r="L32" s="774"/>
      <c r="M32" s="774"/>
      <c r="N32" s="774"/>
      <c r="O32" s="774"/>
      <c r="P32" s="774"/>
      <c r="Q32" s="774"/>
      <c r="R32" s="774"/>
      <c r="S32" s="774"/>
      <c r="T32" s="774"/>
      <c r="U32" s="774"/>
      <c r="V32" s="774"/>
      <c r="W32" s="774"/>
      <c r="X32" s="774"/>
      <c r="Y32" s="774"/>
      <c r="Z32" s="774"/>
      <c r="AA32" s="774"/>
      <c r="AB32" s="774"/>
      <c r="AC32" s="774"/>
      <c r="AD32" s="774"/>
      <c r="AE32" s="774"/>
      <c r="AF32" s="774"/>
      <c r="AG32" s="774"/>
      <c r="AH32" s="774"/>
      <c r="AI32" s="774"/>
      <c r="AJ32" s="774"/>
      <c r="AK32" s="774"/>
      <c r="AL32" s="774"/>
      <c r="AM32" s="774"/>
      <c r="AN32" s="774"/>
      <c r="AO32" s="774"/>
      <c r="AP32" s="774"/>
      <c r="AQ32" s="774"/>
      <c r="AR32" s="774"/>
      <c r="AS32" s="774"/>
      <c r="AT32" s="774"/>
      <c r="AU32" s="774"/>
      <c r="AV32" s="774"/>
      <c r="AW32" s="774"/>
    </row>
    <row r="33" spans="11:49" s="260" customFormat="1" x14ac:dyDescent="0.25">
      <c r="K33" s="774"/>
      <c r="L33" s="774"/>
      <c r="M33" s="774"/>
      <c r="N33" s="774"/>
      <c r="O33" s="774"/>
      <c r="P33" s="774"/>
      <c r="Q33" s="774"/>
      <c r="R33" s="774"/>
      <c r="S33" s="774"/>
      <c r="T33" s="774"/>
      <c r="U33" s="774"/>
      <c r="V33" s="774"/>
      <c r="W33" s="774"/>
      <c r="X33" s="774"/>
      <c r="Y33" s="774"/>
      <c r="Z33" s="774"/>
      <c r="AA33" s="774"/>
      <c r="AB33" s="774"/>
      <c r="AC33" s="774"/>
      <c r="AD33" s="774"/>
      <c r="AE33" s="774"/>
      <c r="AF33" s="774"/>
      <c r="AG33" s="774"/>
      <c r="AH33" s="774"/>
      <c r="AI33" s="774"/>
      <c r="AJ33" s="774"/>
      <c r="AK33" s="774"/>
      <c r="AL33" s="774"/>
      <c r="AM33" s="774"/>
      <c r="AN33" s="774"/>
      <c r="AO33" s="774"/>
      <c r="AP33" s="774"/>
      <c r="AQ33" s="774"/>
      <c r="AR33" s="774"/>
      <c r="AS33" s="774"/>
      <c r="AT33" s="774"/>
      <c r="AU33" s="774"/>
      <c r="AV33" s="774"/>
      <c r="AW33" s="774"/>
    </row>
    <row r="34" spans="11:49" s="260" customFormat="1" x14ac:dyDescent="0.25">
      <c r="K34" s="774"/>
      <c r="L34" s="774"/>
      <c r="M34" s="774"/>
      <c r="N34" s="774"/>
      <c r="O34" s="774"/>
      <c r="P34" s="774"/>
      <c r="Q34" s="774"/>
      <c r="R34" s="774"/>
      <c r="S34" s="774"/>
      <c r="T34" s="774"/>
      <c r="U34" s="774"/>
      <c r="V34" s="774"/>
      <c r="W34" s="774"/>
      <c r="X34" s="774"/>
      <c r="Y34" s="774"/>
      <c r="Z34" s="774"/>
      <c r="AA34" s="774"/>
      <c r="AB34" s="774"/>
      <c r="AC34" s="774"/>
      <c r="AD34" s="774"/>
      <c r="AE34" s="774"/>
      <c r="AF34" s="774"/>
      <c r="AG34" s="774"/>
      <c r="AH34" s="774"/>
      <c r="AI34" s="774"/>
      <c r="AJ34" s="774"/>
      <c r="AK34" s="774"/>
      <c r="AL34" s="774"/>
      <c r="AM34" s="774"/>
      <c r="AN34" s="774"/>
      <c r="AO34" s="774"/>
      <c r="AP34" s="774"/>
      <c r="AQ34" s="774"/>
      <c r="AR34" s="774"/>
      <c r="AS34" s="774"/>
      <c r="AT34" s="774"/>
      <c r="AU34" s="774"/>
      <c r="AV34" s="774"/>
      <c r="AW34" s="774"/>
    </row>
    <row r="35" spans="11:49" s="260" customFormat="1" x14ac:dyDescent="0.25">
      <c r="K35" s="774"/>
      <c r="L35" s="774"/>
      <c r="M35" s="774"/>
      <c r="N35" s="774"/>
      <c r="O35" s="774"/>
      <c r="P35" s="774"/>
      <c r="Q35" s="774"/>
      <c r="R35" s="774"/>
      <c r="S35" s="774"/>
      <c r="T35" s="774"/>
      <c r="U35" s="774"/>
      <c r="V35" s="774"/>
      <c r="W35" s="774"/>
      <c r="X35" s="774"/>
      <c r="Y35" s="774"/>
      <c r="Z35" s="774"/>
      <c r="AA35" s="774"/>
      <c r="AB35" s="774"/>
      <c r="AC35" s="774"/>
      <c r="AD35" s="774"/>
      <c r="AE35" s="774"/>
      <c r="AF35" s="774"/>
      <c r="AG35" s="774"/>
      <c r="AH35" s="774"/>
      <c r="AI35" s="774"/>
      <c r="AJ35" s="774"/>
      <c r="AK35" s="774"/>
      <c r="AL35" s="774"/>
      <c r="AM35" s="774"/>
      <c r="AN35" s="774"/>
      <c r="AO35" s="774"/>
      <c r="AP35" s="774"/>
      <c r="AQ35" s="774"/>
      <c r="AR35" s="774"/>
      <c r="AS35" s="774"/>
      <c r="AT35" s="774"/>
      <c r="AU35" s="774"/>
      <c r="AV35" s="774"/>
      <c r="AW35" s="774"/>
    </row>
    <row r="36" spans="11:49" s="260" customFormat="1" x14ac:dyDescent="0.25">
      <c r="K36" s="774"/>
      <c r="L36" s="774"/>
      <c r="M36" s="774"/>
      <c r="N36" s="774"/>
      <c r="O36" s="774"/>
      <c r="P36" s="774"/>
      <c r="Q36" s="774"/>
      <c r="R36" s="774"/>
      <c r="S36" s="774"/>
      <c r="T36" s="774"/>
      <c r="U36" s="774"/>
      <c r="V36" s="774"/>
      <c r="W36" s="774"/>
      <c r="X36" s="774"/>
      <c r="Y36" s="774"/>
      <c r="Z36" s="774"/>
      <c r="AA36" s="774"/>
      <c r="AB36" s="774"/>
      <c r="AC36" s="774"/>
      <c r="AD36" s="774"/>
      <c r="AE36" s="774"/>
      <c r="AF36" s="774"/>
      <c r="AG36" s="774"/>
      <c r="AH36" s="774"/>
      <c r="AI36" s="774"/>
      <c r="AJ36" s="774"/>
      <c r="AK36" s="774"/>
      <c r="AL36" s="774"/>
      <c r="AM36" s="774"/>
      <c r="AN36" s="774"/>
      <c r="AO36" s="774"/>
      <c r="AP36" s="774"/>
      <c r="AQ36" s="774"/>
      <c r="AR36" s="774"/>
      <c r="AS36" s="774"/>
      <c r="AT36" s="774"/>
      <c r="AU36" s="774"/>
      <c r="AV36" s="774"/>
      <c r="AW36" s="774"/>
    </row>
    <row r="37" spans="11:49" s="260" customFormat="1" x14ac:dyDescent="0.25">
      <c r="K37" s="774"/>
      <c r="L37" s="774"/>
      <c r="M37" s="774"/>
      <c r="N37" s="774"/>
      <c r="O37" s="774"/>
      <c r="P37" s="774"/>
      <c r="Q37" s="774"/>
      <c r="R37" s="774"/>
      <c r="S37" s="774"/>
      <c r="T37" s="774"/>
      <c r="U37" s="774"/>
      <c r="V37" s="774"/>
      <c r="W37" s="774"/>
      <c r="X37" s="774"/>
      <c r="Y37" s="774"/>
      <c r="Z37" s="774"/>
      <c r="AA37" s="774"/>
      <c r="AB37" s="774"/>
      <c r="AC37" s="774"/>
      <c r="AD37" s="774"/>
      <c r="AE37" s="774"/>
      <c r="AF37" s="774"/>
      <c r="AG37" s="774"/>
      <c r="AH37" s="774"/>
      <c r="AI37" s="774"/>
      <c r="AJ37" s="774"/>
      <c r="AK37" s="774"/>
      <c r="AL37" s="774"/>
      <c r="AM37" s="774"/>
      <c r="AN37" s="774"/>
      <c r="AO37" s="774"/>
      <c r="AP37" s="774"/>
      <c r="AQ37" s="774"/>
      <c r="AR37" s="774"/>
      <c r="AS37" s="774"/>
      <c r="AT37" s="774"/>
      <c r="AU37" s="774"/>
      <c r="AV37" s="774"/>
      <c r="AW37" s="774"/>
    </row>
    <row r="38" spans="11:49" s="260" customFormat="1" x14ac:dyDescent="0.25">
      <c r="K38" s="774"/>
      <c r="L38" s="774"/>
      <c r="M38" s="774"/>
      <c r="N38" s="774"/>
      <c r="O38" s="774"/>
      <c r="P38" s="774"/>
      <c r="Q38" s="774"/>
      <c r="R38" s="774"/>
      <c r="S38" s="774"/>
      <c r="T38" s="774"/>
      <c r="U38" s="774"/>
      <c r="V38" s="774"/>
      <c r="W38" s="774"/>
      <c r="X38" s="774"/>
      <c r="Y38" s="774"/>
      <c r="Z38" s="774"/>
      <c r="AA38" s="774"/>
      <c r="AB38" s="774"/>
      <c r="AC38" s="774"/>
      <c r="AD38" s="774"/>
      <c r="AE38" s="774"/>
      <c r="AF38" s="774"/>
      <c r="AG38" s="774"/>
      <c r="AH38" s="774"/>
      <c r="AI38" s="774"/>
      <c r="AJ38" s="774"/>
      <c r="AK38" s="774"/>
      <c r="AL38" s="774"/>
      <c r="AM38" s="774"/>
      <c r="AN38" s="774"/>
      <c r="AO38" s="774"/>
      <c r="AP38" s="774"/>
      <c r="AQ38" s="774"/>
      <c r="AR38" s="774"/>
      <c r="AS38" s="774"/>
      <c r="AT38" s="774"/>
      <c r="AU38" s="774"/>
      <c r="AV38" s="774"/>
      <c r="AW38" s="774"/>
    </row>
    <row r="39" spans="11:49" s="260" customFormat="1" x14ac:dyDescent="0.25">
      <c r="K39" s="774"/>
      <c r="L39" s="774"/>
      <c r="M39" s="774"/>
      <c r="N39" s="774"/>
      <c r="O39" s="774"/>
      <c r="P39" s="774"/>
      <c r="Q39" s="774"/>
      <c r="R39" s="774"/>
      <c r="S39" s="774"/>
      <c r="T39" s="774"/>
      <c r="U39" s="774"/>
      <c r="V39" s="774"/>
      <c r="W39" s="774"/>
      <c r="X39" s="774"/>
      <c r="Y39" s="774"/>
      <c r="Z39" s="774"/>
      <c r="AA39" s="774"/>
      <c r="AB39" s="774"/>
      <c r="AC39" s="774"/>
      <c r="AD39" s="774"/>
      <c r="AE39" s="774"/>
      <c r="AF39" s="774"/>
      <c r="AG39" s="774"/>
      <c r="AH39" s="774"/>
      <c r="AI39" s="774"/>
      <c r="AJ39" s="774"/>
      <c r="AK39" s="774"/>
      <c r="AL39" s="774"/>
      <c r="AM39" s="774"/>
      <c r="AN39" s="774"/>
      <c r="AO39" s="774"/>
      <c r="AP39" s="774"/>
      <c r="AQ39" s="774"/>
      <c r="AR39" s="774"/>
      <c r="AS39" s="774"/>
      <c r="AT39" s="774"/>
      <c r="AU39" s="774"/>
      <c r="AV39" s="774"/>
      <c r="AW39" s="774"/>
    </row>
    <row r="40" spans="11:49" s="260" customFormat="1" x14ac:dyDescent="0.25">
      <c r="K40" s="774"/>
      <c r="L40" s="774"/>
      <c r="M40" s="774"/>
      <c r="N40" s="774"/>
      <c r="O40" s="774"/>
      <c r="P40" s="774"/>
      <c r="Q40" s="774"/>
      <c r="R40" s="774"/>
      <c r="S40" s="774"/>
      <c r="T40" s="774"/>
      <c r="U40" s="774"/>
      <c r="V40" s="774"/>
      <c r="W40" s="774"/>
      <c r="X40" s="774"/>
      <c r="Y40" s="774"/>
      <c r="Z40" s="774"/>
      <c r="AA40" s="774"/>
      <c r="AB40" s="774"/>
      <c r="AC40" s="774"/>
      <c r="AD40" s="774"/>
      <c r="AE40" s="774"/>
      <c r="AF40" s="774"/>
      <c r="AG40" s="774"/>
      <c r="AH40" s="774"/>
      <c r="AI40" s="774"/>
      <c r="AJ40" s="774"/>
      <c r="AK40" s="774"/>
      <c r="AL40" s="774"/>
      <c r="AM40" s="774"/>
      <c r="AN40" s="774"/>
      <c r="AO40" s="774"/>
      <c r="AP40" s="774"/>
      <c r="AQ40" s="774"/>
      <c r="AR40" s="774"/>
      <c r="AS40" s="774"/>
      <c r="AT40" s="774"/>
      <c r="AU40" s="774"/>
      <c r="AV40" s="774"/>
      <c r="AW40" s="774"/>
    </row>
    <row r="41" spans="11:49" s="260" customFormat="1" x14ac:dyDescent="0.25">
      <c r="K41" s="774"/>
      <c r="L41" s="774"/>
      <c r="M41" s="774"/>
      <c r="N41" s="774"/>
      <c r="O41" s="774"/>
      <c r="P41" s="774"/>
      <c r="Q41" s="774"/>
      <c r="R41" s="774"/>
      <c r="S41" s="774"/>
      <c r="T41" s="774"/>
      <c r="U41" s="774"/>
      <c r="V41" s="774"/>
      <c r="W41" s="774"/>
      <c r="X41" s="774"/>
      <c r="Y41" s="774"/>
      <c r="Z41" s="774"/>
      <c r="AA41" s="774"/>
      <c r="AB41" s="774"/>
      <c r="AC41" s="774"/>
      <c r="AD41" s="774"/>
      <c r="AE41" s="774"/>
      <c r="AF41" s="774"/>
      <c r="AG41" s="774"/>
      <c r="AH41" s="774"/>
      <c r="AI41" s="774"/>
      <c r="AJ41" s="774"/>
      <c r="AK41" s="774"/>
      <c r="AL41" s="774"/>
      <c r="AM41" s="774"/>
      <c r="AN41" s="774"/>
      <c r="AO41" s="774"/>
      <c r="AP41" s="774"/>
      <c r="AQ41" s="774"/>
      <c r="AR41" s="774"/>
      <c r="AS41" s="774"/>
      <c r="AT41" s="774"/>
      <c r="AU41" s="774"/>
      <c r="AV41" s="774"/>
      <c r="AW41" s="774"/>
    </row>
    <row r="42" spans="11:49" s="260" customFormat="1" x14ac:dyDescent="0.25">
      <c r="K42" s="774"/>
      <c r="L42" s="774"/>
      <c r="M42" s="774"/>
      <c r="N42" s="774"/>
      <c r="O42" s="774"/>
      <c r="P42" s="774"/>
      <c r="Q42" s="774"/>
      <c r="R42" s="774"/>
      <c r="S42" s="774"/>
      <c r="T42" s="774"/>
      <c r="U42" s="774"/>
      <c r="V42" s="774"/>
      <c r="W42" s="774"/>
      <c r="X42" s="774"/>
      <c r="Y42" s="774"/>
      <c r="Z42" s="774"/>
      <c r="AA42" s="774"/>
      <c r="AB42" s="774"/>
      <c r="AC42" s="774"/>
      <c r="AD42" s="774"/>
      <c r="AE42" s="774"/>
      <c r="AF42" s="774"/>
      <c r="AG42" s="774"/>
      <c r="AH42" s="774"/>
      <c r="AI42" s="774"/>
      <c r="AJ42" s="774"/>
      <c r="AK42" s="774"/>
      <c r="AL42" s="774"/>
      <c r="AM42" s="774"/>
      <c r="AN42" s="774"/>
      <c r="AO42" s="774"/>
      <c r="AP42" s="774"/>
      <c r="AQ42" s="774"/>
      <c r="AR42" s="774"/>
      <c r="AS42" s="774"/>
      <c r="AT42" s="774"/>
      <c r="AU42" s="774"/>
      <c r="AV42" s="774"/>
      <c r="AW42" s="774"/>
    </row>
    <row r="43" spans="11:49" s="260" customFormat="1" x14ac:dyDescent="0.25">
      <c r="K43" s="774"/>
      <c r="L43" s="774"/>
      <c r="M43" s="774"/>
      <c r="N43" s="774"/>
      <c r="O43" s="774"/>
      <c r="P43" s="774"/>
      <c r="Q43" s="774"/>
      <c r="R43" s="774"/>
      <c r="S43" s="774"/>
      <c r="T43" s="774"/>
      <c r="U43" s="774"/>
      <c r="V43" s="774"/>
      <c r="W43" s="774"/>
      <c r="X43" s="774"/>
      <c r="Y43" s="774"/>
      <c r="Z43" s="774"/>
      <c r="AA43" s="774"/>
      <c r="AB43" s="774"/>
      <c r="AC43" s="774"/>
      <c r="AD43" s="774"/>
      <c r="AE43" s="774"/>
      <c r="AF43" s="774"/>
      <c r="AG43" s="774"/>
      <c r="AH43" s="774"/>
      <c r="AI43" s="774"/>
      <c r="AJ43" s="774"/>
      <c r="AK43" s="774"/>
      <c r="AL43" s="774"/>
      <c r="AM43" s="774"/>
      <c r="AN43" s="774"/>
      <c r="AO43" s="774"/>
      <c r="AP43" s="774"/>
      <c r="AQ43" s="774"/>
      <c r="AR43" s="774"/>
      <c r="AS43" s="774"/>
      <c r="AT43" s="774"/>
      <c r="AU43" s="774"/>
      <c r="AV43" s="774"/>
      <c r="AW43" s="774"/>
    </row>
    <row r="44" spans="11:49" s="260" customFormat="1" x14ac:dyDescent="0.25">
      <c r="K44" s="774"/>
      <c r="L44" s="774"/>
      <c r="M44" s="774"/>
      <c r="N44" s="774"/>
      <c r="O44" s="774"/>
      <c r="P44" s="774"/>
      <c r="Q44" s="774"/>
      <c r="R44" s="774"/>
      <c r="S44" s="774"/>
      <c r="T44" s="774"/>
      <c r="U44" s="774"/>
      <c r="V44" s="774"/>
      <c r="W44" s="774"/>
      <c r="X44" s="774"/>
      <c r="Y44" s="774"/>
      <c r="Z44" s="774"/>
      <c r="AA44" s="774"/>
      <c r="AB44" s="774"/>
      <c r="AC44" s="774"/>
      <c r="AD44" s="774"/>
      <c r="AE44" s="774"/>
      <c r="AF44" s="774"/>
      <c r="AG44" s="774"/>
      <c r="AH44" s="774"/>
      <c r="AI44" s="774"/>
      <c r="AJ44" s="774"/>
      <c r="AK44" s="774"/>
      <c r="AL44" s="774"/>
      <c r="AM44" s="774"/>
      <c r="AN44" s="774"/>
      <c r="AO44" s="774"/>
      <c r="AP44" s="774"/>
      <c r="AQ44" s="774"/>
      <c r="AR44" s="774"/>
      <c r="AS44" s="774"/>
      <c r="AT44" s="774"/>
      <c r="AU44" s="774"/>
      <c r="AV44" s="774"/>
      <c r="AW44" s="774"/>
    </row>
    <row r="45" spans="11:49" s="260" customFormat="1" x14ac:dyDescent="0.25">
      <c r="K45" s="774"/>
      <c r="L45" s="774"/>
      <c r="M45" s="774"/>
      <c r="N45" s="774"/>
      <c r="O45" s="774"/>
      <c r="P45" s="774"/>
      <c r="Q45" s="774"/>
      <c r="R45" s="774"/>
      <c r="S45" s="774"/>
      <c r="T45" s="774"/>
      <c r="U45" s="774"/>
      <c r="V45" s="774"/>
      <c r="W45" s="774"/>
      <c r="X45" s="774"/>
      <c r="Y45" s="774"/>
      <c r="Z45" s="774"/>
      <c r="AA45" s="774"/>
      <c r="AB45" s="774"/>
      <c r="AC45" s="774"/>
      <c r="AD45" s="774"/>
      <c r="AE45" s="774"/>
      <c r="AF45" s="774"/>
      <c r="AG45" s="774"/>
      <c r="AH45" s="774"/>
      <c r="AI45" s="774"/>
      <c r="AJ45" s="774"/>
      <c r="AK45" s="774"/>
      <c r="AL45" s="774"/>
      <c r="AM45" s="774"/>
      <c r="AN45" s="774"/>
      <c r="AO45" s="774"/>
      <c r="AP45" s="774"/>
      <c r="AQ45" s="774"/>
      <c r="AR45" s="774"/>
      <c r="AS45" s="774"/>
      <c r="AT45" s="774"/>
      <c r="AU45" s="774"/>
      <c r="AV45" s="774"/>
      <c r="AW45" s="774"/>
    </row>
    <row r="46" spans="11:49" s="260" customFormat="1" x14ac:dyDescent="0.25">
      <c r="K46" s="774"/>
      <c r="L46" s="774"/>
      <c r="M46" s="774"/>
      <c r="N46" s="774"/>
      <c r="O46" s="774"/>
      <c r="P46" s="774"/>
      <c r="Q46" s="774"/>
      <c r="R46" s="774"/>
      <c r="S46" s="774"/>
      <c r="T46" s="774"/>
      <c r="U46" s="774"/>
      <c r="V46" s="774"/>
      <c r="W46" s="774"/>
      <c r="X46" s="774"/>
      <c r="Y46" s="774"/>
      <c r="Z46" s="774"/>
      <c r="AA46" s="774"/>
      <c r="AB46" s="774"/>
      <c r="AC46" s="774"/>
      <c r="AD46" s="774"/>
      <c r="AE46" s="774"/>
      <c r="AF46" s="774"/>
      <c r="AG46" s="774"/>
      <c r="AH46" s="774"/>
      <c r="AI46" s="774"/>
      <c r="AJ46" s="774"/>
      <c r="AK46" s="774"/>
      <c r="AL46" s="774"/>
      <c r="AM46" s="774"/>
      <c r="AN46" s="774"/>
      <c r="AO46" s="774"/>
      <c r="AP46" s="774"/>
      <c r="AQ46" s="774"/>
      <c r="AR46" s="774"/>
      <c r="AS46" s="774"/>
      <c r="AT46" s="774"/>
      <c r="AU46" s="774"/>
      <c r="AV46" s="774"/>
      <c r="AW46" s="774"/>
    </row>
    <row r="47" spans="11:49" s="260" customFormat="1" x14ac:dyDescent="0.25">
      <c r="K47" s="774"/>
      <c r="L47" s="774"/>
      <c r="M47" s="774"/>
      <c r="N47" s="774"/>
      <c r="O47" s="774"/>
      <c r="P47" s="774"/>
      <c r="Q47" s="774"/>
      <c r="R47" s="774"/>
      <c r="S47" s="774"/>
      <c r="T47" s="774"/>
      <c r="U47" s="774"/>
      <c r="V47" s="774"/>
      <c r="W47" s="774"/>
      <c r="X47" s="774"/>
      <c r="Y47" s="774"/>
      <c r="Z47" s="774"/>
      <c r="AA47" s="774"/>
      <c r="AB47" s="774"/>
      <c r="AC47" s="774"/>
      <c r="AD47" s="774"/>
      <c r="AE47" s="774"/>
      <c r="AF47" s="774"/>
      <c r="AG47" s="774"/>
      <c r="AH47" s="774"/>
      <c r="AI47" s="774"/>
      <c r="AJ47" s="774"/>
      <c r="AK47" s="774"/>
      <c r="AL47" s="774"/>
      <c r="AM47" s="774"/>
      <c r="AN47" s="774"/>
      <c r="AO47" s="774"/>
      <c r="AP47" s="774"/>
      <c r="AQ47" s="774"/>
      <c r="AR47" s="774"/>
      <c r="AS47" s="774"/>
      <c r="AT47" s="774"/>
      <c r="AU47" s="774"/>
      <c r="AV47" s="774"/>
      <c r="AW47" s="774"/>
    </row>
    <row r="48" spans="11:49" s="260" customFormat="1" x14ac:dyDescent="0.25">
      <c r="K48" s="774"/>
      <c r="L48" s="774"/>
      <c r="M48" s="774"/>
      <c r="N48" s="774"/>
      <c r="O48" s="774"/>
      <c r="P48" s="774"/>
      <c r="Q48" s="774"/>
      <c r="R48" s="774"/>
      <c r="S48" s="774"/>
      <c r="T48" s="774"/>
      <c r="U48" s="774"/>
      <c r="V48" s="774"/>
      <c r="W48" s="774"/>
      <c r="X48" s="774"/>
      <c r="Y48" s="774"/>
      <c r="Z48" s="774"/>
      <c r="AA48" s="774"/>
      <c r="AB48" s="774"/>
      <c r="AC48" s="774"/>
      <c r="AD48" s="774"/>
      <c r="AE48" s="774"/>
      <c r="AF48" s="774"/>
      <c r="AG48" s="774"/>
      <c r="AH48" s="774"/>
      <c r="AI48" s="774"/>
      <c r="AJ48" s="774"/>
      <c r="AK48" s="774"/>
      <c r="AL48" s="774"/>
      <c r="AM48" s="774"/>
      <c r="AN48" s="774"/>
      <c r="AO48" s="774"/>
      <c r="AP48" s="774"/>
      <c r="AQ48" s="774"/>
      <c r="AR48" s="774"/>
      <c r="AS48" s="774"/>
      <c r="AT48" s="774"/>
      <c r="AU48" s="774"/>
      <c r="AV48" s="774"/>
      <c r="AW48" s="774"/>
    </row>
    <row r="49" spans="11:49" s="260" customFormat="1" x14ac:dyDescent="0.25">
      <c r="K49" s="774"/>
      <c r="L49" s="774"/>
      <c r="M49" s="774"/>
      <c r="N49" s="774"/>
      <c r="O49" s="774"/>
      <c r="P49" s="774"/>
      <c r="Q49" s="774"/>
      <c r="R49" s="774"/>
      <c r="S49" s="774"/>
      <c r="T49" s="774"/>
      <c r="U49" s="774"/>
      <c r="V49" s="774"/>
      <c r="W49" s="774"/>
      <c r="X49" s="774"/>
      <c r="Y49" s="774"/>
      <c r="Z49" s="774"/>
      <c r="AA49" s="774"/>
      <c r="AB49" s="774"/>
      <c r="AC49" s="774"/>
      <c r="AD49" s="774"/>
      <c r="AE49" s="774"/>
      <c r="AF49" s="774"/>
      <c r="AG49" s="774"/>
      <c r="AH49" s="774"/>
      <c r="AI49" s="774"/>
      <c r="AJ49" s="774"/>
      <c r="AK49" s="774"/>
      <c r="AL49" s="774"/>
      <c r="AM49" s="774"/>
      <c r="AN49" s="774"/>
      <c r="AO49" s="774"/>
      <c r="AP49" s="774"/>
      <c r="AQ49" s="774"/>
      <c r="AR49" s="774"/>
      <c r="AS49" s="774"/>
      <c r="AT49" s="774"/>
      <c r="AU49" s="774"/>
      <c r="AV49" s="774"/>
      <c r="AW49" s="774"/>
    </row>
    <row r="50" spans="11:49" s="260" customFormat="1" x14ac:dyDescent="0.25">
      <c r="K50" s="774"/>
      <c r="L50" s="774"/>
      <c r="M50" s="774"/>
      <c r="N50" s="774"/>
      <c r="O50" s="774"/>
      <c r="P50" s="774"/>
      <c r="Q50" s="774"/>
      <c r="R50" s="774"/>
      <c r="S50" s="774"/>
      <c r="T50" s="774"/>
      <c r="U50" s="774"/>
      <c r="V50" s="774"/>
      <c r="W50" s="774"/>
      <c r="X50" s="774"/>
      <c r="Y50" s="774"/>
      <c r="Z50" s="774"/>
      <c r="AA50" s="774"/>
      <c r="AB50" s="774"/>
      <c r="AC50" s="774"/>
      <c r="AD50" s="774"/>
      <c r="AE50" s="774"/>
      <c r="AF50" s="774"/>
      <c r="AG50" s="774"/>
      <c r="AH50" s="774"/>
      <c r="AI50" s="774"/>
      <c r="AJ50" s="774"/>
      <c r="AK50" s="774"/>
      <c r="AL50" s="774"/>
      <c r="AM50" s="774"/>
      <c r="AN50" s="774"/>
      <c r="AO50" s="774"/>
      <c r="AP50" s="774"/>
      <c r="AQ50" s="774"/>
      <c r="AR50" s="774"/>
      <c r="AS50" s="774"/>
      <c r="AT50" s="774"/>
      <c r="AU50" s="774"/>
      <c r="AV50" s="774"/>
      <c r="AW50" s="774"/>
    </row>
    <row r="51" spans="11:49" s="260" customFormat="1" x14ac:dyDescent="0.25">
      <c r="K51" s="774"/>
      <c r="L51" s="774"/>
      <c r="M51" s="774"/>
      <c r="N51" s="774"/>
      <c r="O51" s="774"/>
      <c r="P51" s="774"/>
      <c r="Q51" s="774"/>
      <c r="R51" s="774"/>
      <c r="S51" s="774"/>
      <c r="T51" s="774"/>
      <c r="U51" s="774"/>
      <c r="V51" s="774"/>
      <c r="W51" s="774"/>
      <c r="X51" s="774"/>
      <c r="Y51" s="774"/>
      <c r="Z51" s="774"/>
      <c r="AA51" s="774"/>
      <c r="AB51" s="774"/>
      <c r="AC51" s="774"/>
      <c r="AD51" s="774"/>
      <c r="AE51" s="774"/>
      <c r="AF51" s="774"/>
      <c r="AG51" s="774"/>
      <c r="AH51" s="774"/>
      <c r="AI51" s="774"/>
      <c r="AJ51" s="774"/>
      <c r="AK51" s="774"/>
      <c r="AL51" s="774"/>
      <c r="AM51" s="774"/>
      <c r="AN51" s="774"/>
      <c r="AO51" s="774"/>
      <c r="AP51" s="774"/>
      <c r="AQ51" s="774"/>
      <c r="AR51" s="774"/>
      <c r="AS51" s="774"/>
      <c r="AT51" s="774"/>
      <c r="AU51" s="774"/>
      <c r="AV51" s="774"/>
      <c r="AW51" s="774"/>
    </row>
    <row r="52" spans="11:49" s="260" customFormat="1" x14ac:dyDescent="0.25">
      <c r="K52" s="774"/>
      <c r="L52" s="774"/>
      <c r="M52" s="774"/>
      <c r="N52" s="774"/>
      <c r="O52" s="774"/>
      <c r="P52" s="774"/>
      <c r="Q52" s="774"/>
      <c r="R52" s="774"/>
      <c r="S52" s="774"/>
      <c r="T52" s="774"/>
      <c r="U52" s="774"/>
      <c r="V52" s="774"/>
      <c r="W52" s="774"/>
      <c r="X52" s="774"/>
      <c r="Y52" s="774"/>
      <c r="Z52" s="774"/>
      <c r="AA52" s="774"/>
      <c r="AB52" s="774"/>
      <c r="AC52" s="774"/>
      <c r="AD52" s="774"/>
      <c r="AE52" s="774"/>
      <c r="AF52" s="774"/>
      <c r="AG52" s="774"/>
      <c r="AH52" s="774"/>
      <c r="AI52" s="774"/>
      <c r="AJ52" s="774"/>
      <c r="AK52" s="774"/>
      <c r="AL52" s="774"/>
      <c r="AM52" s="774"/>
      <c r="AN52" s="774"/>
      <c r="AO52" s="774"/>
      <c r="AP52" s="774"/>
      <c r="AQ52" s="774"/>
      <c r="AR52" s="774"/>
      <c r="AS52" s="774"/>
      <c r="AT52" s="774"/>
      <c r="AU52" s="774"/>
      <c r="AV52" s="774"/>
      <c r="AW52" s="774"/>
    </row>
    <row r="53" spans="11:49" s="260" customFormat="1" x14ac:dyDescent="0.25">
      <c r="K53" s="774"/>
      <c r="L53" s="774"/>
      <c r="M53" s="774"/>
      <c r="N53" s="774"/>
      <c r="O53" s="774"/>
      <c r="P53" s="774"/>
      <c r="Q53" s="774"/>
      <c r="R53" s="774"/>
      <c r="S53" s="774"/>
      <c r="T53" s="774"/>
      <c r="U53" s="774"/>
      <c r="V53" s="774"/>
      <c r="W53" s="774"/>
      <c r="X53" s="774"/>
      <c r="Y53" s="774"/>
      <c r="Z53" s="774"/>
      <c r="AA53" s="774"/>
      <c r="AB53" s="774"/>
      <c r="AC53" s="774"/>
      <c r="AD53" s="774"/>
      <c r="AE53" s="774"/>
      <c r="AF53" s="774"/>
      <c r="AG53" s="774"/>
      <c r="AH53" s="774"/>
      <c r="AI53" s="774"/>
      <c r="AJ53" s="774"/>
      <c r="AK53" s="774"/>
      <c r="AL53" s="774"/>
      <c r="AM53" s="774"/>
      <c r="AN53" s="774"/>
      <c r="AO53" s="774"/>
      <c r="AP53" s="774"/>
      <c r="AQ53" s="774"/>
      <c r="AR53" s="774"/>
      <c r="AS53" s="774"/>
      <c r="AT53" s="774"/>
      <c r="AU53" s="774"/>
      <c r="AV53" s="774"/>
      <c r="AW53" s="774"/>
    </row>
    <row r="54" spans="11:49" s="260" customFormat="1" x14ac:dyDescent="0.25">
      <c r="K54" s="774"/>
      <c r="L54" s="774"/>
      <c r="M54" s="774"/>
      <c r="N54" s="774"/>
      <c r="O54" s="774"/>
      <c r="P54" s="774"/>
      <c r="Q54" s="774"/>
      <c r="R54" s="774"/>
      <c r="S54" s="774"/>
      <c r="T54" s="774"/>
      <c r="U54" s="774"/>
      <c r="V54" s="774"/>
      <c r="W54" s="774"/>
      <c r="X54" s="774"/>
      <c r="Y54" s="774"/>
      <c r="Z54" s="774"/>
      <c r="AA54" s="774"/>
      <c r="AB54" s="774"/>
      <c r="AC54" s="774"/>
      <c r="AD54" s="774"/>
      <c r="AE54" s="774"/>
      <c r="AF54" s="774"/>
      <c r="AG54" s="774"/>
      <c r="AH54" s="774"/>
      <c r="AI54" s="774"/>
      <c r="AJ54" s="774"/>
      <c r="AK54" s="774"/>
      <c r="AL54" s="774"/>
      <c r="AM54" s="774"/>
      <c r="AN54" s="774"/>
      <c r="AO54" s="774"/>
      <c r="AP54" s="774"/>
      <c r="AQ54" s="774"/>
      <c r="AR54" s="774"/>
      <c r="AS54" s="774"/>
      <c r="AT54" s="774"/>
      <c r="AU54" s="774"/>
      <c r="AV54" s="774"/>
      <c r="AW54" s="774"/>
    </row>
    <row r="55" spans="11:49" s="260" customFormat="1" x14ac:dyDescent="0.25">
      <c r="K55" s="774"/>
      <c r="L55" s="774"/>
      <c r="M55" s="774"/>
      <c r="N55" s="774"/>
      <c r="O55" s="774"/>
      <c r="P55" s="774"/>
      <c r="Q55" s="774"/>
      <c r="R55" s="774"/>
      <c r="S55" s="774"/>
      <c r="T55" s="774"/>
      <c r="U55" s="774"/>
      <c r="V55" s="774"/>
      <c r="W55" s="774"/>
      <c r="X55" s="774"/>
      <c r="Y55" s="774"/>
      <c r="Z55" s="774"/>
      <c r="AA55" s="774"/>
      <c r="AB55" s="774"/>
      <c r="AC55" s="774"/>
      <c r="AD55" s="774"/>
      <c r="AE55" s="774"/>
      <c r="AF55" s="774"/>
      <c r="AG55" s="774"/>
      <c r="AH55" s="774"/>
      <c r="AI55" s="774"/>
      <c r="AJ55" s="774"/>
      <c r="AK55" s="774"/>
      <c r="AL55" s="774"/>
      <c r="AM55" s="774"/>
      <c r="AN55" s="774"/>
      <c r="AO55" s="774"/>
      <c r="AP55" s="774"/>
      <c r="AQ55" s="774"/>
      <c r="AR55" s="774"/>
      <c r="AS55" s="774"/>
      <c r="AT55" s="774"/>
      <c r="AU55" s="774"/>
      <c r="AV55" s="774"/>
      <c r="AW55" s="774"/>
    </row>
  </sheetData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showGridLines="0" workbookViewId="0">
      <selection activeCell="J30" sqref="J30"/>
    </sheetView>
  </sheetViews>
  <sheetFormatPr baseColWidth="10" defaultRowHeight="15" x14ac:dyDescent="0.25"/>
  <cols>
    <col min="2" max="2" width="41.5703125" bestFit="1" customWidth="1"/>
    <col min="3" max="3" width="11.85546875" bestFit="1" customWidth="1"/>
    <col min="4" max="5" width="10.28515625" bestFit="1" customWidth="1"/>
    <col min="6" max="7" width="9.85546875" bestFit="1" customWidth="1"/>
  </cols>
  <sheetData>
    <row r="1" spans="1:12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75" customHeight="1" x14ac:dyDescent="0.25">
      <c r="B2" s="676" t="s">
        <v>234</v>
      </c>
      <c r="C2" s="722"/>
      <c r="D2" s="722"/>
      <c r="E2" s="722"/>
      <c r="F2" s="722"/>
      <c r="G2" s="723"/>
    </row>
    <row r="3" spans="1:12" x14ac:dyDescent="0.25">
      <c r="B3" s="677" t="s">
        <v>8</v>
      </c>
      <c r="C3" s="719" t="s">
        <v>714</v>
      </c>
      <c r="D3" s="719" t="s">
        <v>651</v>
      </c>
      <c r="E3" s="719" t="s">
        <v>666</v>
      </c>
      <c r="F3" s="720" t="s">
        <v>667</v>
      </c>
      <c r="G3" s="724" t="s">
        <v>668</v>
      </c>
    </row>
    <row r="4" spans="1:12" x14ac:dyDescent="0.25">
      <c r="B4" s="540" t="s">
        <v>235</v>
      </c>
      <c r="C4" s="145">
        <v>1698.2073127499998</v>
      </c>
      <c r="D4" s="145">
        <v>1698.2073127499998</v>
      </c>
      <c r="E4" s="145">
        <v>1698.2073127499998</v>
      </c>
      <c r="F4" s="145">
        <v>1698.2073127499998</v>
      </c>
      <c r="G4" s="541">
        <v>990.69988639531903</v>
      </c>
    </row>
    <row r="5" spans="1:12" x14ac:dyDescent="0.25">
      <c r="B5" s="540" t="s">
        <v>236</v>
      </c>
      <c r="C5" s="145">
        <v>4220.6450000045816</v>
      </c>
      <c r="D5" s="145">
        <v>2837.8794701208249</v>
      </c>
      <c r="E5" s="145">
        <v>1715.3536925399999</v>
      </c>
      <c r="F5" s="145">
        <v>726.12637000000007</v>
      </c>
      <c r="G5" s="541">
        <v>1928.7658322299962</v>
      </c>
    </row>
    <row r="6" spans="1:12" x14ac:dyDescent="0.25">
      <c r="B6" s="540" t="s">
        <v>237</v>
      </c>
      <c r="C6" s="145">
        <v>-2611.8236859789399</v>
      </c>
      <c r="D6" s="145">
        <v>-1624.757892196727</v>
      </c>
      <c r="E6" s="145">
        <v>-992.54139454000017</v>
      </c>
      <c r="F6" s="145">
        <v>-467.04565700000006</v>
      </c>
      <c r="G6" s="541">
        <v>-1244.8333212253187</v>
      </c>
    </row>
    <row r="7" spans="1:12" x14ac:dyDescent="0.25">
      <c r="B7" s="540" t="s">
        <v>238</v>
      </c>
      <c r="C7" s="145">
        <v>46.951650778085465</v>
      </c>
      <c r="D7" s="145">
        <v>46.951650778085465</v>
      </c>
      <c r="E7" s="145">
        <v>117.67633400482002</v>
      </c>
      <c r="F7" s="145">
        <v>0</v>
      </c>
      <c r="G7" s="541">
        <v>23.574999999999999</v>
      </c>
    </row>
    <row r="8" spans="1:12" x14ac:dyDescent="0.25">
      <c r="B8" s="542" t="s">
        <v>674</v>
      </c>
      <c r="C8" s="146">
        <v>3353.9802775537269</v>
      </c>
      <c r="D8" s="146">
        <v>2958.2805414521836</v>
      </c>
      <c r="E8" s="146">
        <v>2538.6959447548197</v>
      </c>
      <c r="F8" s="146">
        <v>1957.2883127499999</v>
      </c>
      <c r="G8" s="543">
        <v>1698.2073973999966</v>
      </c>
    </row>
    <row r="9" spans="1:12" x14ac:dyDescent="0.25">
      <c r="B9" s="544" t="s">
        <v>239</v>
      </c>
      <c r="C9" s="145"/>
      <c r="D9" s="145"/>
      <c r="E9" s="145"/>
      <c r="F9" s="145"/>
      <c r="G9" s="541"/>
      <c r="J9" s="739"/>
      <c r="K9" s="739"/>
    </row>
    <row r="10" spans="1:12" x14ac:dyDescent="0.25">
      <c r="B10" s="540" t="s">
        <v>177</v>
      </c>
      <c r="C10" s="145">
        <v>126.53875135439999</v>
      </c>
      <c r="D10" s="145">
        <v>80.308456244100228</v>
      </c>
      <c r="E10" s="145">
        <v>45.659932920000003</v>
      </c>
      <c r="F10" s="145">
        <v>18.786920040000002</v>
      </c>
      <c r="G10" s="541">
        <v>63.518939249469717</v>
      </c>
      <c r="J10" s="739"/>
      <c r="K10" s="739"/>
    </row>
    <row r="11" spans="1:12" x14ac:dyDescent="0.25">
      <c r="B11" s="540" t="s">
        <v>240</v>
      </c>
      <c r="C11" s="145">
        <v>74.31640952559998</v>
      </c>
      <c r="D11" s="145">
        <v>47.165283825900126</v>
      </c>
      <c r="E11" s="145">
        <v>26.816151079999997</v>
      </c>
      <c r="F11" s="145">
        <v>11.033587959999998</v>
      </c>
      <c r="G11" s="541">
        <v>37.304773844926657</v>
      </c>
      <c r="J11" s="739"/>
      <c r="K11" s="739"/>
    </row>
    <row r="12" spans="1:12" x14ac:dyDescent="0.25">
      <c r="B12" s="540" t="s">
        <v>55</v>
      </c>
      <c r="C12" s="145">
        <v>78.296094110000183</v>
      </c>
      <c r="D12" s="145">
        <v>59.872060490000308</v>
      </c>
      <c r="E12" s="145">
        <v>30.218126999999999</v>
      </c>
      <c r="F12" s="145">
        <v>13.049880999999999</v>
      </c>
      <c r="G12" s="541">
        <v>40.755255722589062</v>
      </c>
      <c r="J12" s="739"/>
      <c r="K12" s="739"/>
    </row>
    <row r="13" spans="1:12" x14ac:dyDescent="0.25">
      <c r="B13" s="540" t="s">
        <v>56</v>
      </c>
      <c r="C13" s="145">
        <v>42.282714980000023</v>
      </c>
      <c r="D13" s="145">
        <v>29.630552740000052</v>
      </c>
      <c r="E13" s="145">
        <v>22.613816</v>
      </c>
      <c r="F13" s="145">
        <v>9.6243280000000002</v>
      </c>
      <c r="G13" s="541">
        <v>14.253143647035159</v>
      </c>
      <c r="J13" s="739"/>
      <c r="K13" s="739"/>
    </row>
    <row r="14" spans="1:12" x14ac:dyDescent="0.25">
      <c r="B14" s="540" t="s">
        <v>144</v>
      </c>
      <c r="C14" s="145">
        <v>31.5083704428</v>
      </c>
      <c r="D14" s="145">
        <v>59.708307969612363</v>
      </c>
      <c r="E14" s="145">
        <v>22.556435</v>
      </c>
      <c r="F14" s="145">
        <v>0.97438800000000003</v>
      </c>
      <c r="G14" s="541">
        <v>3.4988586154745853</v>
      </c>
      <c r="J14" s="739"/>
      <c r="K14" s="739"/>
    </row>
    <row r="15" spans="1:12" x14ac:dyDescent="0.25">
      <c r="B15" s="540" t="s">
        <v>81</v>
      </c>
      <c r="C15" s="145">
        <v>2016.5734468426188</v>
      </c>
      <c r="D15" s="145">
        <v>1264.0872595850894</v>
      </c>
      <c r="E15" s="145">
        <v>968.50117999999998</v>
      </c>
      <c r="F15" s="145">
        <v>443.00105200000002</v>
      </c>
      <c r="G15" s="541">
        <v>1199.7674491340399</v>
      </c>
      <c r="J15" s="739"/>
      <c r="K15" s="739"/>
    </row>
    <row r="16" spans="1:12" x14ac:dyDescent="0.25">
      <c r="B16" s="540" t="s">
        <v>241</v>
      </c>
      <c r="C16" s="145">
        <v>846.00858039519039</v>
      </c>
      <c r="D16" s="145">
        <v>686.327892506122</v>
      </c>
      <c r="E16" s="145">
        <v>282.25076053999999</v>
      </c>
      <c r="F16" s="145">
        <v>137.22708900000001</v>
      </c>
      <c r="G16" s="541">
        <v>403.3116793184397</v>
      </c>
      <c r="J16" s="739"/>
      <c r="K16" s="739"/>
    </row>
    <row r="17" spans="2:11" x14ac:dyDescent="0.25">
      <c r="B17" s="540" t="s">
        <v>59</v>
      </c>
      <c r="C17" s="145">
        <v>150.49244994999964</v>
      </c>
      <c r="D17" s="145">
        <v>173.39014326000023</v>
      </c>
      <c r="E17" s="145">
        <v>84.858338000000003</v>
      </c>
      <c r="F17" s="145">
        <v>25.191827</v>
      </c>
      <c r="G17" s="541">
        <v>59.94183426640349</v>
      </c>
      <c r="J17" s="739"/>
      <c r="K17" s="739"/>
    </row>
    <row r="18" spans="2:11" x14ac:dyDescent="0.25">
      <c r="B18" s="540" t="s">
        <v>242</v>
      </c>
      <c r="C18" s="145">
        <v>712.3725334639721</v>
      </c>
      <c r="D18" s="145">
        <v>342.56900000000002</v>
      </c>
      <c r="E18" s="145">
        <v>184.70599999999999</v>
      </c>
      <c r="F18" s="145">
        <v>50.756</v>
      </c>
      <c r="G18" s="541">
        <v>46.363460892280465</v>
      </c>
      <c r="J18" s="739"/>
      <c r="K18" s="739"/>
    </row>
    <row r="19" spans="2:11" x14ac:dyDescent="0.25">
      <c r="B19" s="540" t="s">
        <v>150</v>
      </c>
      <c r="C19" s="145">
        <v>109.74835223999997</v>
      </c>
      <c r="D19" s="145">
        <v>65.941086929999969</v>
      </c>
      <c r="E19" s="145">
        <v>32.861822999999994</v>
      </c>
      <c r="F19" s="145">
        <v>13.636241</v>
      </c>
      <c r="G19" s="541">
        <v>42.749939675856339</v>
      </c>
      <c r="H19" s="1"/>
      <c r="J19" s="739"/>
      <c r="K19" s="739"/>
    </row>
    <row r="20" spans="2:11" x14ac:dyDescent="0.25">
      <c r="B20" s="540" t="s">
        <v>151</v>
      </c>
      <c r="C20" s="145">
        <v>32.507296699999991</v>
      </c>
      <c r="D20" s="145">
        <v>28.879426569999936</v>
      </c>
      <c r="E20" s="145">
        <v>14.311129000000001</v>
      </c>
      <c r="F20" s="145">
        <v>2.845056</v>
      </c>
      <c r="G20" s="541">
        <v>17.300497863481251</v>
      </c>
      <c r="J20" s="739"/>
      <c r="K20" s="739"/>
    </row>
    <row r="21" spans="2:11" x14ac:dyDescent="0.25">
      <c r="B21" s="542" t="s">
        <v>98</v>
      </c>
      <c r="C21" s="146">
        <v>4220.6450000045816</v>
      </c>
      <c r="D21" s="146">
        <v>2837.8794701208244</v>
      </c>
      <c r="E21" s="146">
        <v>1715.3536925399997</v>
      </c>
      <c r="F21" s="146">
        <v>726.12637000000007</v>
      </c>
      <c r="G21" s="543">
        <v>1928.7658322299962</v>
      </c>
      <c r="J21" s="739"/>
      <c r="K21" s="739"/>
    </row>
    <row r="22" spans="2:11" x14ac:dyDescent="0.25">
      <c r="B22" s="544" t="s">
        <v>237</v>
      </c>
      <c r="C22" s="145"/>
      <c r="D22" s="145"/>
      <c r="E22" s="145"/>
      <c r="F22" s="145"/>
      <c r="G22" s="541"/>
      <c r="J22" s="739"/>
      <c r="K22" s="739"/>
    </row>
    <row r="23" spans="2:11" x14ac:dyDescent="0.25">
      <c r="B23" s="540" t="s">
        <v>177</v>
      </c>
      <c r="C23" s="145">
        <v>-37.6232974797</v>
      </c>
      <c r="D23" s="145">
        <v>-24.937394069699998</v>
      </c>
      <c r="E23" s="145">
        <v>-12.94175862</v>
      </c>
      <c r="F23" s="145">
        <v>-4.9596220799999999</v>
      </c>
      <c r="G23" s="541">
        <v>-22.166653632333134</v>
      </c>
      <c r="J23" s="739"/>
      <c r="K23" s="739"/>
    </row>
    <row r="24" spans="2:11" x14ac:dyDescent="0.25">
      <c r="B24" s="540" t="s">
        <v>240</v>
      </c>
      <c r="C24" s="145">
        <v>-25.979197460299996</v>
      </c>
      <c r="D24" s="145">
        <v>-14.645771120299997</v>
      </c>
      <c r="E24" s="145">
        <v>-7.6007153799999996</v>
      </c>
      <c r="F24" s="145">
        <v>-2.9127939199999999</v>
      </c>
      <c r="G24" s="541">
        <v>-13.018510863433743</v>
      </c>
      <c r="J24" s="739"/>
      <c r="K24" s="739"/>
    </row>
    <row r="25" spans="2:11" x14ac:dyDescent="0.25">
      <c r="B25" s="540" t="s">
        <v>55</v>
      </c>
      <c r="C25" s="145">
        <v>-27.839373269999999</v>
      </c>
      <c r="D25" s="145">
        <v>-20.233369070000002</v>
      </c>
      <c r="E25" s="145">
        <v>-14.520931000000001</v>
      </c>
      <c r="F25" s="145">
        <v>-9.1977829999999994</v>
      </c>
      <c r="G25" s="541">
        <v>-23.682148400153409</v>
      </c>
      <c r="J25" s="739"/>
      <c r="K25" s="739"/>
    </row>
    <row r="26" spans="2:11" x14ac:dyDescent="0.25">
      <c r="B26" s="540" t="s">
        <v>56</v>
      </c>
      <c r="C26" s="145">
        <v>0</v>
      </c>
      <c r="D26" s="145">
        <v>0</v>
      </c>
      <c r="E26" s="145">
        <v>0</v>
      </c>
      <c r="F26" s="145">
        <v>0</v>
      </c>
      <c r="G26" s="541">
        <v>0</v>
      </c>
      <c r="J26" s="739"/>
      <c r="K26" s="739"/>
    </row>
    <row r="27" spans="2:11" x14ac:dyDescent="0.25">
      <c r="B27" s="540" t="s">
        <v>144</v>
      </c>
      <c r="C27" s="145">
        <v>7.5697924299999997</v>
      </c>
      <c r="D27" s="145">
        <v>7.2759999999999998</v>
      </c>
      <c r="E27" s="145">
        <v>-12.906000000000001</v>
      </c>
      <c r="F27" s="145">
        <v>0</v>
      </c>
      <c r="G27" s="541">
        <v>-1.0982964444018368</v>
      </c>
      <c r="J27" s="739"/>
      <c r="K27" s="739"/>
    </row>
    <row r="28" spans="2:11" x14ac:dyDescent="0.25">
      <c r="B28" s="540" t="s">
        <v>81</v>
      </c>
      <c r="C28" s="145">
        <v>-1786.9721661016658</v>
      </c>
      <c r="D28" s="145">
        <v>-1185.042975126727</v>
      </c>
      <c r="E28" s="145">
        <v>-711.71647600000006</v>
      </c>
      <c r="F28" s="145">
        <v>-311.55679300000003</v>
      </c>
      <c r="G28" s="541">
        <v>-809.81561967661696</v>
      </c>
      <c r="J28" s="739"/>
      <c r="K28" s="739"/>
    </row>
    <row r="29" spans="2:11" x14ac:dyDescent="0.25">
      <c r="B29" s="540" t="s">
        <v>241</v>
      </c>
      <c r="C29" s="145">
        <v>-564.1744311833055</v>
      </c>
      <c r="D29" s="145">
        <v>-283.23435573</v>
      </c>
      <c r="E29" s="145">
        <v>-178.67256653999999</v>
      </c>
      <c r="F29" s="145">
        <v>-114.7436</v>
      </c>
      <c r="G29" s="541">
        <v>-311.09126048521904</v>
      </c>
      <c r="J29" s="739"/>
      <c r="K29" s="739"/>
    </row>
    <row r="30" spans="2:11" x14ac:dyDescent="0.25">
      <c r="B30" s="540" t="s">
        <v>59</v>
      </c>
      <c r="C30" s="145">
        <v>0</v>
      </c>
      <c r="D30" s="145">
        <v>0</v>
      </c>
      <c r="E30" s="145">
        <v>0</v>
      </c>
      <c r="F30" s="145">
        <v>0</v>
      </c>
      <c r="G30" s="541">
        <v>0</v>
      </c>
      <c r="J30" s="739"/>
      <c r="K30" s="739"/>
    </row>
    <row r="31" spans="2:11" x14ac:dyDescent="0.25">
      <c r="B31" s="540" t="s">
        <v>242</v>
      </c>
      <c r="C31" s="145">
        <v>-56.155529873968547</v>
      </c>
      <c r="D31" s="145">
        <v>-30.667999999999999</v>
      </c>
      <c r="E31" s="145">
        <v>-9.6890000000000001</v>
      </c>
      <c r="F31" s="145">
        <v>-8.5030000000000001</v>
      </c>
      <c r="G31" s="541">
        <v>-19.207960473147899</v>
      </c>
      <c r="J31" s="739"/>
      <c r="K31" s="739"/>
    </row>
    <row r="32" spans="2:11" x14ac:dyDescent="0.25">
      <c r="B32" s="540" t="s">
        <v>150</v>
      </c>
      <c r="C32" s="145">
        <v>-110.10314547000002</v>
      </c>
      <c r="D32" s="145">
        <v>-64.759541339999998</v>
      </c>
      <c r="E32" s="145">
        <v>-39.060718000000001</v>
      </c>
      <c r="F32" s="145">
        <v>-14.600607999999999</v>
      </c>
      <c r="G32" s="541">
        <v>-38.89250771475912</v>
      </c>
      <c r="J32" s="739"/>
      <c r="K32" s="739"/>
    </row>
    <row r="33" spans="2:11" x14ac:dyDescent="0.25">
      <c r="B33" s="540" t="s">
        <v>151</v>
      </c>
      <c r="C33" s="145">
        <v>-10.54633757</v>
      </c>
      <c r="D33" s="145">
        <v>-8.5124857400000007</v>
      </c>
      <c r="E33" s="145">
        <v>-5.4332289999999999</v>
      </c>
      <c r="F33" s="145">
        <v>-0.57145699999999999</v>
      </c>
      <c r="G33" s="541">
        <v>-5.8603635352537573</v>
      </c>
      <c r="J33" s="739"/>
      <c r="K33" s="739"/>
    </row>
    <row r="34" spans="2:11" ht="15.75" thickBot="1" x14ac:dyDescent="0.3">
      <c r="B34" s="545" t="s">
        <v>98</v>
      </c>
      <c r="C34" s="546">
        <v>-2611.8236859789399</v>
      </c>
      <c r="D34" s="546">
        <v>-1624.757892196727</v>
      </c>
      <c r="E34" s="546">
        <v>-992.54139453999994</v>
      </c>
      <c r="F34" s="546">
        <v>-467.04565700000006</v>
      </c>
      <c r="G34" s="547">
        <v>-1244.833321225319</v>
      </c>
      <c r="J34" s="739"/>
      <c r="K34" s="739"/>
    </row>
    <row r="35" spans="2:11" x14ac:dyDescent="0.25">
      <c r="J35" s="739"/>
      <c r="K35" s="739"/>
    </row>
    <row r="36" spans="2:11" x14ac:dyDescent="0.25">
      <c r="J36" s="739"/>
      <c r="K36" s="739"/>
    </row>
    <row r="37" spans="2:11" x14ac:dyDescent="0.25">
      <c r="J37" s="739"/>
      <c r="K37" s="739"/>
    </row>
    <row r="38" spans="2:11" x14ac:dyDescent="0.25">
      <c r="J38" s="739"/>
      <c r="K38" s="739"/>
    </row>
    <row r="39" spans="2:11" x14ac:dyDescent="0.25">
      <c r="J39" s="739"/>
      <c r="K39" s="739"/>
    </row>
    <row r="40" spans="2:11" x14ac:dyDescent="0.25">
      <c r="J40" s="739"/>
      <c r="K40" s="739"/>
    </row>
    <row r="41" spans="2:11" x14ac:dyDescent="0.25">
      <c r="J41" s="739"/>
      <c r="K41" s="739"/>
    </row>
    <row r="42" spans="2:11" x14ac:dyDescent="0.25">
      <c r="J42" s="739"/>
      <c r="K42" s="739"/>
    </row>
    <row r="43" spans="2:11" x14ac:dyDescent="0.25">
      <c r="J43" s="739"/>
      <c r="K43" s="739"/>
    </row>
    <row r="44" spans="2:11" x14ac:dyDescent="0.25">
      <c r="J44" s="739"/>
      <c r="K44" s="739"/>
    </row>
    <row r="45" spans="2:11" x14ac:dyDescent="0.25">
      <c r="J45" s="739"/>
      <c r="K45" s="739"/>
    </row>
    <row r="46" spans="2:11" x14ac:dyDescent="0.25">
      <c r="J46" s="739"/>
      <c r="K46" s="739"/>
    </row>
    <row r="47" spans="2:11" x14ac:dyDescent="0.25">
      <c r="J47" s="739"/>
      <c r="K47" s="739"/>
    </row>
    <row r="48" spans="2:11" x14ac:dyDescent="0.25">
      <c r="J48" s="739"/>
      <c r="K48" s="739"/>
    </row>
  </sheetData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P28"/>
  <sheetViews>
    <sheetView showGridLines="0" workbookViewId="0">
      <selection activeCell="J30" sqref="J30"/>
    </sheetView>
  </sheetViews>
  <sheetFormatPr baseColWidth="10" defaultRowHeight="15" x14ac:dyDescent="0.25"/>
  <cols>
    <col min="1" max="1" width="6" style="67" customWidth="1"/>
    <col min="2" max="2" width="32" style="116" customWidth="1"/>
    <col min="3" max="3" width="14.140625" style="356" bestFit="1" customWidth="1"/>
    <col min="4" max="4" width="13.140625" style="318" bestFit="1" customWidth="1"/>
    <col min="5" max="5" width="12.85546875" style="269" bestFit="1" customWidth="1"/>
    <col min="6" max="6" width="11.7109375" style="246" bestFit="1" customWidth="1"/>
    <col min="7" max="7" width="11.7109375" style="158" bestFit="1" customWidth="1"/>
    <col min="8" max="9" width="9" style="67" bestFit="1" customWidth="1"/>
    <col min="10" max="16384" width="11.42578125" style="67"/>
  </cols>
  <sheetData>
    <row r="1" spans="2:68" ht="15.75" thickBot="1" x14ac:dyDescent="0.3"/>
    <row r="2" spans="2:68" x14ac:dyDescent="0.25">
      <c r="B2" s="676" t="s">
        <v>265</v>
      </c>
      <c r="C2" s="680"/>
      <c r="D2" s="680"/>
      <c r="E2" s="680"/>
      <c r="F2" s="680"/>
      <c r="G2" s="680"/>
      <c r="H2" s="963" t="s">
        <v>5</v>
      </c>
      <c r="I2" s="964"/>
    </row>
    <row r="3" spans="2:68" x14ac:dyDescent="0.25">
      <c r="B3" s="677" t="s">
        <v>8</v>
      </c>
      <c r="C3" s="719" t="s">
        <v>713</v>
      </c>
      <c r="D3" s="719" t="s">
        <v>650</v>
      </c>
      <c r="E3" s="719" t="s">
        <v>508</v>
      </c>
      <c r="F3" s="719" t="s">
        <v>439</v>
      </c>
      <c r="G3" s="719" t="s">
        <v>401</v>
      </c>
      <c r="H3" s="663" t="s">
        <v>6</v>
      </c>
      <c r="I3" s="665" t="s">
        <v>7</v>
      </c>
    </row>
    <row r="4" spans="2:68" s="156" customFormat="1" ht="13.5" customHeight="1" x14ac:dyDescent="0.25">
      <c r="B4" s="478" t="s">
        <v>94</v>
      </c>
      <c r="C4" s="91"/>
      <c r="D4" s="91"/>
      <c r="E4" s="91"/>
      <c r="F4" s="91"/>
      <c r="G4" s="91"/>
      <c r="H4" s="92"/>
      <c r="I4" s="451"/>
      <c r="J4" s="101"/>
      <c r="K4" s="100"/>
      <c r="L4" s="100"/>
      <c r="M4" s="100"/>
      <c r="N4" s="100"/>
      <c r="O4" s="100"/>
      <c r="P4" s="100"/>
      <c r="Q4" s="100"/>
      <c r="R4" s="100"/>
      <c r="S4" s="107"/>
      <c r="T4" s="107"/>
      <c r="U4" s="108"/>
      <c r="V4" s="109"/>
      <c r="W4" s="109"/>
      <c r="X4" s="100"/>
      <c r="Y4" s="100"/>
      <c r="Z4" s="100"/>
      <c r="AA4" s="100"/>
      <c r="AB4" s="100"/>
      <c r="AC4" s="100"/>
      <c r="AD4" s="100"/>
      <c r="AE4" s="100"/>
      <c r="AF4" s="108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8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</row>
    <row r="5" spans="2:68" ht="24" customHeight="1" x14ac:dyDescent="0.25">
      <c r="B5" s="548" t="s">
        <v>95</v>
      </c>
      <c r="C5" s="91">
        <v>11105.477000000001</v>
      </c>
      <c r="D5" s="91">
        <v>11990.960999999999</v>
      </c>
      <c r="E5" s="91">
        <v>8538.6020000000008</v>
      </c>
      <c r="F5" s="91">
        <v>6187.1459999999997</v>
      </c>
      <c r="G5" s="91">
        <v>6171.6610000000001</v>
      </c>
      <c r="H5" s="92">
        <v>-7.3845957801046858E-2</v>
      </c>
      <c r="I5" s="451">
        <v>0.79943081773285996</v>
      </c>
    </row>
    <row r="6" spans="2:68" ht="24" customHeight="1" x14ac:dyDescent="0.25">
      <c r="B6" s="548" t="s">
        <v>96</v>
      </c>
      <c r="C6" s="91">
        <v>25.236000000000001</v>
      </c>
      <c r="D6" s="91">
        <v>24.478000000000002</v>
      </c>
      <c r="E6" s="91">
        <v>23.707999999999998</v>
      </c>
      <c r="F6" s="91">
        <v>7.7619999999999996</v>
      </c>
      <c r="G6" s="91">
        <v>15.702</v>
      </c>
      <c r="H6" s="92">
        <v>3.0966582237110796E-2</v>
      </c>
      <c r="I6" s="451">
        <v>0.6071837982422621</v>
      </c>
    </row>
    <row r="7" spans="2:68" ht="24" customHeight="1" x14ac:dyDescent="0.25">
      <c r="B7" s="548" t="s">
        <v>97</v>
      </c>
      <c r="C7" s="91">
        <v>83775.301000000007</v>
      </c>
      <c r="D7" s="91">
        <v>85170.021999999997</v>
      </c>
      <c r="E7" s="91">
        <v>67110.34</v>
      </c>
      <c r="F7" s="91">
        <v>49345.339</v>
      </c>
      <c r="G7" s="91">
        <v>50221.322</v>
      </c>
      <c r="H7" s="92">
        <v>-1.6375726661195356E-2</v>
      </c>
      <c r="I7" s="451">
        <v>0.66812217726964662</v>
      </c>
      <c r="J7" s="354"/>
    </row>
    <row r="8" spans="2:68" ht="24" customHeight="1" x14ac:dyDescent="0.25">
      <c r="B8" s="549" t="s">
        <v>353</v>
      </c>
      <c r="C8" s="80">
        <v>6687.1559999999999</v>
      </c>
      <c r="D8" s="80">
        <v>6680.2259999999997</v>
      </c>
      <c r="E8" s="80">
        <v>5487.8779999999997</v>
      </c>
      <c r="F8" s="80">
        <v>5435.6080000000002</v>
      </c>
      <c r="G8" s="80">
        <v>5679.8050000000003</v>
      </c>
      <c r="H8" s="82">
        <v>1.0373900523725776E-3</v>
      </c>
      <c r="I8" s="438">
        <v>0.17735661699653416</v>
      </c>
      <c r="J8" s="354"/>
    </row>
    <row r="9" spans="2:68" ht="24" customHeight="1" x14ac:dyDescent="0.25">
      <c r="B9" s="549" t="s">
        <v>355</v>
      </c>
      <c r="C9" s="80">
        <v>25121.673999999999</v>
      </c>
      <c r="D9" s="80">
        <v>23713.831999999999</v>
      </c>
      <c r="E9" s="80">
        <v>22770.962</v>
      </c>
      <c r="F9" s="80">
        <v>18731.77</v>
      </c>
      <c r="G9" s="80">
        <v>18650.080000000002</v>
      </c>
      <c r="H9" s="82">
        <v>5.9367967184721593E-2</v>
      </c>
      <c r="I9" s="438">
        <v>0.34700087077374442</v>
      </c>
      <c r="J9" s="354"/>
    </row>
    <row r="10" spans="2:68" s="313" customFormat="1" ht="24" customHeight="1" x14ac:dyDescent="0.25">
      <c r="B10" s="549" t="s">
        <v>354</v>
      </c>
      <c r="C10" s="80">
        <v>21737.965</v>
      </c>
      <c r="D10" s="80">
        <v>29545.913</v>
      </c>
      <c r="E10" s="80">
        <v>17008.75</v>
      </c>
      <c r="F10" s="80">
        <v>8449.7180000000008</v>
      </c>
      <c r="G10" s="80">
        <v>10928.914000000001</v>
      </c>
      <c r="H10" s="82">
        <v>-0.26426490865250973</v>
      </c>
      <c r="I10" s="438">
        <v>0.98903248758293816</v>
      </c>
      <c r="J10" s="354"/>
    </row>
    <row r="11" spans="2:68" ht="24" customHeight="1" x14ac:dyDescent="0.25">
      <c r="B11" s="550" t="s">
        <v>246</v>
      </c>
      <c r="C11" s="80">
        <v>25794.3</v>
      </c>
      <c r="D11" s="80">
        <v>20831.659</v>
      </c>
      <c r="E11" s="80">
        <v>18197.005000000001</v>
      </c>
      <c r="F11" s="80">
        <v>14776.425999999999</v>
      </c>
      <c r="G11" s="80">
        <v>13014.886</v>
      </c>
      <c r="H11" s="82">
        <v>0.23822591374023538</v>
      </c>
      <c r="I11" s="438">
        <v>0.98190748655040072</v>
      </c>
      <c r="J11" s="354"/>
    </row>
    <row r="12" spans="2:68" ht="24" customHeight="1" x14ac:dyDescent="0.25">
      <c r="B12" s="550" t="s">
        <v>247</v>
      </c>
      <c r="C12" s="80">
        <v>4434.2060000000001</v>
      </c>
      <c r="D12" s="80">
        <v>4398.3919999999998</v>
      </c>
      <c r="E12" s="80">
        <v>3645.7449999999999</v>
      </c>
      <c r="F12" s="80">
        <v>1951.817</v>
      </c>
      <c r="G12" s="80">
        <v>1947.6369999999999</v>
      </c>
      <c r="H12" s="82">
        <v>8.1425211759207361E-3</v>
      </c>
      <c r="I12" s="438">
        <v>1.2767107012240988</v>
      </c>
      <c r="J12" s="354"/>
    </row>
    <row r="13" spans="2:68" s="156" customFormat="1" ht="24" customHeight="1" x14ac:dyDescent="0.25">
      <c r="B13" s="548" t="s">
        <v>18</v>
      </c>
      <c r="C13" s="91">
        <v>94906.01400000001</v>
      </c>
      <c r="D13" s="91">
        <v>97185.460999999996</v>
      </c>
      <c r="E13" s="91">
        <v>75672.649999999994</v>
      </c>
      <c r="F13" s="91">
        <v>55540.247000000003</v>
      </c>
      <c r="G13" s="91">
        <v>56408.684999999998</v>
      </c>
      <c r="H13" s="92">
        <v>-2.3454609121008163E-2</v>
      </c>
      <c r="I13" s="451">
        <v>0.68247166194354669</v>
      </c>
      <c r="J13" s="354"/>
    </row>
    <row r="14" spans="2:68" s="156" customFormat="1" ht="24" customHeight="1" x14ac:dyDescent="0.25">
      <c r="B14" s="551" t="s">
        <v>266</v>
      </c>
      <c r="C14" s="355"/>
      <c r="D14" s="355"/>
      <c r="E14" s="355"/>
      <c r="F14" s="355"/>
      <c r="G14" s="355"/>
      <c r="H14" s="92"/>
      <c r="I14" s="451"/>
      <c r="J14" s="354"/>
    </row>
    <row r="15" spans="2:68" s="421" customFormat="1" ht="24" customHeight="1" x14ac:dyDescent="0.25">
      <c r="B15" s="550" t="s">
        <v>472</v>
      </c>
      <c r="C15" s="80">
        <v>268.08600000000001</v>
      </c>
      <c r="D15" s="80">
        <v>0</v>
      </c>
      <c r="E15" s="80">
        <v>0</v>
      </c>
      <c r="F15" s="80">
        <v>0</v>
      </c>
      <c r="G15" s="80">
        <v>0</v>
      </c>
      <c r="H15" s="82" t="s">
        <v>364</v>
      </c>
      <c r="I15" s="438" t="s">
        <v>364</v>
      </c>
      <c r="J15" s="354"/>
    </row>
    <row r="16" spans="2:68" s="421" customFormat="1" ht="24" customHeight="1" x14ac:dyDescent="0.25">
      <c r="B16" s="550" t="s">
        <v>455</v>
      </c>
      <c r="C16" s="80">
        <v>94.221999999999994</v>
      </c>
      <c r="D16" s="80">
        <v>328.07600000000002</v>
      </c>
      <c r="E16" s="80">
        <v>191.70099999999999</v>
      </c>
      <c r="F16" s="80">
        <v>0</v>
      </c>
      <c r="G16" s="80">
        <v>0</v>
      </c>
      <c r="H16" s="92" t="s">
        <v>364</v>
      </c>
      <c r="I16" s="451" t="s">
        <v>364</v>
      </c>
      <c r="J16" s="354"/>
    </row>
    <row r="17" spans="2:10" s="421" customFormat="1" ht="24" customHeight="1" x14ac:dyDescent="0.25">
      <c r="B17" s="550" t="s">
        <v>456</v>
      </c>
      <c r="C17" s="80">
        <v>0</v>
      </c>
      <c r="D17" s="80">
        <v>0</v>
      </c>
      <c r="E17" s="80">
        <v>5.0970000000000004</v>
      </c>
      <c r="F17" s="80">
        <v>1632.287</v>
      </c>
      <c r="G17" s="80">
        <v>0</v>
      </c>
      <c r="H17" s="92" t="s">
        <v>364</v>
      </c>
      <c r="I17" s="451" t="s">
        <v>364</v>
      </c>
      <c r="J17" s="354"/>
    </row>
    <row r="18" spans="2:10" s="421" customFormat="1" ht="24" customHeight="1" x14ac:dyDescent="0.25">
      <c r="B18" s="550" t="s">
        <v>454</v>
      </c>
      <c r="C18" s="80">
        <v>4268.4009999999998</v>
      </c>
      <c r="D18" s="80">
        <v>4852.5630000000001</v>
      </c>
      <c r="E18" s="80">
        <v>4647.7939999999999</v>
      </c>
      <c r="F18" s="80">
        <v>5453.9049999999997</v>
      </c>
      <c r="G18" s="80">
        <v>3899.8739999999998</v>
      </c>
      <c r="H18" s="92">
        <v>-0.12038215681074105</v>
      </c>
      <c r="I18" s="451">
        <v>9.4497155549128076E-2</v>
      </c>
      <c r="J18" s="354"/>
    </row>
    <row r="19" spans="2:10" s="421" customFormat="1" ht="24" customHeight="1" x14ac:dyDescent="0.25">
      <c r="B19" s="550" t="s">
        <v>453</v>
      </c>
      <c r="C19" s="80">
        <v>8033.2219999999998</v>
      </c>
      <c r="D19" s="80">
        <v>10512.251</v>
      </c>
      <c r="E19" s="80">
        <v>7962.8209999999999</v>
      </c>
      <c r="F19" s="80">
        <v>3664.4180000000001</v>
      </c>
      <c r="G19" s="80">
        <v>3524.2669999999998</v>
      </c>
      <c r="H19" s="92">
        <v>-0.23582285088131938</v>
      </c>
      <c r="I19" s="451">
        <v>1.2794022132829324</v>
      </c>
      <c r="J19" s="354"/>
    </row>
    <row r="20" spans="2:10" s="421" customFormat="1" ht="24" customHeight="1" x14ac:dyDescent="0.25">
      <c r="B20" s="550" t="s">
        <v>366</v>
      </c>
      <c r="C20" s="80">
        <v>9307.1710000000003</v>
      </c>
      <c r="D20" s="80">
        <v>10046.615</v>
      </c>
      <c r="E20" s="80">
        <v>10786.374</v>
      </c>
      <c r="F20" s="80">
        <v>11019.672</v>
      </c>
      <c r="G20" s="80">
        <v>8588.9699999999993</v>
      </c>
      <c r="H20" s="92">
        <v>-7.3601307505065106E-2</v>
      </c>
      <c r="I20" s="451">
        <v>8.3618990402807514E-2</v>
      </c>
      <c r="J20" s="354"/>
    </row>
    <row r="21" spans="2:10" s="421" customFormat="1" ht="24" customHeight="1" x14ac:dyDescent="0.25">
      <c r="B21" s="550" t="s">
        <v>473</v>
      </c>
      <c r="C21" s="80">
        <v>192.999</v>
      </c>
      <c r="D21" s="80">
        <v>548.798</v>
      </c>
      <c r="E21" s="80">
        <v>417.97</v>
      </c>
      <c r="F21" s="80">
        <v>389.95299999999997</v>
      </c>
      <c r="G21" s="80">
        <v>692.71100000000001</v>
      </c>
      <c r="H21" s="92">
        <v>-0.64832415570027591</v>
      </c>
      <c r="I21" s="451">
        <v>-0.72138597481489397</v>
      </c>
      <c r="J21" s="354"/>
    </row>
    <row r="22" spans="2:10" s="421" customFormat="1" ht="24" customHeight="1" x14ac:dyDescent="0.25">
      <c r="B22" s="550" t="s">
        <v>99</v>
      </c>
      <c r="C22" s="80">
        <v>1383.817</v>
      </c>
      <c r="D22" s="80">
        <v>1490.2460000000001</v>
      </c>
      <c r="E22" s="80">
        <v>1055.365</v>
      </c>
      <c r="F22" s="80">
        <v>732.69600000000003</v>
      </c>
      <c r="G22" s="80">
        <v>685.87300000000005</v>
      </c>
      <c r="H22" s="92">
        <v>-7.141706805453607E-2</v>
      </c>
      <c r="I22" s="451">
        <v>1.0175994681231071</v>
      </c>
      <c r="J22" s="354"/>
    </row>
    <row r="23" spans="2:10" s="421" customFormat="1" ht="24" customHeight="1" x14ac:dyDescent="0.25">
      <c r="B23" s="550" t="s">
        <v>459</v>
      </c>
      <c r="C23" s="80">
        <v>86.915000000000006</v>
      </c>
      <c r="D23" s="80">
        <v>81.748999999999995</v>
      </c>
      <c r="E23" s="80">
        <v>87.762</v>
      </c>
      <c r="F23" s="80">
        <v>85.790999999999997</v>
      </c>
      <c r="G23" s="80">
        <v>80.162999999999997</v>
      </c>
      <c r="H23" s="92">
        <v>6.3193433558820455E-2</v>
      </c>
      <c r="I23" s="451">
        <v>8.4228384666242606E-2</v>
      </c>
      <c r="J23" s="354"/>
    </row>
    <row r="24" spans="2:10" s="421" customFormat="1" ht="24" customHeight="1" x14ac:dyDescent="0.25">
      <c r="B24" s="550" t="s">
        <v>458</v>
      </c>
      <c r="C24" s="80">
        <v>0.17199999999999999</v>
      </c>
      <c r="D24" s="80">
        <v>0</v>
      </c>
      <c r="E24" s="80">
        <v>1.0999999999999999E-2</v>
      </c>
      <c r="F24" s="80">
        <v>0</v>
      </c>
      <c r="G24" s="80">
        <v>0</v>
      </c>
      <c r="H24" s="92"/>
      <c r="I24" s="451"/>
      <c r="J24" s="354"/>
    </row>
    <row r="25" spans="2:10" s="421" customFormat="1" ht="24" customHeight="1" x14ac:dyDescent="0.25">
      <c r="B25" s="550" t="s">
        <v>457</v>
      </c>
      <c r="C25" s="80">
        <v>5404.3450000000003</v>
      </c>
      <c r="D25" s="80">
        <v>4821.2610000000004</v>
      </c>
      <c r="E25" s="80">
        <v>4460.2240000000002</v>
      </c>
      <c r="F25" s="80">
        <v>2791.49</v>
      </c>
      <c r="G25" s="80">
        <v>3801.7089999999998</v>
      </c>
      <c r="H25" s="82">
        <v>0.1209401440826372</v>
      </c>
      <c r="I25" s="451" t="s">
        <v>533</v>
      </c>
      <c r="J25" s="354"/>
    </row>
    <row r="26" spans="2:10" s="156" customFormat="1" ht="24" customHeight="1" x14ac:dyDescent="0.25">
      <c r="B26" s="548" t="s">
        <v>267</v>
      </c>
      <c r="C26" s="91">
        <v>29039.35</v>
      </c>
      <c r="D26" s="91">
        <v>32681.558999999994</v>
      </c>
      <c r="E26" s="91">
        <v>29615.118999999999</v>
      </c>
      <c r="F26" s="91">
        <v>25770.212</v>
      </c>
      <c r="G26" s="91">
        <v>21273.566999999999</v>
      </c>
      <c r="H26" s="92">
        <v>-0.11144538729012277</v>
      </c>
      <c r="I26" s="451">
        <v>0.36504376534504068</v>
      </c>
      <c r="J26" s="354"/>
    </row>
    <row r="27" spans="2:10" ht="24" customHeight="1" x14ac:dyDescent="0.25">
      <c r="B27" s="548" t="s">
        <v>505</v>
      </c>
      <c r="C27" s="91">
        <v>17155.555</v>
      </c>
      <c r="D27" s="91">
        <v>16219.950999999999</v>
      </c>
      <c r="E27" s="91">
        <v>15345.427</v>
      </c>
      <c r="F27" s="91">
        <v>15114.224</v>
      </c>
      <c r="G27" s="91">
        <v>14369.575000000001</v>
      </c>
      <c r="H27" s="92">
        <v>5.7682295094479752E-2</v>
      </c>
      <c r="I27" s="451">
        <v>0.19388047315247658</v>
      </c>
      <c r="J27" s="354"/>
    </row>
    <row r="28" spans="2:10" ht="24" customHeight="1" thickBot="1" x14ac:dyDescent="0.3">
      <c r="B28" s="483" t="s">
        <v>264</v>
      </c>
      <c r="C28" s="484">
        <v>141100.91899999999</v>
      </c>
      <c r="D28" s="484">
        <v>146086.97099999999</v>
      </c>
      <c r="E28" s="484">
        <v>120633.196</v>
      </c>
      <c r="F28" s="484">
        <v>96424.683000000005</v>
      </c>
      <c r="G28" s="484">
        <v>92051.82699999999</v>
      </c>
      <c r="H28" s="485">
        <v>-3.4130709712640983E-2</v>
      </c>
      <c r="I28" s="486">
        <v>0.53284213468136832</v>
      </c>
      <c r="J28" s="354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7"/>
  <sheetViews>
    <sheetView workbookViewId="0">
      <selection activeCell="F15" sqref="F15"/>
    </sheetView>
  </sheetViews>
  <sheetFormatPr baseColWidth="10" defaultRowHeight="15" x14ac:dyDescent="0.25"/>
  <sheetData>
    <row r="4" spans="1:6" x14ac:dyDescent="0.25">
      <c r="B4" t="s">
        <v>376</v>
      </c>
      <c r="C4" t="s">
        <v>361</v>
      </c>
      <c r="D4" t="s">
        <v>330</v>
      </c>
      <c r="E4" t="s">
        <v>315</v>
      </c>
      <c r="F4" t="s">
        <v>273</v>
      </c>
    </row>
    <row r="5" spans="1:6" ht="21" x14ac:dyDescent="0.25">
      <c r="A5" s="312" t="s">
        <v>355</v>
      </c>
      <c r="B5" s="80">
        <f>+[9]Funding!$C$15/1000</f>
        <v>15428.5375</v>
      </c>
      <c r="C5" s="80">
        <f>+[10]Funding!$C$15/1000</f>
        <v>14816.457</v>
      </c>
      <c r="D5" s="80">
        <v>11552.63960251</v>
      </c>
      <c r="E5" s="80">
        <v>11263.141596419999</v>
      </c>
      <c r="F5" s="80">
        <v>8736.9551660800007</v>
      </c>
    </row>
    <row r="6" spans="1:6" ht="31.5" x14ac:dyDescent="0.25">
      <c r="A6" s="312" t="s">
        <v>354</v>
      </c>
      <c r="B6" s="80">
        <f>+[9]Funding!$C$16/1000</f>
        <v>6414.3564999999999</v>
      </c>
      <c r="C6" s="80">
        <f>+[10]Funding!$C$16/1000</f>
        <v>3837.8069999999998</v>
      </c>
      <c r="D6" s="80">
        <v>3616.9323974899999</v>
      </c>
      <c r="E6" s="80">
        <v>1942.7954035800001</v>
      </c>
      <c r="F6" s="80">
        <v>2392.12183392</v>
      </c>
    </row>
    <row r="7" spans="1:6" x14ac:dyDescent="0.25">
      <c r="A7" t="s">
        <v>383</v>
      </c>
      <c r="B7" s="52">
        <f>SUM(B5:B6)</f>
        <v>21842.894</v>
      </c>
      <c r="C7" s="52">
        <f>SUM(C5:C6)</f>
        <v>18654.263999999999</v>
      </c>
      <c r="D7" s="52">
        <f>SUM(D5:D6)</f>
        <v>15169.572</v>
      </c>
      <c r="E7" s="52">
        <f>SUM(E5:E6)</f>
        <v>13205.936999999998</v>
      </c>
      <c r="F7" s="52">
        <f>SUM(F5:F6)</f>
        <v>11129.077000000001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L57"/>
  <sheetViews>
    <sheetView showGridLines="0" topLeftCell="A40" workbookViewId="0">
      <selection activeCell="J30" sqref="J30"/>
    </sheetView>
  </sheetViews>
  <sheetFormatPr baseColWidth="10" defaultRowHeight="10.5" x14ac:dyDescent="0.25"/>
  <cols>
    <col min="1" max="1" width="4" style="118" customWidth="1"/>
    <col min="2" max="2" width="52.42578125" style="117" bestFit="1" customWidth="1"/>
    <col min="3" max="3" width="11.5703125" style="72" bestFit="1" customWidth="1"/>
    <col min="4" max="7" width="10.140625" style="72" bestFit="1" customWidth="1"/>
    <col min="8" max="9" width="8" style="72" bestFit="1" customWidth="1"/>
    <col min="10" max="10" width="11.42578125" style="72"/>
    <col min="11" max="16384" width="11.42578125" style="118"/>
  </cols>
  <sheetData>
    <row r="1" spans="2:90" ht="11.25" thickBot="1" x14ac:dyDescent="0.3"/>
    <row r="2" spans="2:90" ht="11.25" x14ac:dyDescent="0.25">
      <c r="B2" s="716" t="s">
        <v>100</v>
      </c>
      <c r="C2" s="680"/>
      <c r="D2" s="680"/>
      <c r="E2" s="680"/>
      <c r="F2" s="680"/>
      <c r="G2" s="680"/>
      <c r="H2" s="963" t="s">
        <v>5</v>
      </c>
      <c r="I2" s="964"/>
    </row>
    <row r="3" spans="2:90" ht="11.25" x14ac:dyDescent="0.25">
      <c r="B3" s="738" t="s">
        <v>8</v>
      </c>
      <c r="C3" s="719" t="s">
        <v>713</v>
      </c>
      <c r="D3" s="719" t="s">
        <v>650</v>
      </c>
      <c r="E3" s="719" t="s">
        <v>508</v>
      </c>
      <c r="F3" s="719" t="s">
        <v>439</v>
      </c>
      <c r="G3" s="719" t="s">
        <v>401</v>
      </c>
      <c r="H3" s="663" t="s">
        <v>6</v>
      </c>
      <c r="I3" s="665" t="s">
        <v>7</v>
      </c>
    </row>
    <row r="4" spans="2:90" ht="17.25" customHeight="1" x14ac:dyDescent="0.25">
      <c r="B4" s="574" t="s">
        <v>505</v>
      </c>
      <c r="C4" s="141">
        <v>17155.555</v>
      </c>
      <c r="D4" s="141">
        <v>16219.950999999999</v>
      </c>
      <c r="E4" s="141">
        <v>15345.427</v>
      </c>
      <c r="F4" s="141">
        <v>15114.225</v>
      </c>
      <c r="G4" s="141">
        <v>14369.575000000001</v>
      </c>
      <c r="H4" s="138">
        <v>5.7682295094479752E-2</v>
      </c>
      <c r="I4" s="489">
        <v>0.19388047315247658</v>
      </c>
    </row>
    <row r="5" spans="2:90" ht="17.25" customHeight="1" x14ac:dyDescent="0.25">
      <c r="B5" s="574" t="s">
        <v>101</v>
      </c>
      <c r="C5" s="141">
        <v>15530.024793426719</v>
      </c>
      <c r="D5" s="141">
        <v>15186.1</v>
      </c>
      <c r="E5" s="141">
        <v>15044.761877568808</v>
      </c>
      <c r="F5" s="141">
        <v>14490.099408048683</v>
      </c>
      <c r="G5" s="141">
        <v>14188.717431703582</v>
      </c>
      <c r="H5" s="138">
        <v>2.2647341544354216E-2</v>
      </c>
      <c r="I5" s="489">
        <v>9.4533376126448854E-2</v>
      </c>
    </row>
    <row r="6" spans="2:90" ht="17.25" customHeight="1" x14ac:dyDescent="0.25">
      <c r="B6" s="575" t="s">
        <v>255</v>
      </c>
      <c r="C6" s="139">
        <v>0.12157098274526687</v>
      </c>
      <c r="D6" s="139">
        <v>0.11100226423403717</v>
      </c>
      <c r="E6" s="139">
        <v>0.12704327211047353</v>
      </c>
      <c r="F6" s="139">
        <v>0.15651113763543401</v>
      </c>
      <c r="G6" s="139">
        <v>0.15584815142953587</v>
      </c>
      <c r="H6" s="139"/>
      <c r="I6" s="489"/>
    </row>
    <row r="7" spans="2:90" ht="17.25" customHeight="1" x14ac:dyDescent="0.25">
      <c r="B7" s="575" t="s">
        <v>256</v>
      </c>
      <c r="C7" s="139">
        <v>0.1316461564334398</v>
      </c>
      <c r="D7" s="139">
        <v>0.13903530214305654</v>
      </c>
      <c r="E7" s="139">
        <v>0.14561498193786032</v>
      </c>
      <c r="F7" s="139">
        <v>0.15952508334993518</v>
      </c>
      <c r="G7" s="139">
        <v>0.16595212807566961</v>
      </c>
      <c r="H7" s="138"/>
      <c r="I7" s="489"/>
    </row>
    <row r="8" spans="2:90" ht="17.25" customHeight="1" thickBot="1" x14ac:dyDescent="0.3">
      <c r="B8" s="576" t="s">
        <v>257</v>
      </c>
      <c r="C8" s="577">
        <v>0.10918671497429706</v>
      </c>
      <c r="D8" s="577">
        <v>9.9683301773246705E-2</v>
      </c>
      <c r="E8" s="577">
        <v>0.11411497664388687</v>
      </c>
      <c r="F8" s="577">
        <v>0.15477016959557277</v>
      </c>
      <c r="G8" s="577">
        <v>0.15409916411673025</v>
      </c>
      <c r="H8" s="578"/>
      <c r="I8" s="579"/>
    </row>
    <row r="9" spans="2:90" ht="11.25" thickBot="1" x14ac:dyDescent="0.3">
      <c r="C9" s="84"/>
      <c r="D9" s="84"/>
      <c r="E9" s="84"/>
      <c r="F9" s="84"/>
      <c r="G9" s="84"/>
    </row>
    <row r="10" spans="2:90" ht="11.25" x14ac:dyDescent="0.25">
      <c r="B10" s="725" t="s">
        <v>102</v>
      </c>
      <c r="C10" s="726" t="s">
        <v>713</v>
      </c>
      <c r="D10" s="726" t="s">
        <v>650</v>
      </c>
      <c r="E10" s="722" t="s">
        <v>508</v>
      </c>
      <c r="F10" s="722" t="s">
        <v>439</v>
      </c>
      <c r="G10" s="723" t="s">
        <v>401</v>
      </c>
      <c r="H10" s="118"/>
      <c r="I10" s="118"/>
      <c r="J10" s="118"/>
    </row>
    <row r="11" spans="2:90" ht="11.25" customHeight="1" x14ac:dyDescent="0.25">
      <c r="B11" s="738" t="s">
        <v>8</v>
      </c>
      <c r="C11" s="729"/>
      <c r="D11" s="729"/>
      <c r="E11" s="729"/>
      <c r="F11" s="729"/>
      <c r="G11" s="730"/>
      <c r="H11" s="118"/>
      <c r="I11" s="118"/>
      <c r="J11" s="118"/>
      <c r="K11" s="120"/>
      <c r="L11" s="69"/>
      <c r="M11" s="69"/>
      <c r="N11" s="69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2"/>
      <c r="AP11" s="122"/>
      <c r="AQ11" s="123"/>
      <c r="AR11" s="124"/>
      <c r="AS11" s="124"/>
      <c r="AT11" s="121"/>
      <c r="AU11" s="121"/>
      <c r="AV11" s="121"/>
      <c r="AW11" s="121"/>
      <c r="AX11" s="121"/>
      <c r="AY11" s="121"/>
      <c r="AZ11" s="121"/>
      <c r="BA11" s="121"/>
      <c r="BB11" s="123"/>
      <c r="BC11" s="121"/>
      <c r="BD11" s="121"/>
      <c r="BE11" s="121"/>
      <c r="BF11" s="121"/>
      <c r="BG11" s="121"/>
      <c r="BH11" s="121"/>
      <c r="BI11" s="121"/>
      <c r="BJ11" s="121"/>
      <c r="BK11" s="121"/>
      <c r="BL11" s="121"/>
      <c r="BM11" s="121"/>
      <c r="BN11" s="121"/>
      <c r="BO11" s="121"/>
      <c r="BP11" s="121"/>
      <c r="BQ11" s="121"/>
      <c r="BR11" s="121"/>
      <c r="BS11" s="121"/>
      <c r="BT11" s="123"/>
      <c r="BU11" s="121"/>
      <c r="BV11" s="121"/>
      <c r="BW11" s="121"/>
      <c r="BX11" s="121"/>
      <c r="BY11" s="121"/>
      <c r="BZ11" s="121"/>
      <c r="CA11" s="121"/>
      <c r="CB11" s="121"/>
      <c r="CC11" s="121"/>
      <c r="CD11" s="121"/>
      <c r="CE11" s="121"/>
      <c r="CF11" s="121"/>
      <c r="CG11" s="121"/>
      <c r="CH11" s="121"/>
      <c r="CI11" s="121"/>
      <c r="CJ11" s="121"/>
      <c r="CK11" s="121"/>
      <c r="CL11" s="121"/>
    </row>
    <row r="12" spans="2:90" ht="18" customHeight="1" x14ac:dyDescent="0.25">
      <c r="B12" s="562" t="s">
        <v>103</v>
      </c>
      <c r="C12" s="80">
        <v>6090.3413400000018</v>
      </c>
      <c r="D12" s="80">
        <v>6319.3720000000003</v>
      </c>
      <c r="E12" s="80">
        <v>5905.491</v>
      </c>
      <c r="F12" s="80">
        <v>5139.5940000000001</v>
      </c>
      <c r="G12" s="553">
        <v>4710.3909999999996</v>
      </c>
      <c r="H12" s="118"/>
      <c r="I12" s="118"/>
      <c r="J12" s="118"/>
    </row>
    <row r="13" spans="2:90" ht="21" x14ac:dyDescent="0.25">
      <c r="B13" s="562" t="s">
        <v>104</v>
      </c>
      <c r="C13" s="80">
        <v>370.23259000000002</v>
      </c>
      <c r="D13" s="80">
        <v>334.97</v>
      </c>
      <c r="E13" s="80">
        <v>325.78699999999998</v>
      </c>
      <c r="F13" s="80">
        <v>278.94400000000002</v>
      </c>
      <c r="G13" s="553">
        <v>191.54900000000001</v>
      </c>
      <c r="H13" s="118"/>
      <c r="I13" s="118"/>
      <c r="J13" s="118"/>
    </row>
    <row r="14" spans="2:90" ht="18" customHeight="1" x14ac:dyDescent="0.25">
      <c r="B14" s="562" t="s">
        <v>105</v>
      </c>
      <c r="C14" s="80">
        <v>301.72399999999999</v>
      </c>
      <c r="D14" s="80">
        <v>273.45400000000001</v>
      </c>
      <c r="E14" s="80">
        <v>271.25700000000001</v>
      </c>
      <c r="F14" s="80">
        <v>433.738</v>
      </c>
      <c r="G14" s="553">
        <v>121.155</v>
      </c>
      <c r="H14" s="118"/>
      <c r="I14" s="118"/>
      <c r="J14" s="118"/>
    </row>
    <row r="15" spans="2:90" ht="18" customHeight="1" x14ac:dyDescent="0.25">
      <c r="B15" s="562" t="s">
        <v>106</v>
      </c>
      <c r="C15" s="80">
        <v>96.882379999999998</v>
      </c>
      <c r="D15" s="80">
        <v>88.322000000000003</v>
      </c>
      <c r="E15" s="80">
        <v>4.1769999999999996</v>
      </c>
      <c r="F15" s="80">
        <v>3.3370000000000002</v>
      </c>
      <c r="G15" s="553">
        <v>131.10900000000001</v>
      </c>
      <c r="H15" s="95"/>
      <c r="J15" s="118"/>
    </row>
    <row r="16" spans="2:90" ht="18" customHeight="1" x14ac:dyDescent="0.25">
      <c r="B16" s="562" t="s">
        <v>107</v>
      </c>
      <c r="C16" s="80">
        <v>1486.5160000000001</v>
      </c>
      <c r="D16" s="80">
        <v>1333.058</v>
      </c>
      <c r="E16" s="80">
        <v>1202.654</v>
      </c>
      <c r="F16" s="80">
        <v>1110</v>
      </c>
      <c r="G16" s="553">
        <v>1016.501</v>
      </c>
      <c r="J16" s="118"/>
    </row>
    <row r="17" spans="2:90" ht="21" x14ac:dyDescent="0.25">
      <c r="B17" s="570" t="s">
        <v>108</v>
      </c>
      <c r="C17" s="86">
        <v>8345.6963100000012</v>
      </c>
      <c r="D17" s="86">
        <v>8349.1759999999995</v>
      </c>
      <c r="E17" s="86">
        <v>7709.366</v>
      </c>
      <c r="F17" s="86">
        <v>6965.6130000000003</v>
      </c>
      <c r="G17" s="555">
        <v>6170.7049999999999</v>
      </c>
      <c r="J17" s="118"/>
    </row>
    <row r="18" spans="2:90" ht="18" customHeight="1" x14ac:dyDescent="0.25">
      <c r="B18" s="562" t="s">
        <v>109</v>
      </c>
      <c r="C18" s="80">
        <v>11847.86485</v>
      </c>
      <c r="D18" s="80">
        <v>11116.138000000001</v>
      </c>
      <c r="E18" s="80">
        <v>10678.721</v>
      </c>
      <c r="F18" s="80">
        <v>9488.2549999999992</v>
      </c>
      <c r="G18" s="553">
        <v>9903.0990000000002</v>
      </c>
      <c r="J18" s="118"/>
    </row>
    <row r="19" spans="2:90" ht="18" customHeight="1" x14ac:dyDescent="0.25">
      <c r="B19" s="562" t="s">
        <v>110</v>
      </c>
      <c r="C19" s="80">
        <v>1163.9390000000001</v>
      </c>
      <c r="D19" s="80">
        <v>1348.912</v>
      </c>
      <c r="E19" s="80">
        <v>1235.99</v>
      </c>
      <c r="F19" s="80">
        <v>992.52499999999998</v>
      </c>
      <c r="G19" s="553">
        <v>913.25599999999997</v>
      </c>
      <c r="J19" s="118"/>
    </row>
    <row r="20" spans="2:90" ht="18" customHeight="1" x14ac:dyDescent="0.25">
      <c r="B20" s="562" t="s">
        <v>111</v>
      </c>
      <c r="C20" s="80">
        <v>-867.798</v>
      </c>
      <c r="D20" s="80">
        <v>-664.88199999999995</v>
      </c>
      <c r="E20" s="80">
        <v>-652.93100000000004</v>
      </c>
      <c r="F20" s="80">
        <v>-620.577</v>
      </c>
      <c r="G20" s="553">
        <v>-386.19200000000001</v>
      </c>
      <c r="J20" s="118"/>
    </row>
    <row r="21" spans="2:90" ht="18" customHeight="1" x14ac:dyDescent="0.25">
      <c r="B21" s="570" t="s">
        <v>112</v>
      </c>
      <c r="C21" s="86">
        <v>12144.00585</v>
      </c>
      <c r="D21" s="86">
        <v>11800.168000000001</v>
      </c>
      <c r="E21" s="86">
        <v>11261.779999999999</v>
      </c>
      <c r="F21" s="86">
        <v>9860.2039999999997</v>
      </c>
      <c r="G21" s="555">
        <v>10430.163</v>
      </c>
      <c r="J21" s="118"/>
    </row>
    <row r="22" spans="2:90" ht="18" customHeight="1" x14ac:dyDescent="0.25">
      <c r="B22" s="570" t="s">
        <v>113</v>
      </c>
      <c r="C22" s="86">
        <v>3798.3095399999984</v>
      </c>
      <c r="D22" s="86">
        <v>3450.9920000000002</v>
      </c>
      <c r="E22" s="86">
        <v>3552.4140000000002</v>
      </c>
      <c r="F22" s="86">
        <v>2894.5909999999999</v>
      </c>
      <c r="G22" s="555">
        <v>4259.4579999999996</v>
      </c>
      <c r="J22" s="118"/>
    </row>
    <row r="23" spans="2:90" s="119" customFormat="1" ht="18" customHeight="1" x14ac:dyDescent="0.25">
      <c r="B23" s="554" t="s">
        <v>250</v>
      </c>
      <c r="C23" s="80">
        <v>79580.780650000001</v>
      </c>
      <c r="D23" s="80">
        <v>81573.577550000016</v>
      </c>
      <c r="E23" s="80">
        <v>75435.513149999999</v>
      </c>
      <c r="F23" s="80">
        <v>65677.677450000003</v>
      </c>
      <c r="G23" s="553">
        <v>60939.3</v>
      </c>
      <c r="H23" s="93"/>
      <c r="I23" s="93"/>
    </row>
    <row r="24" spans="2:90" ht="18" customHeight="1" thickBot="1" x14ac:dyDescent="0.3">
      <c r="B24" s="571" t="s">
        <v>251</v>
      </c>
      <c r="C24" s="572">
        <v>101933.77669902911</v>
      </c>
      <c r="D24" s="572">
        <v>101909.83429126213</v>
      </c>
      <c r="E24" s="572">
        <v>94096.885135922363</v>
      </c>
      <c r="F24" s="572">
        <v>85096.179000000004</v>
      </c>
      <c r="G24" s="573">
        <v>75301.391747572809</v>
      </c>
      <c r="J24" s="118"/>
    </row>
    <row r="25" spans="2:90" ht="11.25" thickBot="1" x14ac:dyDescent="0.3">
      <c r="J25" s="118"/>
    </row>
    <row r="26" spans="2:90" ht="16.5" customHeight="1" x14ac:dyDescent="0.25">
      <c r="B26" s="725" t="s">
        <v>114</v>
      </c>
      <c r="C26" s="726" t="s">
        <v>713</v>
      </c>
      <c r="D26" s="726" t="s">
        <v>650</v>
      </c>
      <c r="E26" s="722" t="s">
        <v>508</v>
      </c>
      <c r="F26" s="722" t="s">
        <v>439</v>
      </c>
      <c r="G26" s="723" t="s">
        <v>401</v>
      </c>
      <c r="J26" s="118"/>
    </row>
    <row r="27" spans="2:90" ht="9" customHeight="1" x14ac:dyDescent="0.25">
      <c r="B27" s="738" t="s">
        <v>8</v>
      </c>
      <c r="C27" s="729"/>
      <c r="D27" s="729"/>
      <c r="E27" s="729"/>
      <c r="F27" s="729"/>
      <c r="G27" s="730"/>
      <c r="H27" s="118"/>
      <c r="I27" s="118"/>
      <c r="J27" s="118"/>
      <c r="K27" s="120"/>
      <c r="L27" s="69"/>
      <c r="M27" s="69"/>
      <c r="N27" s="69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  <c r="AF27" s="121"/>
      <c r="AG27" s="121"/>
      <c r="AH27" s="121"/>
      <c r="AI27" s="121"/>
      <c r="AJ27" s="121"/>
      <c r="AK27" s="121"/>
      <c r="AL27" s="121"/>
      <c r="AM27" s="121"/>
      <c r="AN27" s="121"/>
      <c r="AO27" s="122"/>
      <c r="AP27" s="122"/>
      <c r="AQ27" s="123"/>
      <c r="AR27" s="124"/>
      <c r="AS27" s="124"/>
      <c r="AT27" s="121"/>
      <c r="AU27" s="121"/>
      <c r="AV27" s="121"/>
      <c r="AW27" s="121"/>
      <c r="AX27" s="121"/>
      <c r="AY27" s="121"/>
      <c r="AZ27" s="121"/>
      <c r="BA27" s="121"/>
      <c r="BB27" s="123"/>
      <c r="BC27" s="121"/>
      <c r="BD27" s="121"/>
      <c r="BE27" s="121"/>
      <c r="BF27" s="121"/>
      <c r="BG27" s="121"/>
      <c r="BH27" s="121"/>
      <c r="BI27" s="121"/>
      <c r="BJ27" s="121"/>
      <c r="BK27" s="121"/>
      <c r="BL27" s="121"/>
      <c r="BM27" s="121"/>
      <c r="BN27" s="121"/>
      <c r="BO27" s="121"/>
      <c r="BP27" s="121"/>
      <c r="BQ27" s="121"/>
      <c r="BR27" s="121"/>
      <c r="BS27" s="121"/>
      <c r="BT27" s="123"/>
      <c r="BU27" s="121"/>
      <c r="BV27" s="121"/>
      <c r="BW27" s="121"/>
      <c r="BX27" s="121"/>
      <c r="BY27" s="121"/>
      <c r="BZ27" s="121"/>
      <c r="CA27" s="121"/>
      <c r="CB27" s="121"/>
      <c r="CC27" s="121"/>
      <c r="CD27" s="121"/>
      <c r="CE27" s="121"/>
      <c r="CF27" s="121"/>
      <c r="CG27" s="121"/>
      <c r="CH27" s="121"/>
      <c r="CI27" s="121"/>
      <c r="CJ27" s="121"/>
      <c r="CK27" s="121"/>
      <c r="CL27" s="121"/>
    </row>
    <row r="28" spans="2:90" ht="16.5" customHeight="1" x14ac:dyDescent="0.25">
      <c r="B28" s="560" t="s">
        <v>115</v>
      </c>
      <c r="C28" s="144"/>
      <c r="D28" s="144"/>
      <c r="E28" s="144"/>
      <c r="F28" s="144"/>
      <c r="G28" s="561"/>
      <c r="J28" s="118"/>
    </row>
    <row r="29" spans="2:90" ht="16.5" customHeight="1" x14ac:dyDescent="0.25">
      <c r="B29" s="562" t="s">
        <v>224</v>
      </c>
      <c r="C29" s="141">
        <v>771.96500000000003</v>
      </c>
      <c r="D29" s="141">
        <v>771.96500000000003</v>
      </c>
      <c r="E29" s="141">
        <v>771.96500000000003</v>
      </c>
      <c r="F29" s="141">
        <v>744.38599999999997</v>
      </c>
      <c r="G29" s="563">
        <v>744.38599999999997</v>
      </c>
      <c r="J29" s="118"/>
    </row>
    <row r="30" spans="2:90" ht="16.5" customHeight="1" x14ac:dyDescent="0.25">
      <c r="B30" s="562" t="s">
        <v>225</v>
      </c>
      <c r="C30" s="141">
        <v>0</v>
      </c>
      <c r="D30" s="141">
        <v>0</v>
      </c>
      <c r="E30" s="141">
        <v>0</v>
      </c>
      <c r="F30" s="141">
        <v>0</v>
      </c>
      <c r="G30" s="563">
        <v>0</v>
      </c>
      <c r="J30" s="118"/>
    </row>
    <row r="31" spans="2:90" ht="16.5" customHeight="1" x14ac:dyDescent="0.25">
      <c r="B31" s="562" t="s">
        <v>226</v>
      </c>
      <c r="C31" s="141">
        <v>5481.2340000000004</v>
      </c>
      <c r="D31" s="141">
        <v>5481.2340000000004</v>
      </c>
      <c r="E31" s="141">
        <v>5481.2340000000004</v>
      </c>
      <c r="F31" s="141">
        <v>4647.8180000000002</v>
      </c>
      <c r="G31" s="563">
        <v>4647.8180000000002</v>
      </c>
      <c r="J31" s="118"/>
    </row>
    <row r="32" spans="2:90" ht="16.5" customHeight="1" x14ac:dyDescent="0.25">
      <c r="B32" s="562" t="s">
        <v>227</v>
      </c>
      <c r="C32" s="141">
        <v>4602.4830000000002</v>
      </c>
      <c r="D32" s="141">
        <v>4602.4830000000002</v>
      </c>
      <c r="E32" s="141">
        <v>4602.4830000000002</v>
      </c>
      <c r="F32" s="141">
        <v>3834.5949999999998</v>
      </c>
      <c r="G32" s="563">
        <v>3173.7550000000001</v>
      </c>
      <c r="J32" s="118"/>
    </row>
    <row r="33" spans="2:10" ht="16.5" customHeight="1" x14ac:dyDescent="0.25">
      <c r="B33" s="562" t="s">
        <v>157</v>
      </c>
      <c r="C33" s="141">
        <v>63.043850000000006</v>
      </c>
      <c r="D33" s="141">
        <v>84.278050000000007</v>
      </c>
      <c r="E33" s="141">
        <v>91.489500000000007</v>
      </c>
      <c r="F33" s="141">
        <v>93.80040000000001</v>
      </c>
      <c r="G33" s="563">
        <v>78.581800000000001</v>
      </c>
      <c r="J33" s="118"/>
    </row>
    <row r="34" spans="2:10" ht="16.5" customHeight="1" x14ac:dyDescent="0.25">
      <c r="B34" s="562" t="s">
        <v>530</v>
      </c>
      <c r="C34" s="141">
        <v>-472.79599999999999</v>
      </c>
      <c r="D34" s="141">
        <v>-604.87699999999995</v>
      </c>
      <c r="E34" s="141">
        <v>-665.10199999999998</v>
      </c>
      <c r="F34" s="141">
        <v>0</v>
      </c>
      <c r="G34" s="563">
        <v>0</v>
      </c>
      <c r="J34" s="118"/>
    </row>
    <row r="35" spans="2:10" ht="16.5" customHeight="1" x14ac:dyDescent="0.25">
      <c r="B35" s="562" t="s">
        <v>228</v>
      </c>
      <c r="C35" s="141">
        <v>1133.354</v>
      </c>
      <c r="D35" s="141">
        <v>428.76499999999999</v>
      </c>
      <c r="E35" s="141">
        <v>364.536</v>
      </c>
      <c r="F35" s="141">
        <v>0</v>
      </c>
      <c r="G35" s="563">
        <v>1088.3879999999999</v>
      </c>
      <c r="J35" s="118"/>
    </row>
    <row r="36" spans="2:10" ht="16.5" customHeight="1" x14ac:dyDescent="0.25">
      <c r="B36" s="562" t="s">
        <v>229</v>
      </c>
      <c r="C36" s="141">
        <v>268.58100000000002</v>
      </c>
      <c r="D36" s="141">
        <v>352.29</v>
      </c>
      <c r="E36" s="141">
        <v>32.115000000000002</v>
      </c>
      <c r="F36" s="141">
        <v>167.65600000000001</v>
      </c>
      <c r="G36" s="563">
        <v>170.17</v>
      </c>
      <c r="J36" s="118"/>
    </row>
    <row r="37" spans="2:10" ht="16.5" customHeight="1" x14ac:dyDescent="0.25">
      <c r="B37" s="560" t="s">
        <v>116</v>
      </c>
      <c r="C37" s="254">
        <v>11847.86485</v>
      </c>
      <c r="D37" s="254">
        <v>11116.138050000001</v>
      </c>
      <c r="E37" s="254">
        <v>10678.720499999999</v>
      </c>
      <c r="F37" s="254">
        <v>9488.2554</v>
      </c>
      <c r="G37" s="564">
        <v>9903.0987999999979</v>
      </c>
      <c r="J37" s="118"/>
    </row>
    <row r="38" spans="2:10" ht="16.5" customHeight="1" x14ac:dyDescent="0.25">
      <c r="B38" s="562" t="s">
        <v>117</v>
      </c>
      <c r="C38" s="141"/>
      <c r="D38" s="141"/>
      <c r="E38" s="141"/>
      <c r="F38" s="141"/>
      <c r="G38" s="563"/>
      <c r="J38" s="118"/>
    </row>
    <row r="39" spans="2:10" ht="16.5" customHeight="1" x14ac:dyDescent="0.25">
      <c r="B39" s="562" t="s">
        <v>118</v>
      </c>
      <c r="C39" s="141">
        <v>406.46</v>
      </c>
      <c r="D39" s="141">
        <v>290.42599999999999</v>
      </c>
      <c r="E39" s="141">
        <v>203.06399999999999</v>
      </c>
      <c r="F39" s="141">
        <v>175.87899999999999</v>
      </c>
      <c r="G39" s="563">
        <v>312.589</v>
      </c>
      <c r="J39" s="118"/>
    </row>
    <row r="40" spans="2:10" ht="16.5" customHeight="1" x14ac:dyDescent="0.25">
      <c r="B40" s="562" t="s">
        <v>230</v>
      </c>
      <c r="C40" s="141">
        <v>96.48</v>
      </c>
      <c r="D40" s="141">
        <v>48.39</v>
      </c>
      <c r="E40" s="141">
        <v>56.569000000000003</v>
      </c>
      <c r="F40" s="141">
        <v>40.863</v>
      </c>
      <c r="G40" s="563">
        <v>40.798000000000002</v>
      </c>
      <c r="J40" s="118"/>
    </row>
    <row r="41" spans="2:10" ht="16.5" customHeight="1" x14ac:dyDescent="0.25">
      <c r="B41" s="562" t="s">
        <v>231</v>
      </c>
      <c r="C41" s="141">
        <v>364.858</v>
      </c>
      <c r="D41" s="141">
        <v>326.06599999999997</v>
      </c>
      <c r="E41" s="141">
        <v>393.298</v>
      </c>
      <c r="F41" s="141">
        <v>403.83449999999999</v>
      </c>
      <c r="G41" s="563">
        <v>32.805</v>
      </c>
      <c r="J41" s="118"/>
    </row>
    <row r="42" spans="2:10" ht="16.5" customHeight="1" x14ac:dyDescent="0.25">
      <c r="B42" s="560" t="s">
        <v>119</v>
      </c>
      <c r="C42" s="254">
        <v>867.798</v>
      </c>
      <c r="D42" s="254">
        <v>664.88199999999995</v>
      </c>
      <c r="E42" s="254">
        <v>652.93100000000004</v>
      </c>
      <c r="F42" s="254">
        <v>620.57650000000001</v>
      </c>
      <c r="G42" s="564">
        <v>386.19200000000001</v>
      </c>
      <c r="J42" s="118"/>
    </row>
    <row r="43" spans="2:10" ht="16.5" customHeight="1" x14ac:dyDescent="0.25">
      <c r="B43" s="560" t="s">
        <v>120</v>
      </c>
      <c r="C43" s="254">
        <v>10980.066849999999</v>
      </c>
      <c r="D43" s="254">
        <v>10451.256050000002</v>
      </c>
      <c r="E43" s="254">
        <v>10025.789499999999</v>
      </c>
      <c r="F43" s="254">
        <v>8867.6789000000008</v>
      </c>
      <c r="G43" s="564">
        <v>9516.906799999997</v>
      </c>
      <c r="J43" s="118"/>
    </row>
    <row r="44" spans="2:10" ht="16.5" customHeight="1" x14ac:dyDescent="0.25">
      <c r="B44" s="562" t="s">
        <v>121</v>
      </c>
      <c r="C44" s="141"/>
      <c r="D44" s="141"/>
      <c r="E44" s="141"/>
      <c r="F44" s="141"/>
      <c r="G44" s="563"/>
      <c r="J44" s="118"/>
    </row>
    <row r="45" spans="2:10" ht="16.5" customHeight="1" x14ac:dyDescent="0.25">
      <c r="B45" s="562" t="s">
        <v>232</v>
      </c>
      <c r="C45" s="141">
        <v>784.72699999999998</v>
      </c>
      <c r="D45" s="141">
        <v>825.34799999999996</v>
      </c>
      <c r="E45" s="141">
        <v>735.65499999999997</v>
      </c>
      <c r="F45" s="141">
        <v>643.96199999999999</v>
      </c>
      <c r="G45" s="563">
        <v>588.07299999999998</v>
      </c>
      <c r="J45" s="118"/>
    </row>
    <row r="46" spans="2:10" ht="16.5" customHeight="1" x14ac:dyDescent="0.25">
      <c r="B46" s="562" t="s">
        <v>233</v>
      </c>
      <c r="C46" s="141">
        <v>379.21199999999999</v>
      </c>
      <c r="D46" s="141">
        <v>523.56399999999996</v>
      </c>
      <c r="E46" s="141">
        <v>500.33499999999998</v>
      </c>
      <c r="F46" s="141">
        <v>348.56299999999999</v>
      </c>
      <c r="G46" s="563">
        <v>325.18299999999999</v>
      </c>
      <c r="H46" s="73"/>
      <c r="J46" s="118"/>
    </row>
    <row r="47" spans="2:10" ht="16.5" customHeight="1" x14ac:dyDescent="0.25">
      <c r="B47" s="560" t="s">
        <v>122</v>
      </c>
      <c r="C47" s="141">
        <v>1163.9390000000001</v>
      </c>
      <c r="D47" s="254">
        <v>1348.9119999999998</v>
      </c>
      <c r="E47" s="254">
        <v>1235.99</v>
      </c>
      <c r="F47" s="254">
        <v>992.52499999999998</v>
      </c>
      <c r="G47" s="564">
        <v>913.25599999999997</v>
      </c>
      <c r="H47" s="73"/>
      <c r="J47" s="118"/>
    </row>
    <row r="48" spans="2:10" ht="16.5" customHeight="1" x14ac:dyDescent="0.25">
      <c r="B48" s="562" t="s">
        <v>114</v>
      </c>
      <c r="C48" s="141">
        <v>12144.00585</v>
      </c>
      <c r="D48" s="141">
        <v>11800.16805</v>
      </c>
      <c r="E48" s="141">
        <v>11261.779500000001</v>
      </c>
      <c r="F48" s="141">
        <v>9860.2039000000004</v>
      </c>
      <c r="G48" s="563">
        <v>10430.162799999996</v>
      </c>
      <c r="J48" s="118"/>
    </row>
    <row r="49" spans="2:10" ht="16.5" customHeight="1" x14ac:dyDescent="0.25">
      <c r="B49" s="562" t="s">
        <v>249</v>
      </c>
      <c r="C49" s="141">
        <v>79580.780650000001</v>
      </c>
      <c r="D49" s="141">
        <v>81573.577550000016</v>
      </c>
      <c r="E49" s="141">
        <v>75435.513149999999</v>
      </c>
      <c r="F49" s="141">
        <v>65677.677450000003</v>
      </c>
      <c r="G49" s="563">
        <v>60939.3</v>
      </c>
      <c r="J49" s="118"/>
    </row>
    <row r="50" spans="2:10" ht="16.5" customHeight="1" x14ac:dyDescent="0.25">
      <c r="B50" s="554" t="s">
        <v>248</v>
      </c>
      <c r="C50" s="141">
        <v>101933.77669902911</v>
      </c>
      <c r="D50" s="141">
        <v>101909.83446601943</v>
      </c>
      <c r="E50" s="141">
        <v>94096.885072815538</v>
      </c>
      <c r="F50" s="141">
        <v>85096.178883495159</v>
      </c>
      <c r="G50" s="563">
        <v>75301.391747572809</v>
      </c>
      <c r="J50" s="118"/>
    </row>
    <row r="51" spans="2:10" ht="16.5" customHeight="1" x14ac:dyDescent="0.15">
      <c r="B51" s="565" t="s">
        <v>268</v>
      </c>
      <c r="C51" s="270">
        <v>0.10771764968956145</v>
      </c>
      <c r="D51" s="270">
        <v>0.10255394982007202</v>
      </c>
      <c r="E51" s="270">
        <v>0.10654751740444633</v>
      </c>
      <c r="F51" s="270">
        <v>0.10420772138477223</v>
      </c>
      <c r="G51" s="566">
        <v>0.12638420856685906</v>
      </c>
      <c r="J51" s="118"/>
    </row>
    <row r="52" spans="2:10" ht="16.5" customHeight="1" x14ac:dyDescent="0.15">
      <c r="B52" s="565" t="s">
        <v>269</v>
      </c>
      <c r="C52" s="270">
        <v>0.11913622984711472</v>
      </c>
      <c r="D52" s="270">
        <v>0.11579027786503393</v>
      </c>
      <c r="E52" s="270">
        <v>0.11968280874850673</v>
      </c>
      <c r="F52" s="270">
        <v>0.11587128857453831</v>
      </c>
      <c r="G52" s="566">
        <v>0.13851221814019388</v>
      </c>
      <c r="J52" s="118"/>
    </row>
    <row r="53" spans="2:10" ht="16.5" customHeight="1" x14ac:dyDescent="0.15">
      <c r="B53" s="565" t="s">
        <v>679</v>
      </c>
      <c r="C53" s="842">
        <v>927</v>
      </c>
      <c r="D53" s="842">
        <v>1950</v>
      </c>
      <c r="E53" s="842">
        <v>2100</v>
      </c>
      <c r="F53" s="842">
        <v>4300</v>
      </c>
      <c r="G53" s="843">
        <v>4300</v>
      </c>
      <c r="J53" s="118"/>
    </row>
    <row r="54" spans="2:10" ht="21" x14ac:dyDescent="0.15">
      <c r="B54" s="565" t="s">
        <v>680</v>
      </c>
      <c r="C54" s="270">
        <v>0.129</v>
      </c>
      <c r="D54" s="270">
        <v>0.125</v>
      </c>
      <c r="E54" s="270">
        <v>0.13100000000000001</v>
      </c>
      <c r="F54" s="270">
        <v>0.158</v>
      </c>
      <c r="G54" s="566">
        <v>0.17199999999999999</v>
      </c>
      <c r="J54" s="118"/>
    </row>
    <row r="55" spans="2:10" ht="21.75" customHeight="1" thickBot="1" x14ac:dyDescent="0.2">
      <c r="B55" s="567" t="s">
        <v>681</v>
      </c>
      <c r="C55" s="568">
        <v>0.14000000000000001</v>
      </c>
      <c r="D55" s="568">
        <v>0.13800000000000001</v>
      </c>
      <c r="E55" s="568">
        <v>0.14499999999999999</v>
      </c>
      <c r="F55" s="568">
        <v>0.16950000000000001</v>
      </c>
      <c r="G55" s="569">
        <v>0.19600000000000001</v>
      </c>
      <c r="J55" s="118"/>
    </row>
    <row r="56" spans="2:10" x14ac:dyDescent="0.25">
      <c r="J56" s="118"/>
    </row>
    <row r="57" spans="2:10" x14ac:dyDescent="0.25">
      <c r="J57" s="118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20"/>
  <sheetViews>
    <sheetView showGridLines="0" zoomScaleNormal="100" workbookViewId="0">
      <selection activeCell="J30" sqref="J30"/>
    </sheetView>
  </sheetViews>
  <sheetFormatPr baseColWidth="10" defaultRowHeight="10.5" x14ac:dyDescent="0.25"/>
  <cols>
    <col min="1" max="1" width="4.85546875" style="72" customWidth="1"/>
    <col min="2" max="2" width="29.28515625" style="97" bestFit="1" customWidth="1"/>
    <col min="3" max="4" width="12.85546875" style="72" bestFit="1" customWidth="1"/>
    <col min="5" max="7" width="9.28515625" style="72" bestFit="1" customWidth="1"/>
    <col min="8" max="9" width="8" style="72" bestFit="1" customWidth="1"/>
    <col min="10" max="10" width="39.85546875" style="97" bestFit="1" customWidth="1"/>
    <col min="11" max="12" width="9" style="72" bestFit="1" customWidth="1"/>
    <col min="13" max="13" width="11" style="72" bestFit="1" customWidth="1"/>
    <col min="14" max="16384" width="11.42578125" style="72"/>
  </cols>
  <sheetData>
    <row r="4" spans="2:10" ht="11.25" thickBot="1" x14ac:dyDescent="0.3"/>
    <row r="5" spans="2:10" ht="12" thickBot="1" x14ac:dyDescent="0.3">
      <c r="B5" s="734" t="s">
        <v>220</v>
      </c>
      <c r="C5" s="680"/>
      <c r="D5" s="680"/>
      <c r="E5" s="680"/>
      <c r="F5" s="680"/>
      <c r="G5" s="680"/>
      <c r="H5" s="942" t="s">
        <v>5</v>
      </c>
      <c r="I5" s="943"/>
    </row>
    <row r="6" spans="2:10" ht="12" thickBot="1" x14ac:dyDescent="0.3">
      <c r="B6" s="790" t="s">
        <v>8</v>
      </c>
      <c r="C6" s="788" t="s">
        <v>712</v>
      </c>
      <c r="D6" s="788" t="s">
        <v>649</v>
      </c>
      <c r="E6" s="788" t="s">
        <v>507</v>
      </c>
      <c r="F6" s="788" t="s">
        <v>438</v>
      </c>
      <c r="G6" s="788" t="s">
        <v>400</v>
      </c>
      <c r="H6" s="788" t="s">
        <v>6</v>
      </c>
      <c r="I6" s="789" t="s">
        <v>7</v>
      </c>
    </row>
    <row r="7" spans="2:10" ht="12.75" customHeight="1" x14ac:dyDescent="0.25">
      <c r="B7" s="461" t="s">
        <v>192</v>
      </c>
      <c r="C7" s="83"/>
      <c r="D7" s="83"/>
      <c r="E7" s="83"/>
      <c r="F7" s="83"/>
      <c r="G7" s="83"/>
      <c r="H7" s="83"/>
      <c r="I7" s="530"/>
    </row>
    <row r="8" spans="2:10" ht="12.75" customHeight="1" x14ac:dyDescent="0.25">
      <c r="B8" s="538" t="s">
        <v>466</v>
      </c>
      <c r="C8" s="127">
        <v>2539.5640349985347</v>
      </c>
      <c r="D8" s="127">
        <v>2063.9561926411925</v>
      </c>
      <c r="E8" s="127">
        <v>1949.9800915356279</v>
      </c>
      <c r="F8" s="127">
        <v>1821.2316808246453</v>
      </c>
      <c r="G8" s="127">
        <v>1725.0053061872954</v>
      </c>
      <c r="H8" s="128">
        <v>0.23043504704851259</v>
      </c>
      <c r="I8" s="443">
        <v>0.47220650620004356</v>
      </c>
      <c r="J8" s="325"/>
    </row>
    <row r="9" spans="2:10" ht="12.75" customHeight="1" x14ac:dyDescent="0.25">
      <c r="B9" s="538" t="s">
        <v>123</v>
      </c>
      <c r="C9" s="127">
        <v>664.50968852999995</v>
      </c>
      <c r="D9" s="127">
        <v>600.71970243000044</v>
      </c>
      <c r="E9" s="127">
        <v>624.23468323999964</v>
      </c>
      <c r="F9" s="127">
        <v>522.80792579999991</v>
      </c>
      <c r="G9" s="127">
        <v>512.19219902215559</v>
      </c>
      <c r="H9" s="128">
        <v>0.10618926904171699</v>
      </c>
      <c r="I9" s="443">
        <v>0.29738346229918977</v>
      </c>
      <c r="J9" s="325"/>
    </row>
    <row r="10" spans="2:10" ht="21" x14ac:dyDescent="0.25">
      <c r="B10" s="538" t="s">
        <v>481</v>
      </c>
      <c r="C10" s="127">
        <v>3652.0930263451955</v>
      </c>
      <c r="D10" s="127">
        <v>3062.6445764194764</v>
      </c>
      <c r="E10" s="127">
        <v>2897.828104594294</v>
      </c>
      <c r="F10" s="127">
        <v>2574.2542926410338</v>
      </c>
      <c r="G10" s="127">
        <v>2462.2737582804039</v>
      </c>
      <c r="H10" s="128">
        <v>0.19246387728570213</v>
      </c>
      <c r="I10" s="443">
        <v>0.48321973300634724</v>
      </c>
      <c r="J10" s="325"/>
    </row>
    <row r="11" spans="2:10" x14ac:dyDescent="0.25">
      <c r="B11" s="538" t="s">
        <v>124</v>
      </c>
      <c r="C11" s="127">
        <v>-547.64350147368987</v>
      </c>
      <c r="D11" s="127">
        <v>-377.30895644710643</v>
      </c>
      <c r="E11" s="127">
        <v>-333.94920302180532</v>
      </c>
      <c r="F11" s="127">
        <v>-246.61833905739832</v>
      </c>
      <c r="G11" s="127">
        <v>-206.98851197451714</v>
      </c>
      <c r="H11" s="128">
        <v>0.45144580354127384</v>
      </c>
      <c r="I11" s="443">
        <v>1.6457676141036832</v>
      </c>
      <c r="J11" s="325"/>
    </row>
    <row r="12" spans="2:10" ht="21" x14ac:dyDescent="0.25">
      <c r="B12" s="538" t="s">
        <v>501</v>
      </c>
      <c r="C12" s="127">
        <v>163.14207533489417</v>
      </c>
      <c r="D12" s="127">
        <v>184.21551400154721</v>
      </c>
      <c r="E12" s="127">
        <v>80.422683458543588</v>
      </c>
      <c r="F12" s="127">
        <v>150.96072720501502</v>
      </c>
      <c r="G12" s="127">
        <v>61.380202589552148</v>
      </c>
      <c r="H12" s="128">
        <v>-0.11439556967213982</v>
      </c>
      <c r="I12" s="443">
        <v>1.6578940513738782</v>
      </c>
      <c r="J12" s="325"/>
    </row>
    <row r="13" spans="2:10" ht="12.75" customHeight="1" x14ac:dyDescent="0.25">
      <c r="B13" s="461" t="s">
        <v>223</v>
      </c>
      <c r="C13" s="110"/>
      <c r="D13" s="110"/>
      <c r="E13" s="110"/>
      <c r="F13" s="110"/>
      <c r="G13" s="127"/>
      <c r="H13" s="128"/>
      <c r="I13" s="443"/>
      <c r="J13" s="325"/>
    </row>
    <row r="14" spans="2:10" ht="12.75" customHeight="1" x14ac:dyDescent="0.25">
      <c r="B14" s="550" t="s">
        <v>125</v>
      </c>
      <c r="C14" s="110">
        <v>30571.454000000002</v>
      </c>
      <c r="D14" s="110">
        <v>29092.145</v>
      </c>
      <c r="E14" s="110">
        <v>26916.387999999999</v>
      </c>
      <c r="F14" s="110">
        <v>23683.754000000001</v>
      </c>
      <c r="G14" s="127">
        <v>20942.822</v>
      </c>
      <c r="H14" s="128">
        <v>5.0849086583337311E-2</v>
      </c>
      <c r="I14" s="443">
        <v>0.45975809754769448</v>
      </c>
    </row>
    <row r="15" spans="2:10" ht="12.75" customHeight="1" x14ac:dyDescent="0.25">
      <c r="B15" s="550" t="s">
        <v>126</v>
      </c>
      <c r="C15" s="110">
        <v>522.41899999999998</v>
      </c>
      <c r="D15" s="110">
        <v>557.64599999999996</v>
      </c>
      <c r="E15" s="127">
        <v>510.18299999999999</v>
      </c>
      <c r="F15" s="110">
        <v>453.47399999999999</v>
      </c>
      <c r="G15" s="127">
        <v>439.18799999999999</v>
      </c>
      <c r="H15" s="128">
        <v>-6.3170900535465146E-2</v>
      </c>
      <c r="I15" s="443">
        <v>0.18951109775312625</v>
      </c>
    </row>
    <row r="16" spans="2:10" ht="12.75" customHeight="1" x14ac:dyDescent="0.25">
      <c r="B16" s="550" t="s">
        <v>254</v>
      </c>
      <c r="C16" s="110">
        <v>31093.873000000003</v>
      </c>
      <c r="D16" s="127">
        <v>29649.791000000001</v>
      </c>
      <c r="E16" s="127">
        <v>27426.571</v>
      </c>
      <c r="F16" s="127">
        <v>24137.227999999999</v>
      </c>
      <c r="G16" s="127">
        <v>21382.01</v>
      </c>
      <c r="H16" s="128">
        <v>4.870462661945929E-2</v>
      </c>
      <c r="I16" s="443">
        <v>0.45420720502890077</v>
      </c>
    </row>
    <row r="17" spans="1:9" ht="12.75" customHeight="1" thickBot="1" x14ac:dyDescent="0.3">
      <c r="B17" s="776" t="s">
        <v>94</v>
      </c>
      <c r="C17" s="777">
        <v>51679.01549089262</v>
      </c>
      <c r="D17" s="777">
        <v>47257.135524741345</v>
      </c>
      <c r="E17" s="777">
        <v>42807.757612180125</v>
      </c>
      <c r="F17" s="777">
        <v>36278.797517080457</v>
      </c>
      <c r="G17" s="778">
        <v>35239.873366050808</v>
      </c>
      <c r="H17" s="457">
        <v>9.3570630488938766E-2</v>
      </c>
      <c r="I17" s="458">
        <v>0.46649265603431078</v>
      </c>
    </row>
    <row r="18" spans="1:9" x14ac:dyDescent="0.25">
      <c r="B18" s="130"/>
      <c r="C18" s="127"/>
      <c r="D18" s="127"/>
      <c r="E18" s="127"/>
      <c r="F18" s="127"/>
      <c r="G18" s="127"/>
      <c r="H18" s="128"/>
      <c r="I18" s="128"/>
    </row>
    <row r="19" spans="1:9" x14ac:dyDescent="0.25">
      <c r="B19" s="130"/>
      <c r="C19" s="128"/>
      <c r="D19" s="128"/>
      <c r="E19" s="128"/>
      <c r="F19" s="128"/>
      <c r="G19" s="128"/>
      <c r="H19" s="128"/>
      <c r="I19" s="97"/>
    </row>
    <row r="20" spans="1:9" x14ac:dyDescent="0.25">
      <c r="A20" s="130"/>
      <c r="B20" s="130"/>
      <c r="C20" s="128"/>
      <c r="D20" s="128"/>
      <c r="E20" s="128"/>
      <c r="F20" s="128"/>
      <c r="G20" s="128"/>
      <c r="H20" s="128"/>
      <c r="I20" s="97"/>
    </row>
  </sheetData>
  <mergeCells count="1">
    <mergeCell ref="H5:I5"/>
  </mergeCells>
  <pageMargins left="0.7" right="0.7" top="0.75" bottom="0.75" header="0.3" footer="0.3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6"/>
  <sheetViews>
    <sheetView showGridLines="0" workbookViewId="0">
      <selection activeCell="J30" sqref="J30"/>
    </sheetView>
  </sheetViews>
  <sheetFormatPr baseColWidth="10" defaultRowHeight="10.5" x14ac:dyDescent="0.25"/>
  <cols>
    <col min="1" max="1" width="4.85546875" style="118" customWidth="1"/>
    <col min="2" max="2" width="32" style="118" bestFit="1" customWidth="1"/>
    <col min="3" max="3" width="12.85546875" style="72" bestFit="1" customWidth="1"/>
    <col min="4" max="4" width="11.85546875" style="72" bestFit="1" customWidth="1"/>
    <col min="5" max="6" width="10.28515625" style="72" bestFit="1" customWidth="1"/>
    <col min="7" max="7" width="13" style="72" bestFit="1" customWidth="1"/>
    <col min="8" max="8" width="12" style="72" bestFit="1" customWidth="1"/>
    <col min="9" max="9" width="8.28515625" style="72" bestFit="1" customWidth="1"/>
    <col min="10" max="10" width="4.7109375" style="118" customWidth="1"/>
    <col min="11" max="11" width="8.28515625" style="72" bestFit="1" customWidth="1"/>
    <col min="12" max="12" width="7.42578125" style="72" bestFit="1" customWidth="1"/>
    <col min="13" max="13" width="11" style="72" bestFit="1" customWidth="1"/>
    <col min="14" max="16384" width="11.42578125" style="118"/>
  </cols>
  <sheetData>
    <row r="2" spans="2:11" ht="11.25" thickBot="1" x14ac:dyDescent="0.3"/>
    <row r="3" spans="2:11" ht="15" customHeight="1" x14ac:dyDescent="0.25">
      <c r="B3" s="779" t="s">
        <v>253</v>
      </c>
      <c r="C3" s="680"/>
      <c r="D3" s="680"/>
      <c r="E3" s="680"/>
      <c r="F3" s="680"/>
      <c r="G3" s="680"/>
      <c r="H3" s="968" t="s">
        <v>5</v>
      </c>
      <c r="I3" s="969"/>
    </row>
    <row r="4" spans="2:11" ht="15" customHeight="1" thickBot="1" x14ac:dyDescent="0.3">
      <c r="B4" s="787" t="s">
        <v>8</v>
      </c>
      <c r="C4" s="788" t="s">
        <v>712</v>
      </c>
      <c r="D4" s="788" t="s">
        <v>649</v>
      </c>
      <c r="E4" s="788" t="s">
        <v>507</v>
      </c>
      <c r="F4" s="788" t="s">
        <v>438</v>
      </c>
      <c r="G4" s="788" t="s">
        <v>400</v>
      </c>
      <c r="H4" s="788" t="s">
        <v>6</v>
      </c>
      <c r="I4" s="789" t="s">
        <v>7</v>
      </c>
    </row>
    <row r="5" spans="2:11" ht="15" customHeight="1" x14ac:dyDescent="0.25">
      <c r="B5" s="780" t="s">
        <v>192</v>
      </c>
      <c r="C5" s="83"/>
      <c r="D5" s="83"/>
      <c r="E5" s="83"/>
      <c r="F5" s="83"/>
      <c r="G5" s="83"/>
      <c r="H5" s="83"/>
      <c r="I5" s="530"/>
      <c r="J5" s="119"/>
    </row>
    <row r="6" spans="2:11" ht="15" customHeight="1" x14ac:dyDescent="0.25">
      <c r="B6" s="538" t="s">
        <v>466</v>
      </c>
      <c r="C6" s="127">
        <v>1178.0257680934844</v>
      </c>
      <c r="D6" s="127">
        <v>947.64039677976859</v>
      </c>
      <c r="E6" s="127">
        <v>858.61991567043754</v>
      </c>
      <c r="F6" s="127">
        <v>583.0589194563097</v>
      </c>
      <c r="G6" s="127">
        <v>302.64107490767793</v>
      </c>
      <c r="H6" s="128">
        <v>0.24311476388786457</v>
      </c>
      <c r="I6" s="443">
        <v>2.8924847476597373</v>
      </c>
    </row>
    <row r="7" spans="2:11" ht="15" customHeight="1" x14ac:dyDescent="0.25">
      <c r="B7" s="538" t="s">
        <v>123</v>
      </c>
      <c r="C7" s="127">
        <v>111.28328737999992</v>
      </c>
      <c r="D7" s="127">
        <v>112.57380634000013</v>
      </c>
      <c r="E7" s="127">
        <v>101.94521179999995</v>
      </c>
      <c r="F7" s="127">
        <v>89.07269448000001</v>
      </c>
      <c r="G7" s="127">
        <v>157.18771740914369</v>
      </c>
      <c r="H7" s="128">
        <v>-1.1463758772644939E-2</v>
      </c>
      <c r="I7" s="443">
        <v>-0.29203573145387174</v>
      </c>
    </row>
    <row r="8" spans="2:11" ht="21" x14ac:dyDescent="0.25">
      <c r="B8" s="538" t="s">
        <v>481</v>
      </c>
      <c r="C8" s="127">
        <v>1597.9071764076502</v>
      </c>
      <c r="D8" s="127">
        <v>1245.1602902195812</v>
      </c>
      <c r="E8" s="127">
        <v>1119.6207810844937</v>
      </c>
      <c r="F8" s="127">
        <v>785.65775228827522</v>
      </c>
      <c r="G8" s="127">
        <v>521.21065948115699</v>
      </c>
      <c r="H8" s="128">
        <v>0.2832943589341923</v>
      </c>
      <c r="I8" s="443">
        <v>2.0657607386585277</v>
      </c>
    </row>
    <row r="9" spans="2:11" x14ac:dyDescent="0.25">
      <c r="B9" s="538" t="s">
        <v>124</v>
      </c>
      <c r="C9" s="127">
        <v>-311.51616362534787</v>
      </c>
      <c r="D9" s="127">
        <v>-230.86135730685774</v>
      </c>
      <c r="E9" s="127">
        <v>-167.92049634169101</v>
      </c>
      <c r="F9" s="127">
        <v>-72.753982726103374</v>
      </c>
      <c r="G9" s="127">
        <v>-62.359823259684241</v>
      </c>
      <c r="H9" s="128">
        <v>0.34936468909036544</v>
      </c>
      <c r="I9" s="443">
        <v>3.9954625805802069</v>
      </c>
    </row>
    <row r="10" spans="2:11" ht="15" customHeight="1" x14ac:dyDescent="0.25">
      <c r="B10" s="538" t="s">
        <v>501</v>
      </c>
      <c r="C10" s="127">
        <v>554.77288826233007</v>
      </c>
      <c r="D10" s="127">
        <v>539.63062661246829</v>
      </c>
      <c r="E10" s="127">
        <v>347.46422513950932</v>
      </c>
      <c r="F10" s="127">
        <v>243.22025998569237</v>
      </c>
      <c r="G10" s="127">
        <v>7.8224144186510243</v>
      </c>
      <c r="H10" s="128">
        <v>2.8060419299989148E-2</v>
      </c>
      <c r="I10" s="443">
        <v>69.920927807095225</v>
      </c>
    </row>
    <row r="11" spans="2:11" ht="15" customHeight="1" x14ac:dyDescent="0.25">
      <c r="B11" s="780" t="s">
        <v>223</v>
      </c>
      <c r="C11" s="127"/>
      <c r="D11" s="127"/>
      <c r="E11" s="127"/>
      <c r="F11" s="127"/>
      <c r="G11" s="127"/>
      <c r="H11" s="428"/>
      <c r="I11" s="784"/>
    </row>
    <row r="12" spans="2:11" ht="15" customHeight="1" x14ac:dyDescent="0.25">
      <c r="B12" s="538" t="s">
        <v>125</v>
      </c>
      <c r="C12" s="110">
        <v>36121.815000000002</v>
      </c>
      <c r="D12" s="110">
        <v>40504.906000000003</v>
      </c>
      <c r="E12" s="110">
        <v>34973.010999999999</v>
      </c>
      <c r="F12" s="110">
        <v>30927.330999999998</v>
      </c>
      <c r="G12" s="127">
        <v>27811.753000000001</v>
      </c>
      <c r="H12" s="128">
        <v>-0.10821136086576777</v>
      </c>
      <c r="I12" s="443">
        <v>0.29879677127867499</v>
      </c>
    </row>
    <row r="13" spans="2:11" ht="15" customHeight="1" x14ac:dyDescent="0.25">
      <c r="B13" s="785" t="s">
        <v>126</v>
      </c>
      <c r="C13" s="110">
        <v>2815.0659999999998</v>
      </c>
      <c r="D13" s="110">
        <v>3037.2049999999999</v>
      </c>
      <c r="E13" s="110">
        <v>2571.9340000000002</v>
      </c>
      <c r="F13" s="110">
        <v>2193.6680000000001</v>
      </c>
      <c r="G13" s="127">
        <v>2070.3180000000002</v>
      </c>
      <c r="H13" s="128">
        <v>-7.3139284309093444E-2</v>
      </c>
      <c r="I13" s="443">
        <v>0.35972638019859726</v>
      </c>
    </row>
    <row r="14" spans="2:11" ht="15" customHeight="1" x14ac:dyDescent="0.25">
      <c r="B14" s="481" t="s">
        <v>254</v>
      </c>
      <c r="C14" s="127">
        <v>38936.881000000001</v>
      </c>
      <c r="D14" s="127">
        <v>43542.111000000004</v>
      </c>
      <c r="E14" s="127">
        <v>37544.945</v>
      </c>
      <c r="F14" s="127">
        <v>33120.998999999996</v>
      </c>
      <c r="G14" s="127">
        <v>29882.071</v>
      </c>
      <c r="H14" s="128">
        <v>-0.10576496853815842</v>
      </c>
      <c r="I14" s="443">
        <v>0.30301815426380596</v>
      </c>
      <c r="J14" s="310"/>
    </row>
    <row r="15" spans="2:11" ht="15" customHeight="1" thickBot="1" x14ac:dyDescent="0.3">
      <c r="B15" s="786" t="s">
        <v>94</v>
      </c>
      <c r="C15" s="777">
        <v>9420.9384359882624</v>
      </c>
      <c r="D15" s="777">
        <v>10239.835810031653</v>
      </c>
      <c r="E15" s="777">
        <v>6202.8983457947825</v>
      </c>
      <c r="F15" s="777">
        <v>4414.3918137553619</v>
      </c>
      <c r="G15" s="778">
        <v>4615.245079894692</v>
      </c>
      <c r="H15" s="457">
        <v>-7.99717289647498E-2</v>
      </c>
      <c r="I15" s="458">
        <v>1.0412650407295865</v>
      </c>
      <c r="K15" s="134"/>
    </row>
    <row r="16" spans="2:11" x14ac:dyDescent="0.25">
      <c r="K16" s="132"/>
    </row>
  </sheetData>
  <mergeCells count="1">
    <mergeCell ref="H3:I3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7"/>
  <sheetViews>
    <sheetView showGridLines="0" topLeftCell="A2" workbookViewId="0">
      <selection activeCell="J30" sqref="J30"/>
    </sheetView>
  </sheetViews>
  <sheetFormatPr baseColWidth="10" defaultRowHeight="15" x14ac:dyDescent="0.25"/>
  <cols>
    <col min="1" max="1" width="4.85546875" style="133" customWidth="1"/>
    <col min="2" max="2" width="32" style="133" bestFit="1" customWidth="1"/>
    <col min="3" max="3" width="10.28515625" style="356" bestFit="1" customWidth="1"/>
    <col min="4" max="4" width="9" style="318" bestFit="1" customWidth="1"/>
    <col min="5" max="5" width="9" style="269" bestFit="1" customWidth="1"/>
    <col min="6" max="6" width="9" style="245" bestFit="1" customWidth="1"/>
    <col min="7" max="7" width="8.28515625" style="158" bestFit="1" customWidth="1"/>
    <col min="8" max="8" width="8.28515625" style="67" bestFit="1" customWidth="1"/>
    <col min="9" max="9" width="9" style="67" bestFit="1" customWidth="1"/>
    <col min="10" max="10" width="11.42578125" style="133"/>
    <col min="11" max="11" width="39.7109375" style="133" bestFit="1" customWidth="1"/>
    <col min="12" max="13" width="7.42578125" style="67" bestFit="1" customWidth="1"/>
    <col min="14" max="14" width="11" style="67" bestFit="1" customWidth="1"/>
    <col min="15" max="16384" width="11.42578125" style="133"/>
  </cols>
  <sheetData>
    <row r="1" spans="2:14" s="118" customFormat="1" ht="11.25" hidden="1" thickBot="1" x14ac:dyDescent="0.3">
      <c r="B1" s="68" t="s">
        <v>127</v>
      </c>
      <c r="C1" s="88"/>
      <c r="D1" s="88"/>
      <c r="E1" s="88"/>
      <c r="F1" s="88"/>
      <c r="G1" s="88"/>
      <c r="H1" s="89" t="e">
        <v>#REF!</v>
      </c>
      <c r="I1" s="90" t="e">
        <v>#REF!</v>
      </c>
      <c r="L1" s="72"/>
      <c r="M1" s="72"/>
      <c r="N1" s="72"/>
    </row>
    <row r="2" spans="2:14" s="118" customFormat="1" ht="10.5" x14ac:dyDescent="0.25">
      <c r="C2" s="72"/>
      <c r="D2" s="72"/>
      <c r="E2" s="72"/>
      <c r="F2" s="72"/>
      <c r="G2" s="72"/>
      <c r="H2" s="72"/>
      <c r="I2" s="72"/>
      <c r="L2" s="72"/>
      <c r="M2" s="72"/>
      <c r="N2" s="72"/>
    </row>
    <row r="3" spans="2:14" s="118" customFormat="1" ht="11.25" thickBot="1" x14ac:dyDescent="0.3">
      <c r="C3" s="72"/>
      <c r="D3" s="72"/>
      <c r="E3" s="72"/>
      <c r="F3" s="72"/>
      <c r="G3" s="72"/>
      <c r="H3" s="72"/>
      <c r="I3" s="72"/>
      <c r="L3" s="72"/>
      <c r="M3" s="72"/>
      <c r="N3" s="72"/>
    </row>
    <row r="4" spans="2:14" s="118" customFormat="1" ht="11.25" x14ac:dyDescent="0.25">
      <c r="B4" s="779" t="s">
        <v>221</v>
      </c>
      <c r="C4" s="680"/>
      <c r="D4" s="680"/>
      <c r="E4" s="680"/>
      <c r="F4" s="680"/>
      <c r="G4" s="680"/>
      <c r="H4" s="970" t="s">
        <v>5</v>
      </c>
      <c r="I4" s="971"/>
      <c r="L4" s="72"/>
      <c r="M4" s="72"/>
      <c r="N4" s="72"/>
    </row>
    <row r="5" spans="2:14" s="118" customFormat="1" ht="12" thickBot="1" x14ac:dyDescent="0.3">
      <c r="B5" s="787" t="s">
        <v>8</v>
      </c>
      <c r="C5" s="788" t="s">
        <v>712</v>
      </c>
      <c r="D5" s="788" t="s">
        <v>649</v>
      </c>
      <c r="E5" s="788" t="s">
        <v>507</v>
      </c>
      <c r="F5" s="788" t="s">
        <v>438</v>
      </c>
      <c r="G5" s="788" t="s">
        <v>400</v>
      </c>
      <c r="H5" s="788" t="s">
        <v>6</v>
      </c>
      <c r="I5" s="789" t="s">
        <v>7</v>
      </c>
      <c r="L5" s="72"/>
      <c r="M5" s="72"/>
      <c r="N5" s="72"/>
    </row>
    <row r="6" spans="2:14" s="118" customFormat="1" ht="12" customHeight="1" x14ac:dyDescent="0.25">
      <c r="B6" s="780" t="s">
        <v>192</v>
      </c>
      <c r="C6" s="83"/>
      <c r="D6" s="83"/>
      <c r="E6" s="83"/>
      <c r="F6" s="83"/>
      <c r="G6" s="83"/>
      <c r="H6" s="83"/>
      <c r="I6" s="530"/>
      <c r="J6" s="119"/>
      <c r="K6" s="119"/>
      <c r="L6" s="93"/>
      <c r="M6" s="93"/>
      <c r="N6" s="72"/>
    </row>
    <row r="7" spans="2:14" s="118" customFormat="1" ht="18.75" customHeight="1" x14ac:dyDescent="0.25">
      <c r="B7" s="538" t="s">
        <v>466</v>
      </c>
      <c r="C7" s="147">
        <v>-2348.4721439720338</v>
      </c>
      <c r="D7" s="147">
        <v>-879.28117690094746</v>
      </c>
      <c r="E7" s="147">
        <v>-834.88567392606501</v>
      </c>
      <c r="F7" s="147">
        <v>-258.97800520095393</v>
      </c>
      <c r="G7" s="147">
        <v>-171.17358451788616</v>
      </c>
      <c r="H7" s="148">
        <v>1.6709000552579703</v>
      </c>
      <c r="I7" s="524">
        <v>12.719828036472759</v>
      </c>
      <c r="L7" s="72"/>
      <c r="M7" s="72"/>
      <c r="N7" s="72"/>
    </row>
    <row r="8" spans="2:14" s="118" customFormat="1" ht="10.5" x14ac:dyDescent="0.25">
      <c r="B8" s="463" t="s">
        <v>689</v>
      </c>
      <c r="C8" s="147">
        <v>3065.0047755999999</v>
      </c>
      <c r="D8" s="147">
        <v>1316.0932797600012</v>
      </c>
      <c r="E8" s="147">
        <v>507.26744991000055</v>
      </c>
      <c r="F8" s="147">
        <v>388.93249472999912</v>
      </c>
      <c r="G8" s="147">
        <v>403.36665152298787</v>
      </c>
      <c r="H8" s="148">
        <v>1.3288659115096499</v>
      </c>
      <c r="I8" s="524">
        <v>6.5985576993722432</v>
      </c>
      <c r="L8" s="72"/>
      <c r="M8" s="72"/>
      <c r="N8" s="72"/>
    </row>
    <row r="9" spans="2:14" s="118" customFormat="1" ht="21" x14ac:dyDescent="0.25">
      <c r="B9" s="538" t="s">
        <v>481</v>
      </c>
      <c r="C9" s="147">
        <v>731.4518827371395</v>
      </c>
      <c r="D9" s="147">
        <v>442.47377853095685</v>
      </c>
      <c r="E9" s="147">
        <v>-316.23297284878737</v>
      </c>
      <c r="F9" s="147">
        <v>133.85431158069125</v>
      </c>
      <c r="G9" s="147">
        <v>245.05002181552979</v>
      </c>
      <c r="H9" s="148">
        <v>0.65309656351978562</v>
      </c>
      <c r="I9" s="524">
        <v>1.9849084579464602</v>
      </c>
      <c r="L9" s="72"/>
      <c r="M9" s="72"/>
      <c r="N9" s="72"/>
    </row>
    <row r="10" spans="2:14" s="118" customFormat="1" ht="18.75" customHeight="1" thickBot="1" x14ac:dyDescent="0.3">
      <c r="B10" s="539" t="s">
        <v>501</v>
      </c>
      <c r="C10" s="781">
        <v>488.61720211557207</v>
      </c>
      <c r="D10" s="781">
        <v>94.122274121186933</v>
      </c>
      <c r="E10" s="781">
        <v>-137.45668159798529</v>
      </c>
      <c r="F10" s="781">
        <v>-4.216794638773699</v>
      </c>
      <c r="G10" s="781">
        <v>-20.211725287375447</v>
      </c>
      <c r="H10" s="782">
        <v>4.1913025548708482</v>
      </c>
      <c r="I10" s="783">
        <v>-25.174937822886889</v>
      </c>
      <c r="L10" s="72"/>
      <c r="M10" s="72"/>
      <c r="N10" s="72"/>
    </row>
    <row r="11" spans="2:14" s="118" customFormat="1" ht="18.75" hidden="1" customHeight="1" x14ac:dyDescent="0.25">
      <c r="B11" s="66" t="s">
        <v>223</v>
      </c>
      <c r="C11" s="147"/>
      <c r="D11" s="147"/>
      <c r="E11" s="147"/>
      <c r="F11" s="147"/>
      <c r="G11" s="147"/>
      <c r="H11" s="148"/>
      <c r="I11" s="149"/>
      <c r="J11" s="133"/>
      <c r="K11" s="133"/>
      <c r="L11" s="72"/>
      <c r="M11" s="72"/>
      <c r="N11" s="72"/>
    </row>
    <row r="12" spans="2:14" s="118" customFormat="1" ht="18.75" hidden="1" customHeight="1" x14ac:dyDescent="0.25">
      <c r="B12" s="129" t="s">
        <v>305</v>
      </c>
      <c r="C12" s="142"/>
      <c r="D12" s="142"/>
      <c r="E12" s="142"/>
      <c r="F12" s="142"/>
      <c r="G12" s="142"/>
      <c r="H12" s="148" t="e">
        <v>#DIV/0!</v>
      </c>
      <c r="I12" s="149" t="e">
        <v>#DIV/0!</v>
      </c>
      <c r="J12" s="133"/>
      <c r="K12" s="133"/>
      <c r="L12" s="72"/>
      <c r="M12" s="72"/>
      <c r="N12" s="72"/>
    </row>
    <row r="13" spans="2:14" s="118" customFormat="1" ht="18.75" hidden="1" customHeight="1" thickBot="1" x14ac:dyDescent="0.3">
      <c r="B13" s="71" t="s">
        <v>94</v>
      </c>
      <c r="C13" s="255"/>
      <c r="D13" s="255"/>
      <c r="E13" s="255"/>
      <c r="F13" s="255"/>
      <c r="G13" s="255"/>
      <c r="H13" s="150" t="e">
        <v>#DIV/0!</v>
      </c>
      <c r="I13" s="151" t="e">
        <v>#DIV/0!</v>
      </c>
      <c r="J13" s="133"/>
      <c r="K13" s="133"/>
      <c r="L13" s="72"/>
      <c r="M13" s="72"/>
      <c r="N13" s="72"/>
    </row>
    <row r="16" spans="2:14" x14ac:dyDescent="0.25">
      <c r="D16" s="841"/>
      <c r="I16" s="133"/>
    </row>
    <row r="17" spans="4:9" x14ac:dyDescent="0.25">
      <c r="D17" s="711"/>
      <c r="I17" s="133"/>
    </row>
  </sheetData>
  <mergeCells count="1">
    <mergeCell ref="H4:I4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3"/>
  <sheetViews>
    <sheetView showGridLines="0" workbookViewId="0">
      <selection activeCell="J30" sqref="J30"/>
    </sheetView>
  </sheetViews>
  <sheetFormatPr baseColWidth="10" defaultRowHeight="10.5" x14ac:dyDescent="0.25"/>
  <cols>
    <col min="1" max="1" width="4.85546875" style="118" customWidth="1"/>
    <col min="2" max="2" width="40" style="118" bestFit="1" customWidth="1"/>
    <col min="3" max="3" width="11" style="72" bestFit="1" customWidth="1"/>
    <col min="4" max="4" width="10.28515625" style="72" bestFit="1" customWidth="1"/>
    <col min="5" max="5" width="8.28515625" style="72" bestFit="1" customWidth="1"/>
    <col min="6" max="6" width="9" style="72" bestFit="1" customWidth="1"/>
    <col min="7" max="7" width="8.28515625" style="72" bestFit="1" customWidth="1"/>
    <col min="8" max="8" width="8.42578125" style="72" bestFit="1" customWidth="1"/>
    <col min="9" max="9" width="9" style="72" bestFit="1" customWidth="1"/>
    <col min="10" max="10" width="38.7109375" style="118" bestFit="1" customWidth="1"/>
    <col min="11" max="12" width="7.42578125" style="72" bestFit="1" customWidth="1"/>
    <col min="13" max="13" width="11" style="72" bestFit="1" customWidth="1"/>
    <col min="14" max="16384" width="11.42578125" style="118"/>
  </cols>
  <sheetData>
    <row r="1" spans="2:10" ht="11.25" thickBot="1" x14ac:dyDescent="0.3"/>
    <row r="2" spans="2:10" ht="11.25" x14ac:dyDescent="0.25">
      <c r="B2" s="779" t="s">
        <v>252</v>
      </c>
      <c r="C2" s="680"/>
      <c r="D2" s="680"/>
      <c r="E2" s="680"/>
      <c r="F2" s="680"/>
      <c r="G2" s="680"/>
      <c r="H2" s="970" t="s">
        <v>5</v>
      </c>
      <c r="I2" s="971"/>
    </row>
    <row r="3" spans="2:10" ht="12" thickBot="1" x14ac:dyDescent="0.3">
      <c r="B3" s="787" t="s">
        <v>8</v>
      </c>
      <c r="C3" s="788" t="s">
        <v>712</v>
      </c>
      <c r="D3" s="788" t="s">
        <v>649</v>
      </c>
      <c r="E3" s="788" t="s">
        <v>507</v>
      </c>
      <c r="F3" s="788" t="s">
        <v>438</v>
      </c>
      <c r="G3" s="788" t="s">
        <v>400</v>
      </c>
      <c r="H3" s="788" t="s">
        <v>6</v>
      </c>
      <c r="I3" s="789" t="s">
        <v>7</v>
      </c>
    </row>
    <row r="4" spans="2:10" ht="13.5" customHeight="1" x14ac:dyDescent="0.25">
      <c r="B4" s="780" t="s">
        <v>192</v>
      </c>
      <c r="C4" s="83"/>
      <c r="D4" s="83"/>
      <c r="E4" s="83"/>
      <c r="F4" s="83"/>
      <c r="G4" s="83"/>
      <c r="H4" s="83"/>
      <c r="I4" s="530"/>
      <c r="J4" s="119"/>
    </row>
    <row r="5" spans="2:10" ht="13.5" customHeight="1" x14ac:dyDescent="0.25">
      <c r="B5" s="538" t="s">
        <v>466</v>
      </c>
      <c r="C5" s="127">
        <v>425.51</v>
      </c>
      <c r="D5" s="127">
        <v>702.97500000000002</v>
      </c>
      <c r="E5" s="127">
        <v>875.303</v>
      </c>
      <c r="F5" s="127">
        <v>662.61500000000001</v>
      </c>
      <c r="G5" s="127">
        <v>728.18499999999995</v>
      </c>
      <c r="H5" s="128">
        <v>-0.39470109178847046</v>
      </c>
      <c r="I5" s="443">
        <v>-0.41565673558230387</v>
      </c>
      <c r="J5" s="72"/>
    </row>
    <row r="6" spans="2:10" ht="13.5" customHeight="1" x14ac:dyDescent="0.25">
      <c r="B6" s="538" t="s">
        <v>123</v>
      </c>
      <c r="C6" s="127">
        <v>209.16800000000001</v>
      </c>
      <c r="D6" s="127">
        <v>235.52600000000001</v>
      </c>
      <c r="E6" s="127">
        <v>205.21199999999999</v>
      </c>
      <c r="F6" s="127">
        <v>198.785</v>
      </c>
      <c r="G6" s="127">
        <v>190.798</v>
      </c>
      <c r="H6" s="128">
        <v>-0.11191121150106575</v>
      </c>
      <c r="I6" s="443">
        <v>9.6279835218398446E-2</v>
      </c>
      <c r="J6" s="72"/>
    </row>
    <row r="7" spans="2:10" ht="21" x14ac:dyDescent="0.25">
      <c r="B7" s="538" t="s">
        <v>481</v>
      </c>
      <c r="C7" s="127">
        <v>569.59400000000005</v>
      </c>
      <c r="D7" s="127">
        <v>864.92599999999993</v>
      </c>
      <c r="E7" s="127">
        <v>996.60054475999993</v>
      </c>
      <c r="F7" s="127">
        <v>957.24345524</v>
      </c>
      <c r="G7" s="127">
        <v>917.91399999999999</v>
      </c>
      <c r="H7" s="128">
        <v>-0.34145348850653112</v>
      </c>
      <c r="I7" s="443">
        <v>-0.37946910059112282</v>
      </c>
      <c r="J7" s="72"/>
    </row>
    <row r="8" spans="2:10" x14ac:dyDescent="0.25">
      <c r="B8" s="538" t="s">
        <v>124</v>
      </c>
      <c r="C8" s="127">
        <v>-559.52700000000004</v>
      </c>
      <c r="D8" s="127">
        <v>-478.25799999999998</v>
      </c>
      <c r="E8" s="127">
        <v>-458.53899999999999</v>
      </c>
      <c r="F8" s="127">
        <v>-401.58</v>
      </c>
      <c r="G8" s="127">
        <v>-363.20699999999999</v>
      </c>
      <c r="H8" s="128">
        <v>0.16992711047175391</v>
      </c>
      <c r="I8" s="443">
        <v>0.54051821688458657</v>
      </c>
      <c r="J8" s="72"/>
    </row>
    <row r="9" spans="2:10" ht="13.5" customHeight="1" x14ac:dyDescent="0.25">
      <c r="B9" s="538" t="s">
        <v>501</v>
      </c>
      <c r="C9" s="127">
        <v>-414.36599999999999</v>
      </c>
      <c r="D9" s="127">
        <v>-148.404</v>
      </c>
      <c r="E9" s="127">
        <v>-27.088999999999999</v>
      </c>
      <c r="F9" s="127">
        <v>33.792999999999999</v>
      </c>
      <c r="G9" s="127">
        <v>32.134999999999998</v>
      </c>
      <c r="H9" s="128">
        <v>1.792148459610253</v>
      </c>
      <c r="I9" s="443">
        <v>-13.894538665007001</v>
      </c>
      <c r="J9" s="72"/>
    </row>
    <row r="10" spans="2:10" ht="13.5" customHeight="1" x14ac:dyDescent="0.25">
      <c r="B10" s="780" t="s">
        <v>223</v>
      </c>
      <c r="C10" s="127"/>
      <c r="D10" s="127"/>
      <c r="E10" s="127"/>
      <c r="F10" s="127"/>
      <c r="G10" s="127"/>
      <c r="H10" s="128"/>
      <c r="I10" s="443"/>
      <c r="J10" s="72"/>
    </row>
    <row r="11" spans="2:10" ht="13.5" customHeight="1" thickBot="1" x14ac:dyDescent="0.3">
      <c r="B11" s="539" t="s">
        <v>339</v>
      </c>
      <c r="C11" s="777">
        <v>7531.7493894299987</v>
      </c>
      <c r="D11" s="777">
        <v>7945.4962976900006</v>
      </c>
      <c r="E11" s="777">
        <v>8193.9683485300011</v>
      </c>
      <c r="F11" s="777">
        <v>7901.1125157299984</v>
      </c>
      <c r="G11" s="778">
        <v>7523.0614414900001</v>
      </c>
      <c r="H11" s="457">
        <v>-5.2073135869472487E-2</v>
      </c>
      <c r="I11" s="458">
        <v>1.1548420822518057E-3</v>
      </c>
      <c r="J11" s="72"/>
    </row>
    <row r="13" spans="2:10" x14ac:dyDescent="0.25">
      <c r="C13" s="128"/>
      <c r="D13" s="913"/>
      <c r="E13" s="128"/>
      <c r="F13" s="128"/>
      <c r="G13" s="128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10"/>
  <sheetViews>
    <sheetView showGridLines="0" workbookViewId="0">
      <selection activeCell="J30" sqref="J30"/>
    </sheetView>
  </sheetViews>
  <sheetFormatPr baseColWidth="10" defaultRowHeight="10.5" x14ac:dyDescent="0.25"/>
  <cols>
    <col min="1" max="1" width="4.85546875" style="118" customWidth="1"/>
    <col min="2" max="2" width="32.42578125" style="118" customWidth="1"/>
    <col min="3" max="6" width="7.42578125" style="72" bestFit="1" customWidth="1"/>
    <col min="7" max="7" width="6.7109375" style="72" bestFit="1" customWidth="1"/>
    <col min="8" max="8" width="9" style="72" bestFit="1" customWidth="1"/>
    <col min="9" max="9" width="8.28515625" style="72" bestFit="1" customWidth="1"/>
    <col min="10" max="10" width="11.42578125" style="118"/>
    <col min="11" max="11" width="24.28515625" style="118" customWidth="1"/>
    <col min="12" max="18" width="7.42578125" style="72" customWidth="1"/>
    <col min="19" max="19" width="11.42578125" style="118"/>
    <col min="20" max="20" width="39.85546875" style="118" bestFit="1" customWidth="1"/>
    <col min="21" max="22" width="7.28515625" style="72" bestFit="1" customWidth="1"/>
    <col min="23" max="23" width="11" style="72" bestFit="1" customWidth="1"/>
    <col min="24" max="16384" width="11.42578125" style="118"/>
  </cols>
  <sheetData>
    <row r="1" spans="2:9" ht="11.25" thickBot="1" x14ac:dyDescent="0.3"/>
    <row r="2" spans="2:9" ht="15" customHeight="1" x14ac:dyDescent="0.25">
      <c r="B2" s="725" t="s">
        <v>222</v>
      </c>
      <c r="C2" s="680"/>
      <c r="D2" s="680"/>
      <c r="E2" s="680"/>
      <c r="F2" s="680"/>
      <c r="G2" s="680"/>
      <c r="H2" s="970" t="s">
        <v>5</v>
      </c>
      <c r="I2" s="971"/>
    </row>
    <row r="3" spans="2:9" ht="12" thickBot="1" x14ac:dyDescent="0.3">
      <c r="B3" s="787" t="s">
        <v>8</v>
      </c>
      <c r="C3" s="788" t="s">
        <v>712</v>
      </c>
      <c r="D3" s="788" t="s">
        <v>649</v>
      </c>
      <c r="E3" s="788" t="s">
        <v>507</v>
      </c>
      <c r="F3" s="788" t="s">
        <v>438</v>
      </c>
      <c r="G3" s="788" t="s">
        <v>400</v>
      </c>
      <c r="H3" s="788" t="s">
        <v>6</v>
      </c>
      <c r="I3" s="789" t="s">
        <v>7</v>
      </c>
    </row>
    <row r="4" spans="2:9" ht="17.25" customHeight="1" x14ac:dyDescent="0.25">
      <c r="B4" s="538" t="s">
        <v>466</v>
      </c>
      <c r="C4" s="127">
        <v>18.434999999999999</v>
      </c>
      <c r="D4" s="127">
        <v>17.105</v>
      </c>
      <c r="E4" s="127">
        <v>-1.351</v>
      </c>
      <c r="F4" s="127">
        <v>1.351</v>
      </c>
      <c r="G4" s="127">
        <v>0.68</v>
      </c>
      <c r="H4" s="128">
        <v>7.7755042385267314E-2</v>
      </c>
      <c r="I4" s="443">
        <v>26.110294117647054</v>
      </c>
    </row>
    <row r="5" spans="2:9" ht="17.25" customHeight="1" x14ac:dyDescent="0.25">
      <c r="B5" s="538" t="s">
        <v>123</v>
      </c>
      <c r="C5" s="127">
        <v>142.27799999999999</v>
      </c>
      <c r="D5" s="127">
        <v>140.44900000000001</v>
      </c>
      <c r="E5" s="127">
        <v>108.246</v>
      </c>
      <c r="F5" s="127">
        <v>113.871</v>
      </c>
      <c r="G5" s="127">
        <v>109.78917616999982</v>
      </c>
      <c r="H5" s="128">
        <v>1.3022520630264323E-2</v>
      </c>
      <c r="I5" s="443">
        <v>0.29592009853224344</v>
      </c>
    </row>
    <row r="6" spans="2:9" ht="21" x14ac:dyDescent="0.25">
      <c r="B6" s="538" t="s">
        <v>481</v>
      </c>
      <c r="C6" s="127">
        <v>229.47399999999999</v>
      </c>
      <c r="D6" s="127">
        <v>196.215</v>
      </c>
      <c r="E6" s="127">
        <v>126.5132</v>
      </c>
      <c r="F6" s="127">
        <v>142.32679999999999</v>
      </c>
      <c r="G6" s="127">
        <v>138.06113248999978</v>
      </c>
      <c r="H6" s="128">
        <v>0.16950284127105464</v>
      </c>
      <c r="I6" s="443">
        <v>0.66211877203471103</v>
      </c>
    </row>
    <row r="7" spans="2:9" ht="17.25" customHeight="1" x14ac:dyDescent="0.25">
      <c r="B7" s="538" t="s">
        <v>501</v>
      </c>
      <c r="C7" s="110">
        <v>94.417000000000002</v>
      </c>
      <c r="D7" s="110">
        <v>100.441</v>
      </c>
      <c r="E7" s="110">
        <v>71.816000000000003</v>
      </c>
      <c r="F7" s="110">
        <v>55.308999999999997</v>
      </c>
      <c r="G7" s="110">
        <v>60.201999999999998</v>
      </c>
      <c r="H7" s="128">
        <v>-5.9975508009677325E-2</v>
      </c>
      <c r="I7" s="443">
        <v>0.56833660011295306</v>
      </c>
    </row>
    <row r="8" spans="2:9" ht="17.25" customHeight="1" x14ac:dyDescent="0.25">
      <c r="B8" s="785" t="s">
        <v>210</v>
      </c>
      <c r="C8" s="110">
        <v>276.25298567653533</v>
      </c>
      <c r="D8" s="110">
        <v>257.37513810000002</v>
      </c>
      <c r="E8" s="110">
        <v>241.174226</v>
      </c>
      <c r="F8" s="127">
        <v>229.27800000000002</v>
      </c>
      <c r="G8" s="110">
        <v>232.10000000000002</v>
      </c>
      <c r="H8" s="128">
        <v>7.3347595715327341E-2</v>
      </c>
      <c r="I8" s="443">
        <v>0.19023259662445202</v>
      </c>
    </row>
    <row r="9" spans="2:9" ht="17.25" customHeight="1" x14ac:dyDescent="0.25">
      <c r="B9" s="791" t="s">
        <v>211</v>
      </c>
      <c r="C9" s="110">
        <v>40.776450520000019</v>
      </c>
      <c r="D9" s="110">
        <v>31.048705000000002</v>
      </c>
      <c r="E9" s="110">
        <v>68.143698999999998</v>
      </c>
      <c r="F9" s="127">
        <v>36.1</v>
      </c>
      <c r="G9" s="110">
        <v>49.9</v>
      </c>
      <c r="H9" s="128">
        <v>0.31330599843053086</v>
      </c>
      <c r="I9" s="443">
        <v>-0.18283666292585132</v>
      </c>
    </row>
    <row r="10" spans="2:9" ht="17.25" customHeight="1" thickBot="1" x14ac:dyDescent="0.3">
      <c r="B10" s="792" t="s">
        <v>212</v>
      </c>
      <c r="C10" s="793">
        <v>0.71319084736287741</v>
      </c>
      <c r="D10" s="793">
        <v>0.63612085019738096</v>
      </c>
      <c r="E10" s="793">
        <v>0.70741980076954758</v>
      </c>
      <c r="F10" s="457">
        <v>0.73529999999999995</v>
      </c>
      <c r="G10" s="793">
        <v>0.71530000000000005</v>
      </c>
      <c r="H10" s="793">
        <v>0.12115621920203146</v>
      </c>
      <c r="I10" s="794">
        <v>-2.9486266421397955E-3</v>
      </c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U24"/>
  <sheetViews>
    <sheetView showGridLines="0" topLeftCell="A4" workbookViewId="0">
      <selection activeCell="J30" sqref="J30"/>
    </sheetView>
  </sheetViews>
  <sheetFormatPr baseColWidth="10" defaultRowHeight="10.5" x14ac:dyDescent="0.25"/>
  <cols>
    <col min="1" max="1" width="4.85546875" style="118" customWidth="1"/>
    <col min="2" max="2" width="28.42578125" style="118" bestFit="1" customWidth="1"/>
    <col min="3" max="3" width="7.7109375" style="72" bestFit="1" customWidth="1"/>
    <col min="4" max="4" width="9.28515625" style="72" bestFit="1" customWidth="1"/>
    <col min="5" max="5" width="7.7109375" style="72" bestFit="1" customWidth="1"/>
    <col min="6" max="6" width="7.42578125" style="72" bestFit="1" customWidth="1"/>
    <col min="7" max="7" width="7.7109375" style="72" bestFit="1" customWidth="1"/>
    <col min="8" max="9" width="9" style="72" bestFit="1" customWidth="1"/>
    <col min="10" max="10" width="11.42578125" style="118"/>
    <col min="11" max="11" width="25.5703125" style="118" bestFit="1" customWidth="1"/>
    <col min="12" max="15" width="8" style="72" customWidth="1"/>
    <col min="16" max="16" width="10.28515625" style="72" bestFit="1" customWidth="1"/>
    <col min="17" max="17" width="8" style="119" customWidth="1"/>
    <col min="18" max="18" width="39.85546875" style="118" bestFit="1" customWidth="1"/>
    <col min="19" max="19" width="7.42578125" style="72" bestFit="1" customWidth="1"/>
    <col min="20" max="20" width="6.42578125" style="72" bestFit="1" customWidth="1"/>
    <col min="21" max="21" width="10.42578125" style="72" bestFit="1" customWidth="1"/>
    <col min="22" max="16384" width="11.42578125" style="118"/>
  </cols>
  <sheetData>
    <row r="5" spans="2:9" ht="11.25" thickBot="1" x14ac:dyDescent="0.3"/>
    <row r="6" spans="2:9" ht="22.5" x14ac:dyDescent="0.25">
      <c r="B6" s="693" t="s">
        <v>274</v>
      </c>
      <c r="C6" s="680"/>
      <c r="D6" s="680"/>
      <c r="E6" s="680"/>
      <c r="F6" s="680"/>
      <c r="G6" s="680"/>
      <c r="H6" s="970" t="s">
        <v>5</v>
      </c>
      <c r="I6" s="971"/>
    </row>
    <row r="7" spans="2:9" ht="12" thickBot="1" x14ac:dyDescent="0.3">
      <c r="B7" s="787" t="s">
        <v>8</v>
      </c>
      <c r="C7" s="788" t="s">
        <v>712</v>
      </c>
      <c r="D7" s="788" t="s">
        <v>649</v>
      </c>
      <c r="E7" s="788" t="s">
        <v>507</v>
      </c>
      <c r="F7" s="788" t="s">
        <v>438</v>
      </c>
      <c r="G7" s="788" t="s">
        <v>400</v>
      </c>
      <c r="H7" s="788" t="s">
        <v>6</v>
      </c>
      <c r="I7" s="789" t="s">
        <v>7</v>
      </c>
    </row>
    <row r="8" spans="2:9" x14ac:dyDescent="0.25">
      <c r="B8" s="538" t="s">
        <v>466</v>
      </c>
      <c r="C8" s="127">
        <v>-32.813000000000002</v>
      </c>
      <c r="D8" s="127">
        <v>6.2220000000000004</v>
      </c>
      <c r="E8" s="127">
        <v>44.414999999999999</v>
      </c>
      <c r="F8" s="127">
        <v>0</v>
      </c>
      <c r="G8" s="127">
        <v>0</v>
      </c>
      <c r="H8" s="148"/>
      <c r="I8" s="524"/>
    </row>
    <row r="9" spans="2:9" ht="15.75" customHeight="1" x14ac:dyDescent="0.25">
      <c r="B9" s="538" t="s">
        <v>123</v>
      </c>
      <c r="C9" s="127">
        <v>87.558999999999997</v>
      </c>
      <c r="D9" s="127">
        <v>103.075</v>
      </c>
      <c r="E9" s="127">
        <v>88.706000000000003</v>
      </c>
      <c r="F9" s="127">
        <v>66.307000000000002</v>
      </c>
      <c r="G9" s="127">
        <v>56.863999999999997</v>
      </c>
      <c r="H9" s="148">
        <v>-0.15053116662624311</v>
      </c>
      <c r="I9" s="524">
        <v>0.53979670793472145</v>
      </c>
    </row>
    <row r="10" spans="2:9" ht="31.5" x14ac:dyDescent="0.25">
      <c r="B10" s="463" t="s">
        <v>429</v>
      </c>
      <c r="C10" s="127">
        <v>19.359000000000002</v>
      </c>
      <c r="D10" s="127">
        <v>20.384</v>
      </c>
      <c r="E10" s="127">
        <v>18.437000000000001</v>
      </c>
      <c r="F10" s="127">
        <v>11.159000000000001</v>
      </c>
      <c r="G10" s="127">
        <v>8.6530000000000005</v>
      </c>
      <c r="H10" s="148">
        <v>-5.0284536891679665E-2</v>
      </c>
      <c r="I10" s="524">
        <v>1.2372587541892988</v>
      </c>
    </row>
    <row r="11" spans="2:9" ht="21" x14ac:dyDescent="0.25">
      <c r="B11" s="538" t="s">
        <v>481</v>
      </c>
      <c r="C11" s="127">
        <v>105.312</v>
      </c>
      <c r="D11" s="127">
        <v>151.82499999999999</v>
      </c>
      <c r="E11" s="127">
        <v>184.15700000000001</v>
      </c>
      <c r="F11" s="127">
        <v>78.403000000000006</v>
      </c>
      <c r="G11" s="127">
        <v>66.293000000000006</v>
      </c>
      <c r="H11" s="148">
        <v>-0.30635929524123162</v>
      </c>
      <c r="I11" s="524">
        <v>0.58858401339507926</v>
      </c>
    </row>
    <row r="12" spans="2:9" ht="21" x14ac:dyDescent="0.25">
      <c r="B12" s="538" t="s">
        <v>501</v>
      </c>
      <c r="C12" s="110">
        <v>-11.711</v>
      </c>
      <c r="D12" s="127">
        <v>11.167</v>
      </c>
      <c r="E12" s="127">
        <v>28.23</v>
      </c>
      <c r="F12" s="127">
        <v>44.545999999999999</v>
      </c>
      <c r="G12" s="127">
        <v>31.402000000000001</v>
      </c>
      <c r="H12" s="148">
        <v>-2.0487149637324258</v>
      </c>
      <c r="I12" s="524">
        <v>-1.3729380294248774</v>
      </c>
    </row>
    <row r="13" spans="2:9" ht="15.75" customHeight="1" x14ac:dyDescent="0.25">
      <c r="B13" s="538" t="s">
        <v>215</v>
      </c>
      <c r="C13" s="95">
        <v>13648</v>
      </c>
      <c r="D13" s="163">
        <v>11273</v>
      </c>
      <c r="E13" s="163">
        <v>16465</v>
      </c>
      <c r="F13" s="163">
        <v>18583</v>
      </c>
      <c r="G13" s="163">
        <v>14655</v>
      </c>
      <c r="H13" s="148">
        <v>0.21068038676483636</v>
      </c>
      <c r="I13" s="524">
        <v>-6.8713749573524385E-2</v>
      </c>
    </row>
    <row r="14" spans="2:9" ht="15.75" customHeight="1" thickBot="1" x14ac:dyDescent="0.3">
      <c r="B14" s="795" t="s">
        <v>216</v>
      </c>
      <c r="C14" s="793">
        <v>2.2599999999999999E-2</v>
      </c>
      <c r="D14" s="457">
        <v>2.0400000000000001E-2</v>
      </c>
      <c r="E14" s="457">
        <v>2.6499999999999999E-2</v>
      </c>
      <c r="F14" s="457">
        <v>2.7400000000000001E-2</v>
      </c>
      <c r="G14" s="457">
        <v>2.63E-2</v>
      </c>
      <c r="H14" s="782">
        <v>0.1078431372549018</v>
      </c>
      <c r="I14" s="783">
        <v>-0.14068441064638793</v>
      </c>
    </row>
    <row r="15" spans="2:9" ht="10.5" customHeight="1" x14ac:dyDescent="0.25">
      <c r="C15" s="93"/>
    </row>
    <row r="18" spans="1:7" x14ac:dyDescent="0.25">
      <c r="C18" s="127"/>
      <c r="D18" s="127"/>
      <c r="E18" s="132"/>
      <c r="F18" s="132"/>
      <c r="G18" s="132"/>
    </row>
    <row r="19" spans="1:7" x14ac:dyDescent="0.25">
      <c r="A19" s="72"/>
      <c r="B19" s="72"/>
      <c r="C19" s="311"/>
      <c r="D19" s="311"/>
    </row>
    <row r="20" spans="1:7" x14ac:dyDescent="0.25">
      <c r="A20" s="72"/>
      <c r="B20" s="72"/>
    </row>
    <row r="21" spans="1:7" x14ac:dyDescent="0.25">
      <c r="A21" s="72"/>
      <c r="B21" s="72"/>
    </row>
    <row r="22" spans="1:7" x14ac:dyDescent="0.25">
      <c r="A22" s="72"/>
      <c r="B22" s="72"/>
    </row>
    <row r="23" spans="1:7" x14ac:dyDescent="0.25">
      <c r="A23" s="72"/>
      <c r="B23" s="72"/>
    </row>
    <row r="24" spans="1:7" x14ac:dyDescent="0.25">
      <c r="A24" s="72"/>
      <c r="B24" s="72"/>
    </row>
  </sheetData>
  <mergeCells count="1">
    <mergeCell ref="H6:I6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6"/>
  <sheetViews>
    <sheetView showGridLines="0" workbookViewId="0">
      <selection activeCell="J30" sqref="J30"/>
    </sheetView>
  </sheetViews>
  <sheetFormatPr baseColWidth="10" defaultRowHeight="10.5" x14ac:dyDescent="0.25"/>
  <cols>
    <col min="1" max="1" width="11.42578125" style="72"/>
    <col min="2" max="2" width="35.85546875" style="97" bestFit="1" customWidth="1"/>
    <col min="3" max="3" width="14.140625" style="72" bestFit="1" customWidth="1"/>
    <col min="4" max="4" width="12.85546875" style="72" bestFit="1" customWidth="1"/>
    <col min="5" max="5" width="11.28515625" style="72" bestFit="1" customWidth="1"/>
    <col min="6" max="7" width="10.140625" style="72" bestFit="1" customWidth="1"/>
    <col min="8" max="16384" width="11.42578125" style="72"/>
  </cols>
  <sheetData>
    <row r="1" spans="2:7" ht="11.25" thickBot="1" x14ac:dyDescent="0.3">
      <c r="C1" s="84"/>
      <c r="D1" s="84"/>
      <c r="E1" s="84"/>
      <c r="F1" s="84"/>
      <c r="G1" s="84"/>
    </row>
    <row r="2" spans="2:7" ht="11.25" x14ac:dyDescent="0.25">
      <c r="B2" s="734" t="s">
        <v>158</v>
      </c>
      <c r="C2" s="727" t="s">
        <v>713</v>
      </c>
      <c r="D2" s="726" t="s">
        <v>650</v>
      </c>
      <c r="E2" s="722" t="s">
        <v>508</v>
      </c>
      <c r="F2" s="722" t="s">
        <v>439</v>
      </c>
      <c r="G2" s="727" t="s">
        <v>401</v>
      </c>
    </row>
    <row r="3" spans="2:7" x14ac:dyDescent="0.25">
      <c r="B3" s="677" t="s">
        <v>8</v>
      </c>
      <c r="C3" s="729"/>
      <c r="D3" s="729"/>
      <c r="E3" s="729"/>
      <c r="F3" s="729"/>
      <c r="G3" s="730"/>
    </row>
    <row r="4" spans="2:7" x14ac:dyDescent="0.25">
      <c r="B4" s="552" t="s">
        <v>141</v>
      </c>
      <c r="C4" s="85"/>
      <c r="D4" s="85"/>
      <c r="E4" s="85"/>
      <c r="F4" s="85"/>
      <c r="G4" s="480"/>
    </row>
    <row r="5" spans="2:7" ht="17.25" customHeight="1" x14ac:dyDescent="0.25">
      <c r="B5" s="550" t="s">
        <v>142</v>
      </c>
      <c r="C5" s="80">
        <v>33687.553</v>
      </c>
      <c r="D5" s="80">
        <v>33822.150999999998</v>
      </c>
      <c r="E5" s="80">
        <v>19692.684000000001</v>
      </c>
      <c r="F5" s="80">
        <v>10529.609</v>
      </c>
      <c r="G5" s="553">
        <v>11097.803</v>
      </c>
    </row>
    <row r="6" spans="2:7" ht="21" x14ac:dyDescent="0.25">
      <c r="B6" s="463" t="s">
        <v>495</v>
      </c>
      <c r="C6" s="127">
        <v>15112.115</v>
      </c>
      <c r="D6" s="127">
        <v>13800.566999999999</v>
      </c>
      <c r="E6" s="127">
        <v>13654.688</v>
      </c>
      <c r="F6" s="127">
        <v>9952.8960000000006</v>
      </c>
      <c r="G6" s="862">
        <v>11404.286</v>
      </c>
    </row>
    <row r="7" spans="2:7" ht="17.25" customHeight="1" x14ac:dyDescent="0.25">
      <c r="B7" s="463" t="s">
        <v>455</v>
      </c>
      <c r="C7" s="127">
        <v>15.923999999999999</v>
      </c>
      <c r="D7" s="127">
        <v>196.63800000000001</v>
      </c>
      <c r="E7" s="127">
        <v>23.36</v>
      </c>
      <c r="F7" s="127">
        <v>97.686000000000007</v>
      </c>
      <c r="G7" s="862">
        <v>26.916</v>
      </c>
    </row>
    <row r="8" spans="2:7" ht="17.25" customHeight="1" x14ac:dyDescent="0.25">
      <c r="B8" s="463" t="s">
        <v>487</v>
      </c>
      <c r="C8" s="127">
        <v>0</v>
      </c>
      <c r="D8" s="127">
        <v>111.738</v>
      </c>
      <c r="E8" s="127">
        <v>66.22</v>
      </c>
      <c r="F8" s="127">
        <v>1483.86</v>
      </c>
      <c r="G8" s="862">
        <v>3349.8220000000001</v>
      </c>
    </row>
    <row r="9" spans="2:7" ht="17.25" customHeight="1" x14ac:dyDescent="0.25">
      <c r="B9" s="463" t="s">
        <v>489</v>
      </c>
      <c r="C9" s="127">
        <v>1715.5340000000001</v>
      </c>
      <c r="D9" s="127">
        <v>1972.578</v>
      </c>
      <c r="E9" s="127">
        <v>2118.375</v>
      </c>
      <c r="F9" s="127">
        <v>1737.1130000000001</v>
      </c>
      <c r="G9" s="862">
        <v>1614.4</v>
      </c>
    </row>
    <row r="10" spans="2:7" ht="17.25" customHeight="1" x14ac:dyDescent="0.25">
      <c r="B10" s="463" t="s">
        <v>490</v>
      </c>
      <c r="C10" s="127">
        <v>78791.903000000006</v>
      </c>
      <c r="D10" s="127">
        <v>82237.053</v>
      </c>
      <c r="E10" s="127">
        <v>74526.672000000006</v>
      </c>
      <c r="F10" s="127">
        <v>65727.489000000001</v>
      </c>
      <c r="G10" s="862">
        <v>60444.044000000002</v>
      </c>
    </row>
    <row r="11" spans="2:7" ht="17.25" customHeight="1" x14ac:dyDescent="0.25">
      <c r="B11" s="463" t="s">
        <v>496</v>
      </c>
      <c r="C11" s="127">
        <v>4311.0950000000003</v>
      </c>
      <c r="D11" s="127">
        <v>5848.0940000000001</v>
      </c>
      <c r="E11" s="127">
        <v>3201.3090000000002</v>
      </c>
      <c r="F11" s="127">
        <v>1063.58</v>
      </c>
      <c r="G11" s="862">
        <v>359.197</v>
      </c>
    </row>
    <row r="12" spans="2:7" ht="17.25" customHeight="1" x14ac:dyDescent="0.25">
      <c r="B12" s="463" t="s">
        <v>497</v>
      </c>
      <c r="C12" s="127">
        <v>2007.2170000000001</v>
      </c>
      <c r="D12" s="127">
        <v>2666.4</v>
      </c>
      <c r="E12" s="127">
        <v>2646.864</v>
      </c>
      <c r="F12" s="127">
        <v>3340.864</v>
      </c>
      <c r="G12" s="862">
        <v>1301.2370000000001</v>
      </c>
    </row>
    <row r="13" spans="2:7" x14ac:dyDescent="0.25">
      <c r="B13" s="463" t="s">
        <v>493</v>
      </c>
      <c r="C13" s="127">
        <v>0</v>
      </c>
      <c r="D13" s="127">
        <v>532.90700000000004</v>
      </c>
      <c r="E13" s="127">
        <v>347.68599999999998</v>
      </c>
      <c r="F13" s="127">
        <v>0</v>
      </c>
      <c r="G13" s="862">
        <v>0</v>
      </c>
    </row>
    <row r="14" spans="2:7" ht="17.25" customHeight="1" x14ac:dyDescent="0.25">
      <c r="B14" s="463" t="s">
        <v>498</v>
      </c>
      <c r="C14" s="127">
        <v>10.404</v>
      </c>
      <c r="D14" s="127">
        <v>8.3780000000000001</v>
      </c>
      <c r="E14" s="127">
        <v>8.3179999999999996</v>
      </c>
      <c r="F14" s="127">
        <v>42.622</v>
      </c>
      <c r="G14" s="862">
        <v>45.918999999999997</v>
      </c>
    </row>
    <row r="15" spans="2:7" ht="21" x14ac:dyDescent="0.25">
      <c r="B15" s="463" t="s">
        <v>499</v>
      </c>
      <c r="C15" s="127">
        <v>0</v>
      </c>
      <c r="D15" s="127">
        <v>0</v>
      </c>
      <c r="E15" s="127">
        <v>0</v>
      </c>
      <c r="F15" s="127">
        <v>13.737</v>
      </c>
      <c r="G15" s="862">
        <v>0.73399999999999999</v>
      </c>
    </row>
    <row r="16" spans="2:7" ht="17.25" customHeight="1" x14ac:dyDescent="0.25">
      <c r="B16" s="463" t="s">
        <v>500</v>
      </c>
      <c r="C16" s="127">
        <v>1777.403</v>
      </c>
      <c r="D16" s="127">
        <v>1410.431</v>
      </c>
      <c r="E16" s="127">
        <v>1375.4059999999999</v>
      </c>
      <c r="F16" s="127">
        <v>1181.838</v>
      </c>
      <c r="G16" s="862">
        <v>1174.057</v>
      </c>
    </row>
    <row r="17" spans="2:7" ht="17.25" customHeight="1" x14ac:dyDescent="0.25">
      <c r="B17" s="463" t="s">
        <v>492</v>
      </c>
      <c r="C17" s="127">
        <v>1961.817</v>
      </c>
      <c r="D17" s="127">
        <v>1837.0840000000001</v>
      </c>
      <c r="E17" s="127">
        <v>1762.752</v>
      </c>
      <c r="F17" s="127">
        <v>198.91</v>
      </c>
      <c r="G17" s="862">
        <v>190.63800000000001</v>
      </c>
    </row>
    <row r="18" spans="2:7" x14ac:dyDescent="0.25">
      <c r="B18" s="554" t="s">
        <v>491</v>
      </c>
      <c r="C18" s="127">
        <v>519.23099999999999</v>
      </c>
      <c r="D18" s="127">
        <v>401.69600000000003</v>
      </c>
      <c r="E18" s="127">
        <v>366.48899999999998</v>
      </c>
      <c r="F18" s="127">
        <v>340.50799999999998</v>
      </c>
      <c r="G18" s="862">
        <v>489.17500000000001</v>
      </c>
    </row>
    <row r="19" spans="2:7" ht="17.25" customHeight="1" x14ac:dyDescent="0.25">
      <c r="B19" s="550" t="s">
        <v>488</v>
      </c>
      <c r="C19" s="127">
        <v>1205.3449999999998</v>
      </c>
      <c r="D19" s="127">
        <v>1276.989</v>
      </c>
      <c r="E19" s="127">
        <v>998.15499999999997</v>
      </c>
      <c r="F19" s="127">
        <v>858.93299999999999</v>
      </c>
      <c r="G19" s="862">
        <v>704.149</v>
      </c>
    </row>
    <row r="20" spans="2:7" ht="17.25" customHeight="1" x14ac:dyDescent="0.25">
      <c r="B20" s="482" t="s">
        <v>482</v>
      </c>
      <c r="C20" s="86">
        <v>141115.54100000003</v>
      </c>
      <c r="D20" s="86">
        <v>146122.704</v>
      </c>
      <c r="E20" s="86">
        <v>120788.978</v>
      </c>
      <c r="F20" s="86">
        <v>96569.645000000019</v>
      </c>
      <c r="G20" s="555">
        <v>92202.409</v>
      </c>
    </row>
    <row r="21" spans="2:7" ht="17.25" customHeight="1" x14ac:dyDescent="0.25">
      <c r="B21" s="548" t="s">
        <v>483</v>
      </c>
      <c r="C21" s="110"/>
      <c r="D21" s="110"/>
      <c r="E21" s="110"/>
      <c r="F21" s="110"/>
      <c r="G21" s="556"/>
    </row>
    <row r="22" spans="2:7" ht="17.25" customHeight="1" x14ac:dyDescent="0.25">
      <c r="B22" s="498" t="s">
        <v>486</v>
      </c>
      <c r="C22" s="80">
        <v>94906.01400000001</v>
      </c>
      <c r="D22" s="80">
        <v>97185.460999999996</v>
      </c>
      <c r="E22" s="80">
        <v>75672.649999999994</v>
      </c>
      <c r="F22" s="80">
        <v>55540.248</v>
      </c>
      <c r="G22" s="553">
        <v>56408.684999999998</v>
      </c>
    </row>
    <row r="23" spans="2:7" ht="17.25" customHeight="1" x14ac:dyDescent="0.25">
      <c r="B23" s="557" t="s">
        <v>484</v>
      </c>
      <c r="C23" s="80">
        <v>11105.477000000001</v>
      </c>
      <c r="D23" s="80">
        <v>11990.960999999999</v>
      </c>
      <c r="E23" s="80">
        <v>8538.6020000000008</v>
      </c>
      <c r="F23" s="80">
        <v>6187.1459999999997</v>
      </c>
      <c r="G23" s="553">
        <v>6171.6610000000001</v>
      </c>
    </row>
    <row r="24" spans="2:7" ht="17.25" customHeight="1" x14ac:dyDescent="0.25">
      <c r="B24" s="557" t="s">
        <v>485</v>
      </c>
      <c r="C24" s="80">
        <v>25.236000000000001</v>
      </c>
      <c r="D24" s="80">
        <v>21.468</v>
      </c>
      <c r="E24" s="80">
        <v>23.657</v>
      </c>
      <c r="F24" s="80">
        <v>7.7619999999999996</v>
      </c>
      <c r="G24" s="553">
        <v>15.702</v>
      </c>
    </row>
    <row r="25" spans="2:7" ht="21" x14ac:dyDescent="0.25">
      <c r="B25" s="557" t="s">
        <v>152</v>
      </c>
      <c r="C25" s="80">
        <v>83775.301000000007</v>
      </c>
      <c r="D25" s="80">
        <v>85173.032000000007</v>
      </c>
      <c r="E25" s="80">
        <v>67110.391000000003</v>
      </c>
      <c r="F25" s="80">
        <v>49345.34</v>
      </c>
      <c r="G25" s="553">
        <v>50221.322</v>
      </c>
    </row>
    <row r="26" spans="2:7" ht="21" x14ac:dyDescent="0.25">
      <c r="B26" s="554" t="s">
        <v>472</v>
      </c>
      <c r="C26" s="80">
        <v>268.08600000000001</v>
      </c>
      <c r="D26" s="80">
        <v>0</v>
      </c>
      <c r="E26" s="80">
        <v>0</v>
      </c>
      <c r="F26" s="80">
        <v>0</v>
      </c>
      <c r="G26" s="553">
        <v>0</v>
      </c>
    </row>
    <row r="27" spans="2:7" ht="17.25" customHeight="1" x14ac:dyDescent="0.25">
      <c r="B27" s="554" t="s">
        <v>455</v>
      </c>
      <c r="C27" s="80">
        <v>94.221999999999994</v>
      </c>
      <c r="D27" s="80">
        <v>328.07600000000002</v>
      </c>
      <c r="E27" s="80">
        <v>191.70099999999999</v>
      </c>
      <c r="F27" s="80">
        <v>0</v>
      </c>
      <c r="G27" s="553">
        <v>0</v>
      </c>
    </row>
    <row r="28" spans="2:7" ht="17.25" customHeight="1" x14ac:dyDescent="0.25">
      <c r="B28" s="554" t="s">
        <v>487</v>
      </c>
      <c r="C28" s="80">
        <v>0</v>
      </c>
      <c r="D28" s="80">
        <v>0</v>
      </c>
      <c r="E28" s="80">
        <v>5.0970000000000004</v>
      </c>
      <c r="F28" s="80">
        <v>1632.287</v>
      </c>
      <c r="G28" s="553">
        <v>0</v>
      </c>
    </row>
    <row r="29" spans="2:7" ht="17.25" customHeight="1" x14ac:dyDescent="0.25">
      <c r="B29" s="554" t="s">
        <v>454</v>
      </c>
      <c r="C29" s="80">
        <v>4268.4009999999998</v>
      </c>
      <c r="D29" s="80">
        <v>4852.5630000000001</v>
      </c>
      <c r="E29" s="80">
        <v>4647.7939999999999</v>
      </c>
      <c r="F29" s="80">
        <v>5453.9049999999997</v>
      </c>
      <c r="G29" s="553">
        <v>3899.8739999999998</v>
      </c>
    </row>
    <row r="30" spans="2:7" ht="21" x14ac:dyDescent="0.25">
      <c r="B30" s="554" t="s">
        <v>453</v>
      </c>
      <c r="C30" s="80">
        <v>8033.2219999999998</v>
      </c>
      <c r="D30" s="80">
        <v>10512.251</v>
      </c>
      <c r="E30" s="80">
        <v>7962.8209999999999</v>
      </c>
      <c r="F30" s="80">
        <v>3664.4180000000001</v>
      </c>
      <c r="G30" s="553">
        <v>3524.2669999999998</v>
      </c>
    </row>
    <row r="31" spans="2:7" ht="17.25" customHeight="1" x14ac:dyDescent="0.25">
      <c r="B31" s="554" t="s">
        <v>366</v>
      </c>
      <c r="C31" s="80">
        <v>9307.1710000000003</v>
      </c>
      <c r="D31" s="80">
        <v>10046.615</v>
      </c>
      <c r="E31" s="80">
        <v>10786.374</v>
      </c>
      <c r="F31" s="80">
        <v>11019.672</v>
      </c>
      <c r="G31" s="553">
        <v>8588.9699999999993</v>
      </c>
    </row>
    <row r="32" spans="2:7" ht="17.25" customHeight="1" x14ac:dyDescent="0.25">
      <c r="B32" s="554" t="s">
        <v>473</v>
      </c>
      <c r="C32" s="80">
        <v>192.999</v>
      </c>
      <c r="D32" s="80">
        <v>548.798</v>
      </c>
      <c r="E32" s="80">
        <v>417.97</v>
      </c>
      <c r="F32" s="80">
        <v>389.95299999999997</v>
      </c>
      <c r="G32" s="553">
        <v>692.14400000000001</v>
      </c>
    </row>
    <row r="33" spans="2:7" ht="21" x14ac:dyDescent="0.25">
      <c r="B33" s="554" t="s">
        <v>99</v>
      </c>
      <c r="C33" s="80">
        <v>1383.817</v>
      </c>
      <c r="D33" s="80">
        <v>1490.2460000000001</v>
      </c>
      <c r="E33" s="80">
        <v>1055.365</v>
      </c>
      <c r="F33" s="80">
        <v>732.69600000000003</v>
      </c>
      <c r="G33" s="553">
        <v>685.87300000000005</v>
      </c>
    </row>
    <row r="34" spans="2:7" ht="17.25" customHeight="1" x14ac:dyDescent="0.25">
      <c r="B34" s="554" t="s">
        <v>459</v>
      </c>
      <c r="C34" s="80">
        <v>86.915000000000006</v>
      </c>
      <c r="D34" s="80">
        <v>81.748999999999995</v>
      </c>
      <c r="E34" s="80">
        <v>87.762</v>
      </c>
      <c r="F34" s="80">
        <v>85.790999999999997</v>
      </c>
      <c r="G34" s="553">
        <v>80.162999999999997</v>
      </c>
    </row>
    <row r="35" spans="2:7" ht="17.25" customHeight="1" x14ac:dyDescent="0.25">
      <c r="B35" s="554" t="s">
        <v>458</v>
      </c>
      <c r="C35" s="80">
        <v>0.17199999999999999</v>
      </c>
      <c r="D35" s="80">
        <v>0</v>
      </c>
      <c r="E35" s="80">
        <v>1.0999999999999999E-2</v>
      </c>
      <c r="F35" s="80">
        <v>0</v>
      </c>
      <c r="G35" s="553">
        <v>0</v>
      </c>
    </row>
    <row r="36" spans="2:7" ht="17.25" customHeight="1" x14ac:dyDescent="0.25">
      <c r="B36" s="554" t="s">
        <v>457</v>
      </c>
      <c r="C36" s="80">
        <v>5404.3450000000003</v>
      </c>
      <c r="D36" s="80">
        <v>4821.2610000000004</v>
      </c>
      <c r="E36" s="80">
        <v>4460.2240000000002</v>
      </c>
      <c r="F36" s="80">
        <v>2791.49</v>
      </c>
      <c r="G36" s="553">
        <v>3802.2649999999999</v>
      </c>
    </row>
    <row r="37" spans="2:7" ht="17.25" customHeight="1" x14ac:dyDescent="0.25">
      <c r="B37" s="552" t="s">
        <v>159</v>
      </c>
      <c r="C37" s="91">
        <v>123945.36399999999</v>
      </c>
      <c r="D37" s="91">
        <v>129867.02</v>
      </c>
      <c r="E37" s="91">
        <v>105287.769</v>
      </c>
      <c r="F37" s="91">
        <v>81310.460000000006</v>
      </c>
      <c r="G37" s="558">
        <v>77682.240999999995</v>
      </c>
    </row>
    <row r="38" spans="2:7" ht="17.25" customHeight="1" x14ac:dyDescent="0.25">
      <c r="B38" s="552" t="s">
        <v>531</v>
      </c>
      <c r="C38" s="91">
        <v>17155.555</v>
      </c>
      <c r="D38" s="91">
        <v>16219.950999999999</v>
      </c>
      <c r="E38" s="91">
        <v>15345.427</v>
      </c>
      <c r="F38" s="91">
        <v>15114.224</v>
      </c>
      <c r="G38" s="558">
        <v>14369.575000000001</v>
      </c>
    </row>
    <row r="39" spans="2:7" ht="17.25" customHeight="1" x14ac:dyDescent="0.25">
      <c r="B39" s="498" t="s">
        <v>532</v>
      </c>
      <c r="C39" s="80">
        <v>14.622</v>
      </c>
      <c r="D39" s="80">
        <v>35.732999999999997</v>
      </c>
      <c r="E39" s="80">
        <v>155.78200000000001</v>
      </c>
      <c r="F39" s="80">
        <v>144.96100000000001</v>
      </c>
      <c r="G39" s="553">
        <v>150.59299999999999</v>
      </c>
    </row>
    <row r="40" spans="2:7" ht="21.75" thickBot="1" x14ac:dyDescent="0.3">
      <c r="B40" s="483" t="s">
        <v>160</v>
      </c>
      <c r="C40" s="484">
        <v>141115.541</v>
      </c>
      <c r="D40" s="484">
        <v>146122.704</v>
      </c>
      <c r="E40" s="484">
        <v>120788.978</v>
      </c>
      <c r="F40" s="484">
        <v>96569.645999999993</v>
      </c>
      <c r="G40" s="559">
        <v>92202.409</v>
      </c>
    </row>
    <row r="41" spans="2:7" x14ac:dyDescent="0.25">
      <c r="B41" s="72"/>
    </row>
    <row r="42" spans="2:7" x14ac:dyDescent="0.25">
      <c r="B42" s="72"/>
    </row>
    <row r="43" spans="2:7" x14ac:dyDescent="0.25">
      <c r="B43" s="72"/>
    </row>
    <row r="44" spans="2:7" x14ac:dyDescent="0.25">
      <c r="B44" s="72"/>
    </row>
    <row r="46" spans="2:7" x14ac:dyDescent="0.25">
      <c r="C46" s="135"/>
      <c r="D46" s="135"/>
      <c r="E46" s="135"/>
      <c r="F46" s="135"/>
      <c r="G46" s="135"/>
    </row>
  </sheetData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L18"/>
  <sheetViews>
    <sheetView showGridLines="0" topLeftCell="B1" workbookViewId="0">
      <selection activeCell="E17" sqref="E17"/>
    </sheetView>
  </sheetViews>
  <sheetFormatPr baseColWidth="10" defaultRowHeight="15" x14ac:dyDescent="0.25"/>
  <cols>
    <col min="2" max="2" width="52.7109375" bestFit="1" customWidth="1"/>
    <col min="3" max="3" width="8.42578125" bestFit="1" customWidth="1"/>
    <col min="4" max="4" width="10.140625" bestFit="1" customWidth="1"/>
    <col min="5" max="5" width="8.28515625" bestFit="1" customWidth="1"/>
    <col min="6" max="7" width="10.140625" bestFit="1" customWidth="1"/>
    <col min="8" max="8" width="13.85546875" bestFit="1" customWidth="1"/>
  </cols>
  <sheetData>
    <row r="1" spans="2:90" ht="15.75" thickBot="1" x14ac:dyDescent="0.3"/>
    <row r="2" spans="2:90" ht="31.5" x14ac:dyDescent="0.25">
      <c r="B2" s="378"/>
      <c r="C2" s="379" t="s">
        <v>384</v>
      </c>
      <c r="D2" s="379" t="s">
        <v>389</v>
      </c>
      <c r="E2" s="379" t="s">
        <v>385</v>
      </c>
      <c r="F2" s="379" t="s">
        <v>386</v>
      </c>
      <c r="G2" s="379" t="s">
        <v>387</v>
      </c>
      <c r="H2" s="380" t="s">
        <v>388</v>
      </c>
      <c r="I2" s="1"/>
    </row>
    <row r="3" spans="2:90" s="118" customFormat="1" ht="6.75" customHeight="1" x14ac:dyDescent="0.25">
      <c r="B3" s="70"/>
      <c r="C3" s="105"/>
      <c r="D3" s="105"/>
      <c r="E3" s="105"/>
      <c r="F3" s="105"/>
      <c r="G3" s="105"/>
      <c r="H3" s="376"/>
      <c r="K3" s="120"/>
      <c r="L3" s="69"/>
      <c r="M3" s="69"/>
      <c r="N3" s="69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  <c r="AJ3" s="121"/>
      <c r="AK3" s="121"/>
      <c r="AL3" s="121"/>
      <c r="AM3" s="121"/>
      <c r="AN3" s="121"/>
      <c r="AO3" s="122"/>
      <c r="AP3" s="122"/>
      <c r="AQ3" s="123"/>
      <c r="AR3" s="124"/>
      <c r="AS3" s="124"/>
      <c r="AT3" s="121"/>
      <c r="AU3" s="121"/>
      <c r="AV3" s="121"/>
      <c r="AW3" s="121"/>
      <c r="AX3" s="121"/>
      <c r="AY3" s="121"/>
      <c r="AZ3" s="121"/>
      <c r="BA3" s="121"/>
      <c r="BB3" s="123"/>
      <c r="BC3" s="121"/>
      <c r="BD3" s="121"/>
      <c r="BE3" s="121"/>
      <c r="BF3" s="121"/>
      <c r="BG3" s="121"/>
      <c r="BH3" s="121"/>
      <c r="BI3" s="121"/>
      <c r="BJ3" s="121"/>
      <c r="BK3" s="121"/>
      <c r="BL3" s="121"/>
      <c r="BM3" s="121"/>
      <c r="BN3" s="121"/>
      <c r="BO3" s="121"/>
      <c r="BP3" s="121"/>
      <c r="BQ3" s="121"/>
      <c r="BR3" s="121"/>
      <c r="BS3" s="121"/>
      <c r="BT3" s="123"/>
      <c r="BU3" s="121"/>
      <c r="BV3" s="121"/>
      <c r="BW3" s="121"/>
      <c r="BX3" s="121"/>
      <c r="BY3" s="121"/>
      <c r="BZ3" s="121"/>
      <c r="CA3" s="121"/>
      <c r="CB3" s="121"/>
      <c r="CC3" s="121"/>
      <c r="CD3" s="121"/>
      <c r="CE3" s="121"/>
      <c r="CF3" s="121"/>
      <c r="CG3" s="121"/>
      <c r="CH3" s="121"/>
      <c r="CI3" s="121"/>
      <c r="CJ3" s="121"/>
      <c r="CK3" s="121"/>
      <c r="CL3" s="121"/>
    </row>
    <row r="4" spans="2:90" x14ac:dyDescent="0.25">
      <c r="B4" s="383" t="s">
        <v>393</v>
      </c>
      <c r="C4" s="384">
        <v>363777</v>
      </c>
      <c r="D4" s="384">
        <v>3248435</v>
      </c>
      <c r="E4" s="384">
        <v>72755</v>
      </c>
      <c r="F4" s="384">
        <v>3181084</v>
      </c>
      <c r="G4" s="384">
        <v>961586</v>
      </c>
      <c r="H4" s="385">
        <v>7827637</v>
      </c>
      <c r="I4" s="1"/>
    </row>
    <row r="5" spans="2:90" x14ac:dyDescent="0.25">
      <c r="B5" s="386" t="s">
        <v>390</v>
      </c>
      <c r="C5" s="387"/>
      <c r="D5" s="387"/>
      <c r="E5" s="387"/>
      <c r="F5" s="387"/>
      <c r="G5" s="387"/>
      <c r="H5" s="388"/>
      <c r="I5" s="1"/>
    </row>
    <row r="6" spans="2:90" x14ac:dyDescent="0.25">
      <c r="B6" s="389" t="s">
        <v>392</v>
      </c>
      <c r="C6" s="390">
        <v>7495</v>
      </c>
      <c r="D6" s="390">
        <v>250345</v>
      </c>
      <c r="E6" s="391"/>
      <c r="F6" s="391"/>
      <c r="G6" s="391"/>
      <c r="H6" s="392">
        <v>257840</v>
      </c>
      <c r="I6" s="1"/>
    </row>
    <row r="7" spans="2:90" x14ac:dyDescent="0.25">
      <c r="B7" s="389" t="s">
        <v>395</v>
      </c>
      <c r="C7" s="390">
        <v>70000</v>
      </c>
      <c r="D7" s="390">
        <v>4721500</v>
      </c>
      <c r="E7" s="391"/>
      <c r="F7" s="391"/>
      <c r="G7" s="391"/>
      <c r="H7" s="392">
        <v>4791500</v>
      </c>
      <c r="I7" s="1"/>
    </row>
    <row r="8" spans="2:90" x14ac:dyDescent="0.25">
      <c r="B8" s="389" t="s">
        <v>391</v>
      </c>
      <c r="C8" s="390">
        <v>15450</v>
      </c>
      <c r="D8" s="390">
        <v>1033419</v>
      </c>
      <c r="E8" s="391"/>
      <c r="F8" s="391"/>
      <c r="G8" s="391"/>
      <c r="H8" s="392">
        <v>1048869</v>
      </c>
      <c r="I8" s="1"/>
    </row>
    <row r="9" spans="2:90" x14ac:dyDescent="0.25">
      <c r="B9" s="389" t="s">
        <v>396</v>
      </c>
      <c r="C9" s="391"/>
      <c r="D9" s="390">
        <v>-256521</v>
      </c>
      <c r="E9" s="391"/>
      <c r="F9" s="391"/>
      <c r="G9" s="391"/>
      <c r="H9" s="392">
        <f>+D9</f>
        <v>-256521</v>
      </c>
      <c r="I9" s="1"/>
    </row>
    <row r="10" spans="2:90" x14ac:dyDescent="0.25">
      <c r="B10" s="389" t="s">
        <v>394</v>
      </c>
      <c r="C10" s="393"/>
      <c r="D10" s="393"/>
      <c r="E10" s="393"/>
      <c r="F10" s="393"/>
      <c r="G10" s="390">
        <v>1475473</v>
      </c>
      <c r="H10" s="392">
        <f>+G10</f>
        <v>1475473</v>
      </c>
      <c r="I10" s="1"/>
    </row>
    <row r="11" spans="2:90" ht="15.75" thickBot="1" x14ac:dyDescent="0.3">
      <c r="B11" s="394" t="s">
        <v>416</v>
      </c>
      <c r="C11" s="395">
        <f>SUM(C4:C10)</f>
        <v>456722</v>
      </c>
      <c r="D11" s="395">
        <f>SUM(D4:D9)</f>
        <v>8997178</v>
      </c>
      <c r="E11" s="395">
        <f>SUM(E4:E10)</f>
        <v>72755</v>
      </c>
      <c r="F11" s="395">
        <f>SUM(F4:F10)</f>
        <v>3181084</v>
      </c>
      <c r="G11" s="395">
        <f>SUM(G4:G10)</f>
        <v>2437059</v>
      </c>
      <c r="H11" s="396">
        <f>SUM(H4:H10)</f>
        <v>15144798</v>
      </c>
      <c r="I11" s="1"/>
    </row>
    <row r="12" spans="2:90" x14ac:dyDescent="0.25">
      <c r="B12" s="1"/>
      <c r="C12" s="1"/>
      <c r="D12" s="1"/>
      <c r="E12" s="1"/>
      <c r="F12" s="1"/>
      <c r="G12" s="1"/>
      <c r="H12" s="1"/>
      <c r="I12" s="1"/>
    </row>
    <row r="13" spans="2:90" x14ac:dyDescent="0.25">
      <c r="B13" s="1"/>
      <c r="C13" s="1"/>
      <c r="D13" s="1"/>
      <c r="E13" s="1"/>
      <c r="F13" s="1"/>
      <c r="G13" s="1"/>
      <c r="H13" s="1"/>
      <c r="I13" s="1"/>
    </row>
    <row r="18" spans="2:2" x14ac:dyDescent="0.25">
      <c r="B18" s="1"/>
    </row>
  </sheetData>
  <pageMargins left="0.7" right="0.7" top="0.75" bottom="0.75" header="0.3" footer="0.3"/>
  <pageSetup paperSize="9" orientation="portrait" r:id="rId1"/>
  <ignoredErrors>
    <ignoredError sqref="D11" formula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"/>
  <sheetViews>
    <sheetView workbookViewId="0">
      <selection activeCell="G15" sqref="G15"/>
    </sheetView>
  </sheetViews>
  <sheetFormatPr baseColWidth="10" defaultRowHeight="15" x14ac:dyDescent="0.25"/>
  <cols>
    <col min="1" max="1" width="31" bestFit="1" customWidth="1"/>
    <col min="7" max="7" width="21.7109375" bestFit="1" customWidth="1"/>
  </cols>
  <sheetData>
    <row r="1" spans="1:7" x14ac:dyDescent="0.25">
      <c r="C1" t="s">
        <v>3</v>
      </c>
      <c r="D1" t="s">
        <v>2</v>
      </c>
      <c r="E1" t="s">
        <v>1</v>
      </c>
      <c r="F1" t="s">
        <v>0</v>
      </c>
    </row>
    <row r="2" spans="1:7" x14ac:dyDescent="0.25">
      <c r="A2" s="965" t="s">
        <v>196</v>
      </c>
      <c r="B2" t="s">
        <v>53</v>
      </c>
      <c r="C2">
        <v>11018.163</v>
      </c>
      <c r="D2">
        <v>10225.191000000001</v>
      </c>
      <c r="E2">
        <v>9414.4281427663063</v>
      </c>
      <c r="F2">
        <v>8342.5227208208998</v>
      </c>
    </row>
    <row r="3" spans="1:7" x14ac:dyDescent="0.25">
      <c r="A3" s="965"/>
      <c r="B3" t="s">
        <v>197</v>
      </c>
      <c r="C3">
        <v>182.904</v>
      </c>
      <c r="D3">
        <v>196.048</v>
      </c>
      <c r="E3">
        <v>171.39163778008995</v>
      </c>
      <c r="F3">
        <v>155.82492153000001</v>
      </c>
    </row>
    <row r="4" spans="1:7" x14ac:dyDescent="0.25">
      <c r="A4" s="51"/>
      <c r="C4" s="48">
        <f>+C2+C3</f>
        <v>11201.067000000001</v>
      </c>
      <c r="D4" s="48">
        <f>+D2+D3</f>
        <v>10421.239000000001</v>
      </c>
      <c r="E4" s="48">
        <f>+E2+E3</f>
        <v>9585.8197805463969</v>
      </c>
      <c r="F4" s="48">
        <f>+F2+F3</f>
        <v>8498.3476423509001</v>
      </c>
    </row>
    <row r="5" spans="1:7" x14ac:dyDescent="0.25">
      <c r="A5" s="965" t="s">
        <v>198</v>
      </c>
      <c r="B5" t="s">
        <v>53</v>
      </c>
      <c r="C5">
        <v>7424.759</v>
      </c>
      <c r="D5">
        <v>7301.5450000000001</v>
      </c>
      <c r="E5">
        <v>6930.7792536199731</v>
      </c>
      <c r="F5">
        <v>6613.7354879919603</v>
      </c>
    </row>
    <row r="6" spans="1:7" x14ac:dyDescent="0.25">
      <c r="A6" s="965"/>
      <c r="B6" t="s">
        <v>197</v>
      </c>
      <c r="C6">
        <v>962.92200000000003</v>
      </c>
      <c r="D6">
        <v>878.93100000000004</v>
      </c>
      <c r="E6">
        <v>812.45436221990997</v>
      </c>
      <c r="F6">
        <v>650.02407846999995</v>
      </c>
    </row>
    <row r="7" spans="1:7" x14ac:dyDescent="0.25">
      <c r="A7" s="51"/>
      <c r="C7" s="48">
        <f>+C5+C6</f>
        <v>8387.6810000000005</v>
      </c>
      <c r="D7" s="48">
        <f>+D5+D6</f>
        <v>8180.4760000000006</v>
      </c>
      <c r="E7" s="48">
        <f>+E5+E6</f>
        <v>7743.233615839883</v>
      </c>
      <c r="F7" s="48">
        <f>+F5+F6</f>
        <v>7263.7595664619603</v>
      </c>
    </row>
    <row r="8" spans="1:7" x14ac:dyDescent="0.25">
      <c r="A8" s="965" t="s">
        <v>199</v>
      </c>
      <c r="B8" t="s">
        <v>53</v>
      </c>
      <c r="C8">
        <v>2917.3649999999998</v>
      </c>
      <c r="D8">
        <v>2349.2179999999998</v>
      </c>
      <c r="E8">
        <v>1974.8142247100002</v>
      </c>
      <c r="F8">
        <v>1901.1172807200001</v>
      </c>
    </row>
    <row r="9" spans="1:7" x14ac:dyDescent="0.25">
      <c r="A9" s="965"/>
      <c r="B9" t="s">
        <v>197</v>
      </c>
    </row>
    <row r="10" spans="1:7" x14ac:dyDescent="0.25">
      <c r="C10" s="48">
        <f>+C8+C9</f>
        <v>2917.3649999999998</v>
      </c>
      <c r="D10" s="48">
        <f>+D8+D9</f>
        <v>2349.2179999999998</v>
      </c>
      <c r="E10" s="48">
        <f>+E8+E9</f>
        <v>1974.8142247100002</v>
      </c>
      <c r="F10" s="48">
        <f>+F8+F9</f>
        <v>1901.1172807200001</v>
      </c>
    </row>
    <row r="13" spans="1:7" ht="21" x14ac:dyDescent="0.25">
      <c r="A13" s="6" t="s">
        <v>143</v>
      </c>
      <c r="B13" s="34"/>
    </row>
    <row r="14" spans="1:7" x14ac:dyDescent="0.25">
      <c r="A14" s="5" t="s">
        <v>55</v>
      </c>
      <c r="B14" s="34">
        <v>2471.94</v>
      </c>
    </row>
    <row r="15" spans="1:7" x14ac:dyDescent="0.25">
      <c r="A15" s="5" t="s">
        <v>92</v>
      </c>
      <c r="B15" s="34">
        <v>6742.83</v>
      </c>
      <c r="E15" t="s">
        <v>200</v>
      </c>
      <c r="F15" s="52">
        <f>+B14</f>
        <v>2471.94</v>
      </c>
      <c r="G15" s="47">
        <f>+F15/$F$20</f>
        <v>9.7392232111179561E-2</v>
      </c>
    </row>
    <row r="16" spans="1:7" x14ac:dyDescent="0.25">
      <c r="A16" s="5" t="s">
        <v>56</v>
      </c>
      <c r="B16" s="34">
        <v>39.122999999999998</v>
      </c>
      <c r="E16" t="str">
        <f>+A15</f>
        <v>Promissory Notes</v>
      </c>
      <c r="F16" s="52">
        <f>+B15</f>
        <v>6742.83</v>
      </c>
      <c r="G16" s="47">
        <f>+F16/$F$20</f>
        <v>0.26566149034613495</v>
      </c>
    </row>
    <row r="17" spans="1:12" x14ac:dyDescent="0.25">
      <c r="A17" s="5" t="s">
        <v>144</v>
      </c>
      <c r="B17" s="34">
        <v>77.168999999999997</v>
      </c>
      <c r="E17" t="str">
        <f>+A18</f>
        <v xml:space="preserve">Personal loans </v>
      </c>
      <c r="F17" s="52">
        <f>+B18</f>
        <v>7558.7120000000004</v>
      </c>
      <c r="G17" s="47">
        <f>+F17/$F$20</f>
        <v>0.29780651373640066</v>
      </c>
    </row>
    <row r="18" spans="1:12" x14ac:dyDescent="0.25">
      <c r="A18" s="5" t="s">
        <v>81</v>
      </c>
      <c r="B18" s="34">
        <v>7558.7120000000004</v>
      </c>
      <c r="E18" t="str">
        <f>+A19</f>
        <v xml:space="preserve">Credit card loans </v>
      </c>
      <c r="F18" s="52">
        <f>+B19</f>
        <v>5922.0590000000002</v>
      </c>
      <c r="G18" s="47">
        <f>+F18/$F$20</f>
        <v>0.23332384471471795</v>
      </c>
    </row>
    <row r="19" spans="1:12" x14ac:dyDescent="0.25">
      <c r="A19" s="5" t="s">
        <v>82</v>
      </c>
      <c r="B19" s="34">
        <v>5922.0590000000002</v>
      </c>
      <c r="E19" t="str">
        <f>+A20</f>
        <v xml:space="preserve">Other </v>
      </c>
      <c r="F19" s="53">
        <f>+B20+B16</f>
        <v>2685.7440000000001</v>
      </c>
      <c r="G19" s="47">
        <f>+F19/$F$20</f>
        <v>0.10581591909156689</v>
      </c>
    </row>
    <row r="20" spans="1:12" x14ac:dyDescent="0.25">
      <c r="A20" s="5" t="s">
        <v>145</v>
      </c>
      <c r="B20" s="34">
        <v>2646.6210000000001</v>
      </c>
      <c r="F20" s="52">
        <f>SUM(F15:F19)</f>
        <v>25381.285</v>
      </c>
    </row>
    <row r="21" spans="1:12" ht="21" x14ac:dyDescent="0.25">
      <c r="A21" s="5" t="s">
        <v>146</v>
      </c>
      <c r="B21" s="34">
        <v>562.40800000000002</v>
      </c>
    </row>
    <row r="22" spans="1:12" x14ac:dyDescent="0.25">
      <c r="A22" s="5" t="s">
        <v>147</v>
      </c>
      <c r="B22" s="34">
        <v>-277.63600000000002</v>
      </c>
    </row>
    <row r="23" spans="1:12" x14ac:dyDescent="0.25">
      <c r="A23" s="5" t="s">
        <v>148</v>
      </c>
      <c r="B23" s="34">
        <v>-0.54100000000000004</v>
      </c>
    </row>
    <row r="24" spans="1:12" x14ac:dyDescent="0.25">
      <c r="A24" s="5" t="s">
        <v>149</v>
      </c>
      <c r="B24" s="34">
        <v>-738.947</v>
      </c>
    </row>
    <row r="25" spans="1:12" x14ac:dyDescent="0.25">
      <c r="A25" s="17"/>
      <c r="B25" s="34"/>
    </row>
    <row r="26" spans="1:12" x14ac:dyDescent="0.25">
      <c r="A26" s="17" t="s">
        <v>151</v>
      </c>
      <c r="B26" s="34">
        <v>1388.472</v>
      </c>
    </row>
    <row r="27" spans="1:12" ht="15.75" thickBot="1" x14ac:dyDescent="0.3"/>
    <row r="28" spans="1:12" ht="15.75" thickBot="1" x14ac:dyDescent="0.3">
      <c r="B28" s="45" t="s">
        <v>178</v>
      </c>
      <c r="C28" s="45" t="s">
        <v>179</v>
      </c>
      <c r="D28" s="45" t="s">
        <v>180</v>
      </c>
      <c r="E28" s="45" t="s">
        <v>181</v>
      </c>
      <c r="F28" s="46" t="s">
        <v>182</v>
      </c>
    </row>
    <row r="29" spans="1:12" ht="21" x14ac:dyDescent="0.25">
      <c r="A29" s="30" t="s">
        <v>152</v>
      </c>
      <c r="B29" s="34">
        <v>24524.581999999999</v>
      </c>
      <c r="C29" s="34">
        <v>21785.545999999998</v>
      </c>
      <c r="D29" s="34">
        <v>22283.037</v>
      </c>
      <c r="E29" s="34">
        <v>19531.866999999998</v>
      </c>
      <c r="F29" s="41">
        <v>19009.519</v>
      </c>
      <c r="H29" s="45" t="s">
        <v>178</v>
      </c>
      <c r="I29" s="45" t="s">
        <v>179</v>
      </c>
      <c r="J29" s="45" t="s">
        <v>180</v>
      </c>
      <c r="K29" s="45" t="s">
        <v>181</v>
      </c>
      <c r="L29" s="46" t="s">
        <v>182</v>
      </c>
    </row>
    <row r="30" spans="1:12" x14ac:dyDescent="0.25">
      <c r="A30" s="30" t="s">
        <v>153</v>
      </c>
      <c r="B30" s="34">
        <v>3591.0920000000001</v>
      </c>
      <c r="C30" s="34">
        <v>3342.288</v>
      </c>
      <c r="D30" s="34">
        <v>3042.3760000000002</v>
      </c>
      <c r="E30" s="34">
        <v>2961.2489999999998</v>
      </c>
      <c r="F30" s="41">
        <v>2674.8389999999999</v>
      </c>
      <c r="G30" s="30" t="s">
        <v>153</v>
      </c>
      <c r="H30" s="47">
        <f>+B30/$B$29</f>
        <v>0.14642826532170866</v>
      </c>
      <c r="I30" s="47">
        <f t="shared" ref="I30:L34" si="0">+C30/$B$29</f>
        <v>0.13628317905683368</v>
      </c>
      <c r="J30" s="47">
        <f t="shared" si="0"/>
        <v>0.12405414290037646</v>
      </c>
      <c r="K30" s="47">
        <f t="shared" si="0"/>
        <v>0.12074615583662139</v>
      </c>
      <c r="L30" s="47">
        <f t="shared" si="0"/>
        <v>0.10906766932867602</v>
      </c>
    </row>
    <row r="31" spans="1:12" x14ac:dyDescent="0.25">
      <c r="A31" s="30" t="s">
        <v>154</v>
      </c>
      <c r="B31" s="34">
        <v>10238.563</v>
      </c>
      <c r="C31" s="34">
        <v>8032.1390000000001</v>
      </c>
      <c r="D31" s="34">
        <v>7753.6959999999999</v>
      </c>
      <c r="E31" s="34">
        <v>6374.2219999999998</v>
      </c>
      <c r="F31" s="41">
        <v>6622.4889999999996</v>
      </c>
      <c r="G31" s="30" t="s">
        <v>154</v>
      </c>
      <c r="H31" s="47">
        <f>+B31/$B$29</f>
        <v>0.41748165167504181</v>
      </c>
      <c r="I31" s="47">
        <f t="shared" si="0"/>
        <v>0.32751379819643822</v>
      </c>
      <c r="J31" s="47">
        <f t="shared" si="0"/>
        <v>0.31616016941695479</v>
      </c>
      <c r="K31" s="47">
        <f t="shared" si="0"/>
        <v>0.2599115450775063</v>
      </c>
      <c r="L31" s="47">
        <f t="shared" si="0"/>
        <v>0.27003473494471791</v>
      </c>
    </row>
    <row r="32" spans="1:12" x14ac:dyDescent="0.25">
      <c r="A32" s="30" t="s">
        <v>155</v>
      </c>
      <c r="B32" s="34">
        <v>9827.2440000000006</v>
      </c>
      <c r="C32" s="34">
        <v>9377.6970000000001</v>
      </c>
      <c r="D32" s="34">
        <v>10034.025</v>
      </c>
      <c r="E32" s="34">
        <v>9214.5589999999993</v>
      </c>
      <c r="F32" s="41">
        <v>8796.4840000000004</v>
      </c>
      <c r="G32" s="30" t="s">
        <v>155</v>
      </c>
      <c r="H32" s="47">
        <f>+B32/$B$29</f>
        <v>0.4007099488994349</v>
      </c>
      <c r="I32" s="47">
        <f t="shared" si="0"/>
        <v>0.38237948357284951</v>
      </c>
      <c r="J32" s="47">
        <f t="shared" si="0"/>
        <v>0.40914152991476066</v>
      </c>
      <c r="K32" s="47">
        <f t="shared" si="0"/>
        <v>0.37572746397879481</v>
      </c>
      <c r="L32" s="47">
        <f t="shared" si="0"/>
        <v>0.35868028250185879</v>
      </c>
    </row>
    <row r="33" spans="1:12" x14ac:dyDescent="0.25">
      <c r="A33" s="30" t="s">
        <v>156</v>
      </c>
      <c r="B33" s="34">
        <v>0</v>
      </c>
      <c r="C33" s="34">
        <v>245.1</v>
      </c>
      <c r="D33" s="34">
        <v>664.9</v>
      </c>
      <c r="E33" s="34">
        <v>298.26100000000002</v>
      </c>
      <c r="F33" s="41">
        <v>265.86099999999999</v>
      </c>
      <c r="G33" s="30" t="s">
        <v>156</v>
      </c>
      <c r="H33" s="47">
        <f>+B33/$B$29</f>
        <v>0</v>
      </c>
      <c r="I33" s="47">
        <f t="shared" si="0"/>
        <v>9.9940541290367366E-3</v>
      </c>
      <c r="J33" s="47">
        <f t="shared" si="0"/>
        <v>2.7111573196232256E-2</v>
      </c>
      <c r="K33" s="47">
        <f t="shared" si="0"/>
        <v>1.2161715946881381E-2</v>
      </c>
      <c r="L33" s="47">
        <f t="shared" si="0"/>
        <v>1.084059251244323E-2</v>
      </c>
    </row>
    <row r="34" spans="1:12" x14ac:dyDescent="0.25">
      <c r="A34" s="30" t="s">
        <v>145</v>
      </c>
      <c r="B34" s="34">
        <v>867.68299999999999</v>
      </c>
      <c r="C34" s="34">
        <v>788.322</v>
      </c>
      <c r="D34" s="34">
        <v>788.04</v>
      </c>
      <c r="E34" s="34">
        <v>683.57600000000002</v>
      </c>
      <c r="F34" s="41">
        <v>649.846</v>
      </c>
      <c r="G34" s="30" t="s">
        <v>145</v>
      </c>
      <c r="H34" s="47">
        <f>+B34/$B$29</f>
        <v>3.5380134103814694E-2</v>
      </c>
      <c r="I34" s="47">
        <f t="shared" si="0"/>
        <v>3.214415642231945E-2</v>
      </c>
      <c r="J34" s="47">
        <f t="shared" si="0"/>
        <v>3.2132657755390079E-2</v>
      </c>
      <c r="K34" s="47">
        <f t="shared" si="0"/>
        <v>2.7873094840107776E-2</v>
      </c>
      <c r="L34" s="47">
        <f t="shared" si="0"/>
        <v>2.6497740104194235E-2</v>
      </c>
    </row>
    <row r="37" spans="1:12" ht="15.75" thickBot="1" x14ac:dyDescent="0.3"/>
    <row r="38" spans="1:12" x14ac:dyDescent="0.25">
      <c r="A38" s="10" t="s">
        <v>72</v>
      </c>
      <c r="B38" s="7"/>
      <c r="C38" s="7"/>
      <c r="D38" s="7"/>
      <c r="E38" s="7"/>
      <c r="F38" s="7"/>
      <c r="G38" s="966" t="s">
        <v>5</v>
      </c>
      <c r="H38" s="967"/>
    </row>
    <row r="39" spans="1:12" x14ac:dyDescent="0.25">
      <c r="A39" s="50" t="s">
        <v>8</v>
      </c>
      <c r="B39" s="8" t="s">
        <v>4</v>
      </c>
      <c r="C39" s="8" t="s">
        <v>3</v>
      </c>
      <c r="D39" s="8" t="s">
        <v>2</v>
      </c>
      <c r="E39" s="8" t="s">
        <v>1</v>
      </c>
      <c r="F39" s="8" t="s">
        <v>0</v>
      </c>
      <c r="G39" s="8" t="s">
        <v>6</v>
      </c>
      <c r="H39" s="9" t="s">
        <v>7</v>
      </c>
    </row>
    <row r="40" spans="1:12" x14ac:dyDescent="0.25">
      <c r="A40" s="3"/>
      <c r="B40" s="2"/>
      <c r="C40" s="2"/>
      <c r="D40" s="2"/>
      <c r="E40" s="2"/>
      <c r="F40" s="2"/>
      <c r="G40" s="2"/>
      <c r="H40" s="4"/>
    </row>
    <row r="41" spans="1:12" x14ac:dyDescent="0.25">
      <c r="A41" s="12" t="s">
        <v>47</v>
      </c>
      <c r="B41" s="19"/>
      <c r="C41" s="19"/>
      <c r="D41" s="19"/>
      <c r="E41" s="19"/>
      <c r="F41" s="19"/>
      <c r="G41" s="19"/>
      <c r="H41" s="22"/>
    </row>
    <row r="42" spans="1:12" x14ac:dyDescent="0.25">
      <c r="A42" s="13" t="s">
        <v>129</v>
      </c>
      <c r="B42" s="34">
        <v>218.17</v>
      </c>
      <c r="C42" s="34">
        <v>192.21700000000001</v>
      </c>
      <c r="D42" s="34">
        <v>187.16300000000001</v>
      </c>
      <c r="E42" s="34">
        <v>182.06899999999999</v>
      </c>
      <c r="F42" s="34">
        <v>163.83600000000001</v>
      </c>
      <c r="G42" s="21">
        <f>+B42/C42-1</f>
        <v>0.13501927509013245</v>
      </c>
      <c r="H42" s="36">
        <f>+B42/F42-1</f>
        <v>0.33163651456334375</v>
      </c>
    </row>
    <row r="43" spans="1:12" x14ac:dyDescent="0.25">
      <c r="A43" s="13" t="s">
        <v>130</v>
      </c>
      <c r="B43" s="34">
        <v>31.96</v>
      </c>
      <c r="C43" s="34">
        <v>31.545000000000002</v>
      </c>
      <c r="D43" s="34">
        <v>34.456000000000003</v>
      </c>
      <c r="E43" s="34">
        <v>33.883000000000003</v>
      </c>
      <c r="F43" s="34">
        <v>34.765000000000001</v>
      </c>
      <c r="G43" s="21">
        <f t="shared" ref="G43:G57" si="1">+B43/C43-1</f>
        <v>1.3155809161515375E-2</v>
      </c>
      <c r="H43" s="36">
        <f t="shared" ref="H43:H57" si="2">+B43/F43-1</f>
        <v>-8.0684596577017098E-2</v>
      </c>
    </row>
    <row r="44" spans="1:12" x14ac:dyDescent="0.25">
      <c r="A44" s="11" t="s">
        <v>128</v>
      </c>
      <c r="B44" s="34">
        <v>152.00200000000001</v>
      </c>
      <c r="C44" s="34">
        <v>246.845</v>
      </c>
      <c r="D44" s="34">
        <v>217.38300000000001</v>
      </c>
      <c r="E44" s="34">
        <v>204.44900000000001</v>
      </c>
      <c r="F44" s="34">
        <v>179.81100000000001</v>
      </c>
      <c r="G44" s="21">
        <f t="shared" si="1"/>
        <v>-0.38422086734590533</v>
      </c>
      <c r="H44" s="36">
        <f t="shared" si="2"/>
        <v>-0.15465683412027076</v>
      </c>
    </row>
    <row r="45" spans="1:12" x14ac:dyDescent="0.25">
      <c r="A45" s="11" t="s">
        <v>138</v>
      </c>
      <c r="B45" s="34">
        <v>50.537999999999997</v>
      </c>
      <c r="C45" s="34">
        <v>116.569</v>
      </c>
      <c r="D45" s="34">
        <v>137.97399999999999</v>
      </c>
      <c r="E45" s="34">
        <v>88.13</v>
      </c>
      <c r="F45" s="34">
        <v>94.99</v>
      </c>
      <c r="G45" s="21">
        <f t="shared" si="1"/>
        <v>-0.56645420309001537</v>
      </c>
      <c r="H45" s="36">
        <f t="shared" si="2"/>
        <v>-0.46796504895252133</v>
      </c>
    </row>
    <row r="46" spans="1:12" x14ac:dyDescent="0.25">
      <c r="A46" s="11" t="s">
        <v>131</v>
      </c>
      <c r="B46" s="34">
        <v>51.228999999999999</v>
      </c>
      <c r="C46" s="34">
        <v>35.402000000000001</v>
      </c>
      <c r="D46" s="34">
        <v>37.268000000000001</v>
      </c>
      <c r="E46" s="34">
        <v>34.286999999999999</v>
      </c>
      <c r="F46" s="34">
        <v>26.167999999999999</v>
      </c>
      <c r="G46" s="21">
        <f t="shared" si="1"/>
        <v>0.4470651375628496</v>
      </c>
      <c r="H46" s="36">
        <f t="shared" si="2"/>
        <v>0.95769642311219805</v>
      </c>
    </row>
    <row r="47" spans="1:12" x14ac:dyDescent="0.25">
      <c r="A47" s="13" t="s">
        <v>132</v>
      </c>
      <c r="B47" s="34">
        <v>21.439</v>
      </c>
      <c r="C47" s="34">
        <v>20.722000000000001</v>
      </c>
      <c r="D47" s="34">
        <v>20.478000000000002</v>
      </c>
      <c r="E47" s="34">
        <v>19.329999999999998</v>
      </c>
      <c r="F47" s="34">
        <v>17.777000000000001</v>
      </c>
      <c r="G47" s="21">
        <f t="shared" si="1"/>
        <v>3.4600907248335089E-2</v>
      </c>
      <c r="H47" s="36">
        <f t="shared" si="2"/>
        <v>0.20599651234741523</v>
      </c>
    </row>
    <row r="48" spans="1:12" x14ac:dyDescent="0.25">
      <c r="A48" s="13" t="s">
        <v>133</v>
      </c>
      <c r="B48" s="34">
        <v>20.344999999999999</v>
      </c>
      <c r="C48" s="34">
        <v>13.185</v>
      </c>
      <c r="D48" s="34">
        <v>14.96</v>
      </c>
      <c r="E48" s="34">
        <v>18.071000000000002</v>
      </c>
      <c r="F48" s="34">
        <v>16.795999999999999</v>
      </c>
      <c r="G48" s="21">
        <f t="shared" si="1"/>
        <v>0.54304133485020833</v>
      </c>
      <c r="H48" s="36">
        <f t="shared" si="2"/>
        <v>0.21130030959752322</v>
      </c>
    </row>
    <row r="49" spans="1:8" x14ac:dyDescent="0.25">
      <c r="A49" s="13" t="s">
        <v>134</v>
      </c>
      <c r="B49" s="34">
        <v>25.061</v>
      </c>
      <c r="C49" s="34">
        <v>20.562999999999999</v>
      </c>
      <c r="D49" s="34">
        <v>20.259</v>
      </c>
      <c r="E49" s="34">
        <v>20.808</v>
      </c>
      <c r="F49" s="34">
        <v>17.724</v>
      </c>
      <c r="G49" s="21">
        <f t="shared" si="1"/>
        <v>0.21874240140057388</v>
      </c>
      <c r="H49" s="36">
        <f t="shared" si="2"/>
        <v>0.41395847438501465</v>
      </c>
    </row>
    <row r="50" spans="1:8" x14ac:dyDescent="0.25">
      <c r="A50" s="13" t="s">
        <v>135</v>
      </c>
      <c r="B50" s="34">
        <v>6.859</v>
      </c>
      <c r="C50" s="34">
        <v>7.82</v>
      </c>
      <c r="D50" s="34">
        <v>6.8419999999999996</v>
      </c>
      <c r="E50" s="34">
        <v>6.71</v>
      </c>
      <c r="F50" s="34">
        <v>5.9889999999999999</v>
      </c>
      <c r="G50" s="21">
        <f t="shared" si="1"/>
        <v>-0.12289002557544759</v>
      </c>
      <c r="H50" s="36">
        <f t="shared" si="2"/>
        <v>0.14526632158958086</v>
      </c>
    </row>
    <row r="51" spans="1:8" x14ac:dyDescent="0.25">
      <c r="A51" s="13" t="s">
        <v>136</v>
      </c>
      <c r="B51" s="34">
        <v>31.204000000000001</v>
      </c>
      <c r="C51" s="34">
        <v>23.954000000000001</v>
      </c>
      <c r="D51" s="34">
        <v>24.154</v>
      </c>
      <c r="E51" s="34">
        <v>20.581</v>
      </c>
      <c r="F51" s="34">
        <v>19.32</v>
      </c>
      <c r="G51" s="21">
        <f t="shared" si="1"/>
        <v>0.30266343825665865</v>
      </c>
      <c r="H51" s="36">
        <f t="shared" si="2"/>
        <v>0.61511387163561082</v>
      </c>
    </row>
    <row r="52" spans="1:8" x14ac:dyDescent="0.25">
      <c r="A52" s="13" t="s">
        <v>137</v>
      </c>
      <c r="B52" s="34">
        <v>205.02500000000001</v>
      </c>
      <c r="C52" s="34">
        <v>64.643000000000001</v>
      </c>
      <c r="D52" s="34">
        <v>143.47399999999999</v>
      </c>
      <c r="E52" s="34">
        <v>105.419</v>
      </c>
      <c r="F52" s="34">
        <v>87.864999999999995</v>
      </c>
      <c r="G52" s="21">
        <f t="shared" si="1"/>
        <v>2.1716504493912723</v>
      </c>
      <c r="H52" s="36">
        <f t="shared" si="2"/>
        <v>1.3334092073066639</v>
      </c>
    </row>
    <row r="53" spans="1:8" x14ac:dyDescent="0.25">
      <c r="A53" s="14" t="s">
        <v>73</v>
      </c>
      <c r="B53" s="37">
        <f>SUM(B42:B52)</f>
        <v>813.83199999999999</v>
      </c>
      <c r="C53" s="37">
        <f>SUM(C42:C52)</f>
        <v>773.46499999999992</v>
      </c>
      <c r="D53" s="37">
        <f>SUM(D42:D52)</f>
        <v>844.41100000000006</v>
      </c>
      <c r="E53" s="37">
        <f>SUM(E42:E52)</f>
        <v>733.73700000000008</v>
      </c>
      <c r="F53" s="37">
        <f>SUM(F42:F52)</f>
        <v>665.04100000000028</v>
      </c>
      <c r="G53" s="23">
        <f t="shared" si="1"/>
        <v>5.2189821129592362E-2</v>
      </c>
      <c r="H53" s="24">
        <f t="shared" si="2"/>
        <v>0.22373207065429002</v>
      </c>
    </row>
    <row r="54" spans="1:8" x14ac:dyDescent="0.25">
      <c r="A54" s="15"/>
      <c r="B54" s="27">
        <f>+B53/C53-1</f>
        <v>5.2189821129592362E-2</v>
      </c>
      <c r="C54" s="27">
        <f>+C53/D53-1</f>
        <v>-8.4018327567973561E-2</v>
      </c>
      <c r="D54" s="27">
        <f>+D53/E53-1</f>
        <v>0.15083606251286219</v>
      </c>
      <c r="E54" s="27">
        <f>+E53/F53-1</f>
        <v>0.10329588702049919</v>
      </c>
      <c r="F54" s="38"/>
      <c r="G54" s="39"/>
      <c r="H54" s="40"/>
    </row>
    <row r="55" spans="1:8" x14ac:dyDescent="0.25">
      <c r="A55" s="14" t="s">
        <v>74</v>
      </c>
      <c r="B55" s="37">
        <v>257.71600000000001</v>
      </c>
      <c r="C55" s="37">
        <v>234.90899999999999</v>
      </c>
      <c r="D55" s="37">
        <v>230.36600000000001</v>
      </c>
      <c r="E55" s="37">
        <v>199.92599999999999</v>
      </c>
      <c r="F55" s="37">
        <v>187.62100000000001</v>
      </c>
      <c r="G55" s="23">
        <f t="shared" si="1"/>
        <v>9.7088659864032589E-2</v>
      </c>
      <c r="H55" s="24">
        <f t="shared" si="2"/>
        <v>0.3735989041738399</v>
      </c>
    </row>
    <row r="56" spans="1:8" x14ac:dyDescent="0.25">
      <c r="A56" s="15"/>
      <c r="B56" s="27">
        <f>+B55/C55-1</f>
        <v>9.7088659864032589E-2</v>
      </c>
      <c r="C56" s="27">
        <f>+C55/D55-1</f>
        <v>1.9720792130783149E-2</v>
      </c>
      <c r="D56" s="27">
        <f>+D55/E55-1</f>
        <v>0.15225633484389234</v>
      </c>
      <c r="E56" s="27">
        <f>+E55/F55-1</f>
        <v>6.5584342904045911E-2</v>
      </c>
      <c r="F56" s="38"/>
      <c r="G56" s="39"/>
      <c r="H56" s="40"/>
    </row>
    <row r="57" spans="1:8" ht="15.75" thickBot="1" x14ac:dyDescent="0.3">
      <c r="A57" s="16" t="s">
        <v>75</v>
      </c>
      <c r="B57" s="35">
        <v>556.11599999999999</v>
      </c>
      <c r="C57" s="35">
        <v>538.55600000000004</v>
      </c>
      <c r="D57" s="35">
        <v>614.04499999999996</v>
      </c>
      <c r="E57" s="35">
        <v>533.81100000000004</v>
      </c>
      <c r="F57" s="35">
        <v>477.42</v>
      </c>
      <c r="G57" s="25">
        <f t="shared" si="1"/>
        <v>3.26057085985485E-2</v>
      </c>
      <c r="H57" s="26">
        <f t="shared" si="2"/>
        <v>0.16483599346487354</v>
      </c>
    </row>
    <row r="58" spans="1:8" x14ac:dyDescent="0.25">
      <c r="B58" s="27">
        <f>+B57/C57-1</f>
        <v>3.26057085985485E-2</v>
      </c>
      <c r="C58" s="27">
        <f>+C57/D57-1</f>
        <v>-0.12293724401306083</v>
      </c>
      <c r="D58" s="27">
        <f>+D57/E57-1</f>
        <v>0.15030413386011143</v>
      </c>
      <c r="E58" s="27">
        <f>+E57/F57-1</f>
        <v>0.11811612416739981</v>
      </c>
    </row>
    <row r="61" spans="1:8" ht="15.75" thickBot="1" x14ac:dyDescent="0.3"/>
    <row r="62" spans="1:8" x14ac:dyDescent="0.25">
      <c r="A62" s="10" t="s">
        <v>161</v>
      </c>
      <c r="B62" s="28" t="s">
        <v>183</v>
      </c>
      <c r="C62" s="28" t="s">
        <v>193</v>
      </c>
      <c r="D62" s="28" t="s">
        <v>194</v>
      </c>
      <c r="E62" s="28" t="s">
        <v>195</v>
      </c>
      <c r="F62" s="29" t="s">
        <v>184</v>
      </c>
    </row>
    <row r="63" spans="1:8" x14ac:dyDescent="0.25">
      <c r="A63" s="50" t="s">
        <v>8</v>
      </c>
      <c r="B63" s="2"/>
      <c r="C63" s="2"/>
      <c r="D63" s="2"/>
      <c r="E63" s="2"/>
      <c r="F63" s="4"/>
    </row>
    <row r="64" spans="1:8" x14ac:dyDescent="0.25">
      <c r="A64" s="31" t="s">
        <v>162</v>
      </c>
      <c r="B64" s="18"/>
      <c r="C64" s="1"/>
      <c r="D64" s="18"/>
      <c r="E64" s="18"/>
      <c r="F64" s="20"/>
    </row>
    <row r="65" spans="1:12" x14ac:dyDescent="0.25">
      <c r="A65" s="54" t="s">
        <v>139</v>
      </c>
      <c r="B65" s="55">
        <v>4895.6260000000002</v>
      </c>
      <c r="C65" s="55">
        <v>2338.6640000000002</v>
      </c>
      <c r="D65" s="55">
        <v>6741.7439999999997</v>
      </c>
      <c r="E65" s="55">
        <v>4658.6549999999997</v>
      </c>
      <c r="F65" s="56">
        <v>2926.7249999999999</v>
      </c>
    </row>
    <row r="66" spans="1:12" x14ac:dyDescent="0.25">
      <c r="A66" s="54" t="s">
        <v>163</v>
      </c>
      <c r="B66" s="55">
        <v>-2485.6120000000001</v>
      </c>
      <c r="C66" s="55">
        <v>-1233.06</v>
      </c>
      <c r="D66" s="55">
        <v>-3386.05</v>
      </c>
      <c r="E66" s="55">
        <v>-2379.8829999999998</v>
      </c>
      <c r="F66" s="56">
        <v>-1502.338</v>
      </c>
      <c r="H66" s="52">
        <f>+F80</f>
        <v>120.91500000000008</v>
      </c>
      <c r="J66" t="s">
        <v>205</v>
      </c>
      <c r="K66" s="53">
        <f>+B69+B70</f>
        <v>1094.671</v>
      </c>
      <c r="L66" s="53">
        <f>+F69+F70</f>
        <v>909.3599999999999</v>
      </c>
    </row>
    <row r="67" spans="1:12" x14ac:dyDescent="0.25">
      <c r="A67" s="57" t="s">
        <v>164</v>
      </c>
      <c r="B67" s="58">
        <f>+B65+B66</f>
        <v>2410.0140000000001</v>
      </c>
      <c r="C67" s="58">
        <f>+C65+C66</f>
        <v>1105.6040000000003</v>
      </c>
      <c r="D67" s="58">
        <f>+D65+D66</f>
        <v>3355.6939999999995</v>
      </c>
      <c r="E67" s="58">
        <f>+E65+E66</f>
        <v>2278.7719999999999</v>
      </c>
      <c r="F67" s="59">
        <f>+F65+F66</f>
        <v>1424.3869999999999</v>
      </c>
      <c r="G67" t="s">
        <v>201</v>
      </c>
      <c r="H67" s="52">
        <f>+B67-F67</f>
        <v>985.62700000000018</v>
      </c>
      <c r="I67" s="47">
        <f>+H67/F67</f>
        <v>0.69196573683977758</v>
      </c>
      <c r="J67" t="s">
        <v>206</v>
      </c>
      <c r="K67" s="53">
        <f>+B75+B76+B77</f>
        <v>-30.093999999999983</v>
      </c>
      <c r="L67" s="53">
        <f>+F75+F76+F77</f>
        <v>24.203999999999997</v>
      </c>
    </row>
    <row r="68" spans="1:12" x14ac:dyDescent="0.25">
      <c r="A68" s="54" t="s">
        <v>165</v>
      </c>
      <c r="B68" s="55">
        <v>-479.58300000000003</v>
      </c>
      <c r="C68" s="55">
        <v>-183.64599999999999</v>
      </c>
      <c r="D68" s="55">
        <v>-543.84400000000005</v>
      </c>
      <c r="E68" s="55">
        <v>-355.99400000000003</v>
      </c>
      <c r="F68" s="56">
        <v>-257.47399999999999</v>
      </c>
      <c r="G68" t="s">
        <v>202</v>
      </c>
      <c r="H68" s="52">
        <f>+B68-F68</f>
        <v>-222.10900000000004</v>
      </c>
      <c r="I68" s="47">
        <f>+H68/F68</f>
        <v>0.86264632545422082</v>
      </c>
    </row>
    <row r="69" spans="1:12" x14ac:dyDescent="0.25">
      <c r="A69" s="54" t="s">
        <v>166</v>
      </c>
      <c r="B69" s="55">
        <v>1587.297</v>
      </c>
      <c r="C69" s="55">
        <v>773.46500000000003</v>
      </c>
      <c r="D69" s="55">
        <v>2835.7080000000001</v>
      </c>
      <c r="E69" s="55">
        <v>1991.297</v>
      </c>
      <c r="F69" s="56">
        <v>1257.56</v>
      </c>
      <c r="G69" t="s">
        <v>203</v>
      </c>
      <c r="H69" s="53">
        <f>+K66-L66</f>
        <v>185.31100000000015</v>
      </c>
      <c r="I69" s="63">
        <f>+K66/L66-1</f>
        <v>0.20378178059294472</v>
      </c>
    </row>
    <row r="70" spans="1:12" x14ac:dyDescent="0.25">
      <c r="A70" s="54" t="s">
        <v>167</v>
      </c>
      <c r="B70" s="55">
        <v>-492.62599999999998</v>
      </c>
      <c r="C70" s="55">
        <v>-234.90899999999999</v>
      </c>
      <c r="D70" s="55">
        <v>-778.49199999999996</v>
      </c>
      <c r="E70" s="55">
        <v>-548.12599999999998</v>
      </c>
      <c r="F70" s="56">
        <v>-348.2</v>
      </c>
      <c r="G70" t="s">
        <v>11</v>
      </c>
      <c r="H70" s="53">
        <f>+B72-F72</f>
        <v>209.70400000000001</v>
      </c>
      <c r="I70" s="47">
        <f>+H70/F72</f>
        <v>2.9204244770631984</v>
      </c>
    </row>
    <row r="71" spans="1:12" x14ac:dyDescent="0.25">
      <c r="A71" s="54"/>
      <c r="B71" s="55"/>
      <c r="C71" s="55"/>
      <c r="D71" s="55"/>
      <c r="E71" s="55"/>
      <c r="F71" s="56"/>
      <c r="G71" t="s">
        <v>204</v>
      </c>
      <c r="H71" s="53">
        <f>+B73-F73</f>
        <v>-751.81799999999998</v>
      </c>
      <c r="I71" s="47">
        <f>+H71/F73</f>
        <v>0.37470469909710191</v>
      </c>
    </row>
    <row r="72" spans="1:12" x14ac:dyDescent="0.25">
      <c r="A72" s="54" t="s">
        <v>168</v>
      </c>
      <c r="B72" s="55">
        <v>281.51</v>
      </c>
      <c r="C72" s="55">
        <v>117.923</v>
      </c>
      <c r="D72" s="55">
        <v>175.947</v>
      </c>
      <c r="E72" s="55">
        <v>113.937</v>
      </c>
      <c r="F72" s="56">
        <v>71.805999999999997</v>
      </c>
      <c r="G72" t="s">
        <v>207</v>
      </c>
      <c r="H72" s="53">
        <f>+K67-L67</f>
        <v>-54.297999999999981</v>
      </c>
      <c r="I72" s="47">
        <f>+K67/L67-1</f>
        <v>-2.2433482069079487</v>
      </c>
    </row>
    <row r="73" spans="1:12" x14ac:dyDescent="0.25">
      <c r="A73" s="54" t="s">
        <v>13</v>
      </c>
      <c r="B73" s="55">
        <v>-2758.2460000000001</v>
      </c>
      <c r="C73" s="55">
        <v>-1299.587</v>
      </c>
      <c r="D73" s="55">
        <v>-4261.402</v>
      </c>
      <c r="E73" s="55">
        <v>-3065.154</v>
      </c>
      <c r="F73" s="56">
        <v>-2006.4280000000001</v>
      </c>
      <c r="G73" t="s">
        <v>208</v>
      </c>
      <c r="H73" s="53">
        <f>+B79-F79</f>
        <v>-130.73099999999999</v>
      </c>
      <c r="I73" s="47">
        <f>+H73/F79</f>
        <v>2.9090120160213617</v>
      </c>
    </row>
    <row r="74" spans="1:12" x14ac:dyDescent="0.25">
      <c r="A74" s="57" t="s">
        <v>169</v>
      </c>
      <c r="B74" s="58">
        <f>SUM(B67:B73)</f>
        <v>548.36599999999999</v>
      </c>
      <c r="C74" s="58">
        <f>SUM(C67:C73)</f>
        <v>278.85000000000014</v>
      </c>
      <c r="D74" s="58">
        <f>SUM(D67:D73)</f>
        <v>783.61099999999897</v>
      </c>
      <c r="E74" s="58">
        <f>SUM(E67:E73)</f>
        <v>414.73199999999952</v>
      </c>
      <c r="F74" s="59">
        <f>SUM(F67:F73)</f>
        <v>141.65100000000007</v>
      </c>
      <c r="H74" s="52">
        <f>SUM(H66:H73)</f>
        <v>342.60100000000057</v>
      </c>
      <c r="I74" s="47">
        <f>+H74/F80-1</f>
        <v>1.8334036306496326</v>
      </c>
      <c r="J74" s="53">
        <f>+H74-F80</f>
        <v>221.68600000000049</v>
      </c>
    </row>
    <row r="75" spans="1:12" x14ac:dyDescent="0.25">
      <c r="A75" s="54" t="s">
        <v>170</v>
      </c>
      <c r="B75" s="55">
        <v>182.102</v>
      </c>
      <c r="C75" s="55">
        <v>73.887</v>
      </c>
      <c r="D75" s="55">
        <v>367.16500000000002</v>
      </c>
      <c r="E75" s="55">
        <v>215.387</v>
      </c>
      <c r="F75" s="56">
        <v>115.173</v>
      </c>
    </row>
    <row r="76" spans="1:12" x14ac:dyDescent="0.25">
      <c r="A76" s="54" t="s">
        <v>171</v>
      </c>
      <c r="B76" s="55">
        <v>-205.30699999999999</v>
      </c>
      <c r="C76" s="55">
        <v>-109.191</v>
      </c>
      <c r="D76" s="55">
        <v>-213.42699999999999</v>
      </c>
      <c r="E76" s="55">
        <v>-156.31700000000001</v>
      </c>
      <c r="F76" s="56">
        <v>-86.76</v>
      </c>
    </row>
    <row r="77" spans="1:12" x14ac:dyDescent="0.25">
      <c r="A77" s="54" t="s">
        <v>172</v>
      </c>
      <c r="B77" s="55">
        <v>-6.8890000000000002</v>
      </c>
      <c r="C77" s="55">
        <v>-4.0490000000000004</v>
      </c>
      <c r="D77" s="55">
        <v>-16.079000000000001</v>
      </c>
      <c r="E77" s="55">
        <v>-9.5850000000000009</v>
      </c>
      <c r="F77" s="56">
        <v>-4.2089999999999996</v>
      </c>
    </row>
    <row r="78" spans="1:12" x14ac:dyDescent="0.25">
      <c r="A78" s="57" t="s">
        <v>173</v>
      </c>
      <c r="B78" s="58">
        <f>SUM(B74:B77)</f>
        <v>518.27199999999993</v>
      </c>
      <c r="C78" s="58">
        <f>SUM(C74:C77)</f>
        <v>239.49700000000013</v>
      </c>
      <c r="D78" s="58">
        <f>SUM(D74:D77)</f>
        <v>921.26999999999896</v>
      </c>
      <c r="E78" s="58">
        <f>SUM(E74:E77)</f>
        <v>464.21699999999947</v>
      </c>
      <c r="F78" s="59">
        <f>SUM(F74:F77)</f>
        <v>165.85500000000008</v>
      </c>
    </row>
    <row r="79" spans="1:12" x14ac:dyDescent="0.25">
      <c r="A79" s="54" t="s">
        <v>174</v>
      </c>
      <c r="B79" s="55">
        <v>-175.67099999999999</v>
      </c>
      <c r="C79" s="55">
        <v>-64.820999999999998</v>
      </c>
      <c r="D79" s="55">
        <v>-247.161</v>
      </c>
      <c r="E79" s="55">
        <v>-150.23400000000001</v>
      </c>
      <c r="F79" s="56">
        <v>-44.94</v>
      </c>
    </row>
    <row r="80" spans="1:12" ht="15.75" thickBot="1" x14ac:dyDescent="0.3">
      <c r="A80" s="60" t="s">
        <v>185</v>
      </c>
      <c r="B80" s="61">
        <f>SUM(B78:B79)</f>
        <v>342.60099999999994</v>
      </c>
      <c r="C80" s="61">
        <f>SUM(C78:C79)</f>
        <v>174.67600000000013</v>
      </c>
      <c r="D80" s="61">
        <f>SUM(D78:D79)</f>
        <v>674.10899999999901</v>
      </c>
      <c r="E80" s="61">
        <f>SUM(E78:E79)</f>
        <v>313.98299999999949</v>
      </c>
      <c r="F80" s="62">
        <f>SUM(F78:F79)</f>
        <v>120.91500000000008</v>
      </c>
    </row>
    <row r="81" spans="1:21" ht="15.75" thickBot="1" x14ac:dyDescent="0.3"/>
    <row r="82" spans="1:21" x14ac:dyDescent="0.25">
      <c r="A82" s="10" t="s">
        <v>192</v>
      </c>
      <c r="B82" s="28" t="s">
        <v>4</v>
      </c>
      <c r="C82" s="28" t="s">
        <v>3</v>
      </c>
      <c r="D82" s="28" t="s">
        <v>2</v>
      </c>
      <c r="E82" s="28" t="s">
        <v>1</v>
      </c>
      <c r="F82" s="29" t="s">
        <v>0</v>
      </c>
    </row>
    <row r="83" spans="1:21" x14ac:dyDescent="0.25">
      <c r="A83" s="50" t="s">
        <v>8</v>
      </c>
      <c r="B83" s="2"/>
      <c r="C83" s="2"/>
      <c r="D83" s="2"/>
      <c r="E83" s="2"/>
      <c r="F83" s="4"/>
    </row>
    <row r="84" spans="1:21" x14ac:dyDescent="0.25">
      <c r="A84" s="31" t="s">
        <v>162</v>
      </c>
      <c r="B84" s="42"/>
      <c r="C84" s="1"/>
      <c r="D84" s="18"/>
      <c r="E84" s="18"/>
      <c r="F84" s="20"/>
    </row>
    <row r="85" spans="1:21" x14ac:dyDescent="0.25">
      <c r="A85" s="32" t="s">
        <v>139</v>
      </c>
      <c r="B85" s="34">
        <v>2556.962</v>
      </c>
      <c r="C85" s="34">
        <v>2338.6640000000002</v>
      </c>
      <c r="D85" s="34">
        <v>2083.0889999999999</v>
      </c>
      <c r="E85" s="34">
        <v>1731.9299999999998</v>
      </c>
      <c r="F85" s="41">
        <v>1531.067</v>
      </c>
    </row>
    <row r="86" spans="1:21" x14ac:dyDescent="0.25">
      <c r="A86" s="32" t="s">
        <v>163</v>
      </c>
      <c r="B86" s="34">
        <v>-1252.5520000000001</v>
      </c>
      <c r="C86" s="34">
        <v>-1233.06</v>
      </c>
      <c r="D86" s="34">
        <v>-1006.1670000000004</v>
      </c>
      <c r="E86" s="34">
        <v>-877.54499999999985</v>
      </c>
      <c r="F86" s="41">
        <v>-807.04</v>
      </c>
      <c r="H86" s="52">
        <f>+F100</f>
        <v>36.372000000000071</v>
      </c>
      <c r="J86" t="s">
        <v>205</v>
      </c>
      <c r="K86" s="53">
        <f>+B89+B90</f>
        <v>556.11500000000001</v>
      </c>
      <c r="L86" s="53">
        <f>+F89+F90</f>
        <v>477.41999999999996</v>
      </c>
      <c r="O86" s="52">
        <f>+C100</f>
        <v>174.67600000000013</v>
      </c>
      <c r="Q86" t="s">
        <v>205</v>
      </c>
      <c r="R86" s="53">
        <f>+B89+B90</f>
        <v>556.11500000000001</v>
      </c>
      <c r="S86" s="53">
        <f>+C89+C90</f>
        <v>538.55600000000004</v>
      </c>
      <c r="T86" s="53"/>
      <c r="U86" s="53"/>
    </row>
    <row r="87" spans="1:21" x14ac:dyDescent="0.25">
      <c r="A87" s="49" t="s">
        <v>164</v>
      </c>
      <c r="B87" s="38">
        <v>1304.4099999999999</v>
      </c>
      <c r="C87" s="38">
        <v>1105.6040000000003</v>
      </c>
      <c r="D87" s="38">
        <v>1076.9219999999996</v>
      </c>
      <c r="E87" s="38">
        <v>854.38499999999999</v>
      </c>
      <c r="F87" s="43">
        <v>724.02699999999993</v>
      </c>
      <c r="G87" t="s">
        <v>201</v>
      </c>
      <c r="H87" s="52">
        <f>+B87-F87</f>
        <v>580.38299999999992</v>
      </c>
      <c r="I87" s="47">
        <f>+H87/F87</f>
        <v>0.80160408382560311</v>
      </c>
      <c r="J87" t="s">
        <v>206</v>
      </c>
      <c r="K87" s="53">
        <f>+B95+B96+B97</f>
        <v>9.2590000000000181</v>
      </c>
      <c r="L87" s="53">
        <f>+F95+F96+F97</f>
        <v>16.524999999999999</v>
      </c>
      <c r="N87" t="s">
        <v>201</v>
      </c>
      <c r="O87" s="52">
        <f>+B87-C87</f>
        <v>198.80599999999959</v>
      </c>
      <c r="P87" s="47">
        <f>+O87/C87</f>
        <v>0.17981664321040763</v>
      </c>
      <c r="Q87" t="s">
        <v>206</v>
      </c>
      <c r="R87" s="53">
        <f>+B95+B96+B97</f>
        <v>9.2590000000000181</v>
      </c>
      <c r="S87" s="53">
        <f>+C95+C96+C97</f>
        <v>-39.353000000000002</v>
      </c>
    </row>
    <row r="88" spans="1:21" x14ac:dyDescent="0.25">
      <c r="A88" s="32" t="s">
        <v>165</v>
      </c>
      <c r="B88" s="34">
        <v>-295.93700000000001</v>
      </c>
      <c r="C88" s="34">
        <v>-183.64599999999999</v>
      </c>
      <c r="D88" s="34">
        <v>-187.85000000000002</v>
      </c>
      <c r="E88" s="34">
        <v>-98.520000000000039</v>
      </c>
      <c r="F88" s="41">
        <v>-126.57299999999998</v>
      </c>
      <c r="G88" t="s">
        <v>202</v>
      </c>
      <c r="H88" s="52">
        <f>+B88-F88</f>
        <v>-169.36400000000003</v>
      </c>
      <c r="I88" s="47">
        <f>+H88/F88</f>
        <v>1.3380736808008031</v>
      </c>
      <c r="N88" t="s">
        <v>202</v>
      </c>
      <c r="O88" s="52">
        <f>+B88-C88</f>
        <v>-112.29100000000003</v>
      </c>
      <c r="P88" s="47">
        <f>+O88/C88</f>
        <v>0.61145355738758278</v>
      </c>
    </row>
    <row r="89" spans="1:21" x14ac:dyDescent="0.25">
      <c r="A89" s="32" t="s">
        <v>166</v>
      </c>
      <c r="B89" s="34">
        <v>813.83199999999999</v>
      </c>
      <c r="C89" s="34">
        <v>773.46500000000003</v>
      </c>
      <c r="D89" s="34">
        <v>844.41100000000006</v>
      </c>
      <c r="E89" s="34">
        <v>733.73700000000008</v>
      </c>
      <c r="F89" s="41">
        <v>665.04099999999994</v>
      </c>
      <c r="G89" t="s">
        <v>203</v>
      </c>
      <c r="H89" s="53">
        <f>+K86-L86</f>
        <v>78.69500000000005</v>
      </c>
      <c r="I89" s="63">
        <f>+K86/L86-1</f>
        <v>0.16483389887310973</v>
      </c>
      <c r="N89" t="s">
        <v>203</v>
      </c>
      <c r="O89" s="53">
        <f>+R86-S86</f>
        <v>17.558999999999969</v>
      </c>
      <c r="P89" s="47">
        <f>+R86/S86-1</f>
        <v>3.2603851781430215E-2</v>
      </c>
    </row>
    <row r="90" spans="1:21" x14ac:dyDescent="0.25">
      <c r="A90" s="32" t="s">
        <v>167</v>
      </c>
      <c r="B90" s="34">
        <v>-257.71699999999998</v>
      </c>
      <c r="C90" s="34">
        <v>-234.90899999999999</v>
      </c>
      <c r="D90" s="34">
        <v>-230.36599999999999</v>
      </c>
      <c r="E90" s="34">
        <v>-199.92599999999999</v>
      </c>
      <c r="F90" s="41">
        <v>-187.62099999999998</v>
      </c>
      <c r="G90" t="s">
        <v>11</v>
      </c>
      <c r="H90" s="53">
        <f>+B92-F92</f>
        <v>126.66799999999999</v>
      </c>
      <c r="I90" s="47">
        <f>+H90/F92</f>
        <v>3.4309705029930391</v>
      </c>
      <c r="N90" t="s">
        <v>11</v>
      </c>
      <c r="O90" s="53">
        <f>+B92-C92</f>
        <v>45.663999999999987</v>
      </c>
      <c r="P90" s="47">
        <f>+O90/C92</f>
        <v>0.3872357385751718</v>
      </c>
    </row>
    <row r="91" spans="1:21" x14ac:dyDescent="0.25">
      <c r="A91" s="32"/>
      <c r="B91" s="34"/>
      <c r="C91" s="34"/>
      <c r="D91" s="34"/>
      <c r="E91" s="34"/>
      <c r="F91" s="41"/>
      <c r="G91" t="s">
        <v>204</v>
      </c>
      <c r="H91" s="53">
        <f>+B93-F93</f>
        <v>-377.51600000000008</v>
      </c>
      <c r="I91" s="47">
        <f>+H91/F93</f>
        <v>0.34918230058373412</v>
      </c>
      <c r="N91" t="s">
        <v>204</v>
      </c>
      <c r="O91" s="53">
        <f>+B93-C93</f>
        <v>-159.07200000000012</v>
      </c>
      <c r="P91" s="47">
        <f>+O91/C93</f>
        <v>0.12240196308519562</v>
      </c>
    </row>
    <row r="92" spans="1:21" x14ac:dyDescent="0.25">
      <c r="A92" s="32" t="s">
        <v>168</v>
      </c>
      <c r="B92" s="34">
        <v>163.58699999999999</v>
      </c>
      <c r="C92" s="34">
        <v>117.923</v>
      </c>
      <c r="D92" s="34">
        <v>62.010000000000005</v>
      </c>
      <c r="E92" s="34">
        <v>42.131</v>
      </c>
      <c r="F92" s="41">
        <v>36.918999999999997</v>
      </c>
      <c r="G92" t="s">
        <v>207</v>
      </c>
      <c r="H92" s="53">
        <f>+K87-L87</f>
        <v>-7.2659999999999805</v>
      </c>
      <c r="I92" s="47">
        <f>+K87/L87-1</f>
        <v>-0.43969742813918189</v>
      </c>
      <c r="N92" t="s">
        <v>207</v>
      </c>
      <c r="O92" s="53">
        <f>+R87-S87</f>
        <v>48.612000000000023</v>
      </c>
      <c r="P92" s="47">
        <f>+R87/S87-1</f>
        <v>-1.23528066475237</v>
      </c>
    </row>
    <row r="93" spans="1:21" x14ac:dyDescent="0.25">
      <c r="A93" s="32" t="s">
        <v>13</v>
      </c>
      <c r="B93" s="34">
        <v>-1458.6590000000001</v>
      </c>
      <c r="C93" s="34">
        <v>-1299.587</v>
      </c>
      <c r="D93" s="34">
        <v>-1196.248</v>
      </c>
      <c r="E93" s="34">
        <v>-1058.7259999999999</v>
      </c>
      <c r="F93" s="41">
        <v>-1081.143</v>
      </c>
      <c r="G93" t="s">
        <v>208</v>
      </c>
      <c r="H93" s="53">
        <f>+B99-F99</f>
        <v>-100.047</v>
      </c>
      <c r="I93" s="47">
        <f>+H93/F99</f>
        <v>9.2610386003887832</v>
      </c>
      <c r="N93" t="s">
        <v>208</v>
      </c>
      <c r="O93" s="53">
        <f>+B99-C99</f>
        <v>-46.028999999999996</v>
      </c>
      <c r="P93" s="47">
        <f>+O93/C99</f>
        <v>0.71009395103438699</v>
      </c>
    </row>
    <row r="94" spans="1:21" x14ac:dyDescent="0.25">
      <c r="A94" s="49" t="s">
        <v>169</v>
      </c>
      <c r="B94" s="38">
        <v>269.51599999999985</v>
      </c>
      <c r="C94" s="38">
        <v>278.85000000000014</v>
      </c>
      <c r="D94" s="38">
        <v>368.87899999999945</v>
      </c>
      <c r="E94" s="38">
        <v>273.08099999999945</v>
      </c>
      <c r="F94" s="43">
        <v>30.650000000000063</v>
      </c>
      <c r="H94" s="52">
        <f>SUM(H86:H93)</f>
        <v>167.92499999999998</v>
      </c>
      <c r="I94" s="47">
        <f>+H94/F100-1</f>
        <v>3.6168756186077111</v>
      </c>
      <c r="J94" s="53">
        <f>+H94-F100</f>
        <v>131.55299999999991</v>
      </c>
      <c r="O94" s="52">
        <f>SUM(O86:O93)</f>
        <v>167.92499999999956</v>
      </c>
      <c r="P94" s="47">
        <f>+O94/C100-1</f>
        <v>-3.8648698161170225E-2</v>
      </c>
      <c r="Q94" s="53">
        <f>+O94-M100</f>
        <v>167.92499999999956</v>
      </c>
    </row>
    <row r="95" spans="1:21" x14ac:dyDescent="0.25">
      <c r="A95" s="32" t="s">
        <v>170</v>
      </c>
      <c r="B95" s="34">
        <v>108.215</v>
      </c>
      <c r="C95" s="34">
        <v>73.887</v>
      </c>
      <c r="D95" s="34">
        <v>151.77800000000002</v>
      </c>
      <c r="E95" s="34">
        <v>100.214</v>
      </c>
      <c r="F95" s="41">
        <v>64.962000000000003</v>
      </c>
    </row>
    <row r="96" spans="1:21" x14ac:dyDescent="0.25">
      <c r="A96" s="32" t="s">
        <v>171</v>
      </c>
      <c r="B96" s="34">
        <v>-96.115999999999985</v>
      </c>
      <c r="C96" s="34">
        <v>-109.191</v>
      </c>
      <c r="D96" s="34">
        <v>-57.109999999999985</v>
      </c>
      <c r="E96" s="34">
        <v>-69.557000000000002</v>
      </c>
      <c r="F96" s="41">
        <v>-46.686000000000007</v>
      </c>
      <c r="O96" s="53">
        <f>+O94-O86</f>
        <v>-6.7510000000005732</v>
      </c>
    </row>
    <row r="97" spans="1:6" x14ac:dyDescent="0.25">
      <c r="A97" s="32" t="s">
        <v>172</v>
      </c>
      <c r="B97" s="34">
        <v>-2.84</v>
      </c>
      <c r="C97" s="34">
        <v>-4.0490000000000004</v>
      </c>
      <c r="D97" s="34">
        <v>-6.4939999999999998</v>
      </c>
      <c r="E97" s="34">
        <v>-5.3760000000000012</v>
      </c>
      <c r="F97" s="41">
        <v>-1.7509999999999994</v>
      </c>
    </row>
    <row r="98" spans="1:6" x14ac:dyDescent="0.25">
      <c r="A98" s="49" t="s">
        <v>173</v>
      </c>
      <c r="B98" s="38">
        <v>278.77499999999981</v>
      </c>
      <c r="C98" s="38">
        <v>239.49700000000013</v>
      </c>
      <c r="D98" s="38">
        <v>457.05299999999949</v>
      </c>
      <c r="E98" s="38">
        <v>298.3619999999994</v>
      </c>
      <c r="F98" s="43">
        <v>47.175000000000068</v>
      </c>
    </row>
    <row r="99" spans="1:6" x14ac:dyDescent="0.25">
      <c r="A99" s="32" t="s">
        <v>174</v>
      </c>
      <c r="B99" s="34">
        <v>-110.85</v>
      </c>
      <c r="C99" s="34">
        <v>-64.820999999999998</v>
      </c>
      <c r="D99" s="34">
        <v>-96.926999999999992</v>
      </c>
      <c r="E99" s="34">
        <v>-105.29400000000001</v>
      </c>
      <c r="F99" s="41">
        <v>-10.802999999999997</v>
      </c>
    </row>
    <row r="100" spans="1:6" ht="15.75" thickBot="1" x14ac:dyDescent="0.3">
      <c r="A100" s="33" t="s">
        <v>185</v>
      </c>
      <c r="B100" s="35">
        <v>167.92499999999981</v>
      </c>
      <c r="C100" s="35">
        <v>174.67600000000013</v>
      </c>
      <c r="D100" s="35">
        <v>360.12599999999952</v>
      </c>
      <c r="E100" s="35">
        <v>193.06799999999942</v>
      </c>
      <c r="F100" s="44">
        <v>36.372000000000071</v>
      </c>
    </row>
  </sheetData>
  <mergeCells count="4">
    <mergeCell ref="A2:A3"/>
    <mergeCell ref="A5:A6"/>
    <mergeCell ref="A8:A9"/>
    <mergeCell ref="G38:H38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H31" sqref="H31"/>
    </sheetView>
  </sheetViews>
  <sheetFormatPr baseColWidth="10" defaultRowHeight="15" x14ac:dyDescent="0.25"/>
  <cols>
    <col min="1" max="1" width="25.7109375" bestFit="1" customWidth="1"/>
    <col min="2" max="2" width="18.85546875" customWidth="1"/>
    <col min="3" max="3" width="19.7109375" bestFit="1" customWidth="1"/>
    <col min="7" max="7" width="12.28515625" bestFit="1" customWidth="1"/>
  </cols>
  <sheetData>
    <row r="1" spans="1:10" ht="39.75" thickTop="1" thickBot="1" x14ac:dyDescent="0.3">
      <c r="A1" s="164" t="s">
        <v>275</v>
      </c>
      <c r="B1" s="165" t="s">
        <v>276</v>
      </c>
      <c r="C1" s="165" t="s">
        <v>277</v>
      </c>
      <c r="D1" s="165" t="s">
        <v>278</v>
      </c>
      <c r="E1" s="165" t="s">
        <v>279</v>
      </c>
      <c r="F1" s="165" t="s">
        <v>280</v>
      </c>
      <c r="G1" s="165" t="s">
        <v>279</v>
      </c>
      <c r="H1" s="166"/>
      <c r="I1" s="165" t="s">
        <v>281</v>
      </c>
      <c r="J1" s="167" t="s">
        <v>282</v>
      </c>
    </row>
    <row r="2" spans="1:10" x14ac:dyDescent="0.25">
      <c r="A2" s="168" t="s">
        <v>283</v>
      </c>
      <c r="B2" s="169">
        <v>126738188</v>
      </c>
      <c r="C2" s="170">
        <v>68618530</v>
      </c>
      <c r="D2" s="171">
        <v>195356718</v>
      </c>
      <c r="E2" s="172">
        <v>0.53702237285820897</v>
      </c>
      <c r="F2" s="171">
        <v>702309470</v>
      </c>
      <c r="G2" s="173">
        <v>1.9306011173887101</v>
      </c>
      <c r="H2" s="174"/>
      <c r="I2" s="175">
        <v>0.80657514268133934</v>
      </c>
      <c r="J2" s="176">
        <v>0.28948150469499745</v>
      </c>
    </row>
    <row r="3" spans="1:10" x14ac:dyDescent="0.25">
      <c r="A3" s="177" t="s">
        <v>284</v>
      </c>
      <c r="B3" s="178"/>
      <c r="C3" s="178">
        <v>3200000</v>
      </c>
      <c r="D3" s="171">
        <v>3200000</v>
      </c>
      <c r="E3" s="172">
        <v>8.7965830442865486E-3</v>
      </c>
      <c r="F3" s="171">
        <v>3200000</v>
      </c>
      <c r="G3" s="179"/>
      <c r="H3" s="180"/>
      <c r="I3" s="181">
        <v>3.6750756850541769E-3</v>
      </c>
      <c r="J3" s="182">
        <v>1.3499863885513021E-2</v>
      </c>
    </row>
    <row r="4" spans="1:10" x14ac:dyDescent="0.25">
      <c r="A4" s="183" t="s">
        <v>285</v>
      </c>
      <c r="B4" s="171"/>
      <c r="C4" s="171">
        <v>1653444</v>
      </c>
      <c r="D4" s="171">
        <v>1653444</v>
      </c>
      <c r="E4" s="172">
        <v>4.5452054547116651E-3</v>
      </c>
      <c r="F4" s="171">
        <v>1653444</v>
      </c>
      <c r="G4" s="172">
        <v>1.8989162003120996E-3</v>
      </c>
      <c r="H4" s="184"/>
      <c r="I4" s="181">
        <v>1.8989162003120996E-3</v>
      </c>
      <c r="J4" s="182">
        <v>6.9753965444744343E-3</v>
      </c>
    </row>
    <row r="5" spans="1:10" x14ac:dyDescent="0.25">
      <c r="A5" s="183" t="s">
        <v>286</v>
      </c>
      <c r="B5" s="171"/>
      <c r="C5" s="171">
        <v>1653444</v>
      </c>
      <c r="D5" s="171">
        <v>1653444</v>
      </c>
      <c r="E5" s="172">
        <v>4.5452054547116651E-3</v>
      </c>
      <c r="F5" s="171">
        <v>1653444</v>
      </c>
      <c r="G5" s="172">
        <v>1.8989162003120996E-3</v>
      </c>
      <c r="H5" s="184"/>
      <c r="I5" s="181">
        <v>1.8989162003120996E-3</v>
      </c>
      <c r="J5" s="185">
        <v>6.9753965444744343E-3</v>
      </c>
    </row>
    <row r="6" spans="1:10" x14ac:dyDescent="0.25">
      <c r="A6" s="183" t="s">
        <v>287</v>
      </c>
      <c r="B6" s="171"/>
      <c r="C6" s="171">
        <v>1653444</v>
      </c>
      <c r="D6" s="171">
        <v>1653444</v>
      </c>
      <c r="E6" s="172">
        <v>4.5452054547116651E-3</v>
      </c>
      <c r="F6" s="171">
        <v>1653444</v>
      </c>
      <c r="G6" s="172">
        <v>1.8989162003120996E-3</v>
      </c>
      <c r="H6" s="184"/>
      <c r="I6" s="181">
        <v>1.8989162003120996E-3</v>
      </c>
      <c r="J6" s="185">
        <v>6.9753965444744343E-3</v>
      </c>
    </row>
    <row r="7" spans="1:10" x14ac:dyDescent="0.25">
      <c r="A7" s="183" t="s">
        <v>288</v>
      </c>
      <c r="B7" s="171"/>
      <c r="C7" s="171">
        <v>1653444</v>
      </c>
      <c r="D7" s="171">
        <v>1653444</v>
      </c>
      <c r="E7" s="172">
        <v>4.5452054547116651E-3</v>
      </c>
      <c r="F7" s="171">
        <v>1653444</v>
      </c>
      <c r="G7" s="172">
        <v>1.8989162003120996E-3</v>
      </c>
      <c r="H7" s="184"/>
      <c r="I7" s="181">
        <v>1.8989162003120996E-3</v>
      </c>
      <c r="J7" s="186">
        <v>6.9753965444744343E-3</v>
      </c>
    </row>
    <row r="8" spans="1:10" x14ac:dyDescent="0.25">
      <c r="A8" s="187" t="s">
        <v>289</v>
      </c>
      <c r="B8" s="171"/>
      <c r="C8" s="171">
        <v>0</v>
      </c>
      <c r="D8" s="171">
        <v>0</v>
      </c>
      <c r="E8" s="172">
        <v>0</v>
      </c>
      <c r="F8" s="171">
        <v>0</v>
      </c>
      <c r="G8" s="172">
        <v>0</v>
      </c>
      <c r="H8" s="184"/>
      <c r="I8" s="181">
        <v>0</v>
      </c>
      <c r="J8" s="186">
        <v>0</v>
      </c>
    </row>
    <row r="9" spans="1:10" x14ac:dyDescent="0.25">
      <c r="A9" s="188" t="s">
        <v>290</v>
      </c>
      <c r="B9" s="189"/>
      <c r="C9" s="189">
        <v>11982034</v>
      </c>
      <c r="D9" s="189">
        <v>11982034</v>
      </c>
      <c r="E9" s="190">
        <v>3.2937799100145292E-2</v>
      </c>
      <c r="F9" s="171">
        <v>11982034</v>
      </c>
      <c r="G9" s="190"/>
      <c r="H9" s="191"/>
      <c r="I9" s="192">
        <v>1.3760900565903888E-2</v>
      </c>
      <c r="J9" s="193">
        <v>5.0548696272371602E-2</v>
      </c>
    </row>
    <row r="10" spans="1:10" x14ac:dyDescent="0.25">
      <c r="A10" s="194" t="s">
        <v>291</v>
      </c>
      <c r="B10" s="195"/>
      <c r="C10" s="195">
        <v>146625087</v>
      </c>
      <c r="D10" s="195">
        <v>146625087</v>
      </c>
      <c r="E10" s="196">
        <v>0.40306242317851249</v>
      </c>
      <c r="F10" s="197">
        <v>146625087</v>
      </c>
      <c r="G10" s="196"/>
      <c r="H10" s="198"/>
      <c r="I10" s="199">
        <v>0.16839321626645415</v>
      </c>
      <c r="J10" s="200">
        <v>0.61856834896922019</v>
      </c>
    </row>
    <row r="11" spans="1:10" ht="15.75" thickBot="1" x14ac:dyDescent="0.3">
      <c r="A11" s="201" t="s">
        <v>98</v>
      </c>
      <c r="B11" s="202">
        <v>126738188</v>
      </c>
      <c r="C11" s="202">
        <v>237039427</v>
      </c>
      <c r="D11" s="202">
        <v>363777615</v>
      </c>
      <c r="E11" s="203">
        <v>1</v>
      </c>
      <c r="F11" s="202">
        <v>870730367</v>
      </c>
      <c r="G11" s="204">
        <v>1.9381967821899582</v>
      </c>
      <c r="H11" s="205"/>
      <c r="I11" s="203">
        <v>1</v>
      </c>
      <c r="J11" s="203">
        <v>1</v>
      </c>
    </row>
    <row r="12" spans="1:10" ht="15.75" thickTop="1" x14ac:dyDescent="0.25"/>
    <row r="16" spans="1:10" x14ac:dyDescent="0.25">
      <c r="A16" t="s">
        <v>293</v>
      </c>
      <c r="B16" s="206"/>
      <c r="C16" s="207"/>
    </row>
    <row r="17" spans="1:3" x14ac:dyDescent="0.25">
      <c r="A17" t="s">
        <v>294</v>
      </c>
      <c r="B17" s="206">
        <f>+B19-B18</f>
        <v>168420897</v>
      </c>
      <c r="C17" s="207">
        <f>+B17/$B$19</f>
        <v>0.46297762714179103</v>
      </c>
    </row>
    <row r="18" spans="1:3" x14ac:dyDescent="0.25">
      <c r="A18" t="s">
        <v>292</v>
      </c>
      <c r="B18" s="206">
        <f>+D2</f>
        <v>195356718</v>
      </c>
      <c r="C18" s="207">
        <f>+B18/$B$19</f>
        <v>0.53702237285820897</v>
      </c>
    </row>
    <row r="19" spans="1:3" x14ac:dyDescent="0.25">
      <c r="B19" s="206">
        <v>363777615</v>
      </c>
      <c r="C19" s="207">
        <f>+B19/$B$19</f>
        <v>1</v>
      </c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1"/>
  <sheetViews>
    <sheetView workbookViewId="0">
      <selection activeCell="H31" sqref="H31"/>
    </sheetView>
  </sheetViews>
  <sheetFormatPr baseColWidth="10" defaultRowHeight="15" x14ac:dyDescent="0.25"/>
  <cols>
    <col min="2" max="2" width="9.42578125" customWidth="1"/>
    <col min="3" max="3" width="12.85546875" customWidth="1"/>
    <col min="4" max="4" width="20" customWidth="1"/>
  </cols>
  <sheetData>
    <row r="1" spans="2:15" x14ac:dyDescent="0.25">
      <c r="B1" s="273"/>
      <c r="C1" s="274">
        <v>42825</v>
      </c>
      <c r="D1" s="274">
        <v>42735</v>
      </c>
      <c r="E1" s="275">
        <v>42643</v>
      </c>
      <c r="F1" s="275">
        <v>42551</v>
      </c>
      <c r="G1" s="274">
        <v>42460</v>
      </c>
      <c r="H1" s="274">
        <v>42369</v>
      </c>
      <c r="I1" s="274">
        <v>42277</v>
      </c>
      <c r="J1" s="274">
        <v>42185</v>
      </c>
      <c r="K1" s="274">
        <v>42094</v>
      </c>
      <c r="L1" s="274">
        <v>42004</v>
      </c>
      <c r="M1" s="274">
        <v>41639</v>
      </c>
      <c r="N1" s="274">
        <v>41274</v>
      </c>
      <c r="O1" s="274">
        <v>40908</v>
      </c>
    </row>
    <row r="2" spans="2:15" x14ac:dyDescent="0.25">
      <c r="B2" s="276"/>
      <c r="C2" s="277" t="s">
        <v>332</v>
      </c>
      <c r="D2" s="277" t="s">
        <v>332</v>
      </c>
      <c r="E2" s="277" t="s">
        <v>332</v>
      </c>
      <c r="F2" s="277" t="s">
        <v>332</v>
      </c>
      <c r="G2" s="278" t="s">
        <v>332</v>
      </c>
      <c r="H2" s="278" t="s">
        <v>332</v>
      </c>
      <c r="I2" s="278" t="s">
        <v>332</v>
      </c>
      <c r="J2" s="278" t="s">
        <v>332</v>
      </c>
      <c r="K2" s="278" t="s">
        <v>332</v>
      </c>
      <c r="L2" s="278" t="s">
        <v>332</v>
      </c>
      <c r="M2" s="278" t="s">
        <v>332</v>
      </c>
      <c r="N2" s="278" t="s">
        <v>332</v>
      </c>
      <c r="O2" s="278" t="s">
        <v>332</v>
      </c>
    </row>
    <row r="3" spans="2:15" x14ac:dyDescent="0.25">
      <c r="B3" s="279" t="s">
        <v>161</v>
      </c>
      <c r="C3" s="279"/>
      <c r="D3" s="280"/>
      <c r="E3" s="281"/>
      <c r="F3" s="281"/>
      <c r="G3" s="276"/>
      <c r="H3" s="276"/>
      <c r="I3" s="276"/>
      <c r="J3" s="276"/>
      <c r="K3" s="276"/>
      <c r="L3" s="276"/>
      <c r="M3" s="276"/>
      <c r="N3" s="276"/>
      <c r="O3" s="276"/>
    </row>
    <row r="4" spans="2:15" x14ac:dyDescent="0.25">
      <c r="B4" s="282" t="s">
        <v>162</v>
      </c>
      <c r="C4" s="282"/>
      <c r="D4" s="283"/>
      <c r="E4" s="281"/>
      <c r="F4" s="281"/>
      <c r="G4" s="276"/>
      <c r="H4" s="276"/>
      <c r="I4" s="276"/>
      <c r="J4" s="276"/>
      <c r="K4" s="276"/>
      <c r="L4" s="276"/>
      <c r="M4" s="276"/>
      <c r="N4" s="276"/>
      <c r="O4" s="276"/>
    </row>
    <row r="5" spans="2:15" x14ac:dyDescent="0.25">
      <c r="B5" s="284" t="s">
        <v>139</v>
      </c>
      <c r="C5" s="285">
        <v>3236157</v>
      </c>
      <c r="D5" s="285">
        <v>10794579</v>
      </c>
      <c r="E5" s="286">
        <v>7671082</v>
      </c>
      <c r="F5" s="286">
        <v>4895626</v>
      </c>
      <c r="G5" s="287">
        <v>2338664</v>
      </c>
      <c r="H5" s="287">
        <v>6741744</v>
      </c>
      <c r="I5" s="287">
        <v>4658655</v>
      </c>
      <c r="J5" s="287">
        <v>2926725</v>
      </c>
      <c r="K5" s="288">
        <v>1395658</v>
      </c>
      <c r="L5" s="287">
        <v>4751352</v>
      </c>
      <c r="M5" s="287">
        <v>3045380</v>
      </c>
      <c r="N5" s="287">
        <v>2210340.3195300004</v>
      </c>
      <c r="O5" s="287">
        <v>1453929.0438600001</v>
      </c>
    </row>
    <row r="6" spans="2:15" x14ac:dyDescent="0.25">
      <c r="B6" s="284" t="s">
        <v>163</v>
      </c>
      <c r="C6" s="289">
        <v>-1308338</v>
      </c>
      <c r="D6" s="289">
        <v>-4866525</v>
      </c>
      <c r="E6" s="290">
        <v>-3694627</v>
      </c>
      <c r="F6" s="290">
        <v>-2485612</v>
      </c>
      <c r="G6" s="291">
        <v>-1233060</v>
      </c>
      <c r="H6" s="291">
        <v>-3386050</v>
      </c>
      <c r="I6" s="291">
        <v>-2379883</v>
      </c>
      <c r="J6" s="291">
        <v>-1502338</v>
      </c>
      <c r="K6" s="291">
        <v>-695298</v>
      </c>
      <c r="L6" s="291">
        <v>-2464526</v>
      </c>
      <c r="M6" s="291">
        <v>-1303916</v>
      </c>
      <c r="N6" s="291">
        <v>-818334.91883999994</v>
      </c>
      <c r="O6" s="291">
        <v>-581666.7413900001</v>
      </c>
    </row>
    <row r="7" spans="2:15" x14ac:dyDescent="0.25">
      <c r="B7" s="284" t="s">
        <v>164</v>
      </c>
      <c r="C7" s="292">
        <v>1927819</v>
      </c>
      <c r="D7" s="292">
        <v>5928054</v>
      </c>
      <c r="E7" s="286">
        <v>3976455</v>
      </c>
      <c r="F7" s="286">
        <v>2410014</v>
      </c>
      <c r="G7" s="293">
        <v>1105604</v>
      </c>
      <c r="H7" s="293">
        <v>3355694</v>
      </c>
      <c r="I7" s="293">
        <v>2278772</v>
      </c>
      <c r="J7" s="293">
        <v>1424387</v>
      </c>
      <c r="K7" s="293">
        <v>700360</v>
      </c>
      <c r="L7" s="293">
        <v>2286826</v>
      </c>
      <c r="M7" s="293">
        <v>1741464</v>
      </c>
      <c r="N7" s="293">
        <v>1392005.4006900005</v>
      </c>
      <c r="O7" s="293">
        <v>872262.30247</v>
      </c>
    </row>
    <row r="8" spans="2:15" x14ac:dyDescent="0.25">
      <c r="B8" s="284" t="s">
        <v>165</v>
      </c>
      <c r="C8" s="294">
        <v>-342593</v>
      </c>
      <c r="D8" s="294">
        <v>-1057637</v>
      </c>
      <c r="E8" s="286">
        <v>-740963</v>
      </c>
      <c r="F8" s="286">
        <v>-479583</v>
      </c>
      <c r="G8" s="287">
        <v>-183646</v>
      </c>
      <c r="H8" s="287">
        <v>-543844</v>
      </c>
      <c r="I8" s="287">
        <v>-355994</v>
      </c>
      <c r="J8" s="287">
        <v>-257474</v>
      </c>
      <c r="K8" s="287">
        <v>-130901</v>
      </c>
      <c r="L8" s="287">
        <v>-356509</v>
      </c>
      <c r="M8" s="287">
        <v>-350535</v>
      </c>
      <c r="N8" s="287">
        <v>-209797.98940999998</v>
      </c>
      <c r="O8" s="287">
        <v>-99079.068050000002</v>
      </c>
    </row>
    <row r="9" spans="2:15" x14ac:dyDescent="0.25">
      <c r="B9" s="284" t="s">
        <v>166</v>
      </c>
      <c r="C9" s="294">
        <v>1094456</v>
      </c>
      <c r="D9" s="294">
        <v>3527516</v>
      </c>
      <c r="E9" s="286">
        <v>2496924</v>
      </c>
      <c r="F9" s="286">
        <v>1586527</v>
      </c>
      <c r="G9" s="287">
        <v>773465</v>
      </c>
      <c r="H9" s="287">
        <v>2835708</v>
      </c>
      <c r="I9" s="287">
        <v>1991297</v>
      </c>
      <c r="J9" s="287">
        <v>1257560</v>
      </c>
      <c r="K9" s="287">
        <v>592519</v>
      </c>
      <c r="L9" s="287">
        <v>2162820</v>
      </c>
      <c r="M9" s="287">
        <v>1765659</v>
      </c>
      <c r="N9" s="287">
        <v>1289651.2579300001</v>
      </c>
      <c r="O9" s="287">
        <v>860847.08103</v>
      </c>
    </row>
    <row r="10" spans="2:15" x14ac:dyDescent="0.25">
      <c r="B10" s="284" t="s">
        <v>167</v>
      </c>
      <c r="C10" s="294">
        <v>-337432</v>
      </c>
      <c r="D10" s="294">
        <v>-1080660</v>
      </c>
      <c r="E10" s="286">
        <v>-767600</v>
      </c>
      <c r="F10" s="286">
        <v>-492626</v>
      </c>
      <c r="G10" s="287">
        <v>-234909</v>
      </c>
      <c r="H10" s="287">
        <v>-778492</v>
      </c>
      <c r="I10" s="287">
        <v>-548126</v>
      </c>
      <c r="J10" s="287">
        <v>-348200</v>
      </c>
      <c r="K10" s="287">
        <v>-160579</v>
      </c>
      <c r="L10" s="287">
        <v>-610341</v>
      </c>
      <c r="M10" s="287">
        <v>-421587</v>
      </c>
      <c r="N10" s="287">
        <v>-254675.11908999999</v>
      </c>
      <c r="O10" s="287">
        <v>-161361.59174</v>
      </c>
    </row>
    <row r="11" spans="2:15" x14ac:dyDescent="0.25">
      <c r="B11" s="284" t="s">
        <v>168</v>
      </c>
      <c r="C11" s="294">
        <v>109984</v>
      </c>
      <c r="D11" s="294">
        <v>606143</v>
      </c>
      <c r="E11" s="286">
        <v>476245</v>
      </c>
      <c r="F11" s="286">
        <v>282280</v>
      </c>
      <c r="G11" s="287">
        <v>117923</v>
      </c>
      <c r="H11" s="287">
        <v>175947</v>
      </c>
      <c r="I11" s="287">
        <v>113937</v>
      </c>
      <c r="J11" s="287">
        <v>71806</v>
      </c>
      <c r="K11" s="287">
        <v>34887</v>
      </c>
      <c r="L11" s="287">
        <v>8513</v>
      </c>
      <c r="M11" s="295">
        <v>0</v>
      </c>
      <c r="N11" s="295">
        <v>0</v>
      </c>
      <c r="O11" s="295">
        <v>0</v>
      </c>
    </row>
    <row r="12" spans="2:15" x14ac:dyDescent="0.25">
      <c r="B12" s="284" t="s">
        <v>13</v>
      </c>
      <c r="C12" s="289">
        <v>-1886141</v>
      </c>
      <c r="D12" s="289">
        <v>-6060281</v>
      </c>
      <c r="E12" s="290">
        <v>-4254524</v>
      </c>
      <c r="F12" s="290">
        <v>-2758246</v>
      </c>
      <c r="G12" s="291">
        <v>-1299587</v>
      </c>
      <c r="H12" s="291">
        <v>-4261402</v>
      </c>
      <c r="I12" s="291">
        <v>-3065154</v>
      </c>
      <c r="J12" s="291">
        <v>-2006428</v>
      </c>
      <c r="K12" s="291">
        <v>-925285</v>
      </c>
      <c r="L12" s="291">
        <v>-3013842</v>
      </c>
      <c r="M12" s="291">
        <v>-2287201</v>
      </c>
      <c r="N12" s="291">
        <v>-1807733.9918699998</v>
      </c>
      <c r="O12" s="291">
        <v>-1273032.4138399998</v>
      </c>
    </row>
    <row r="13" spans="2:15" x14ac:dyDescent="0.25">
      <c r="B13" s="284" t="s">
        <v>169</v>
      </c>
      <c r="C13" s="292">
        <v>566093</v>
      </c>
      <c r="D13" s="292">
        <v>1863135</v>
      </c>
      <c r="E13" s="286">
        <v>1186537</v>
      </c>
      <c r="F13" s="286">
        <v>548366</v>
      </c>
      <c r="G13" s="293">
        <v>278850</v>
      </c>
      <c r="H13" s="293">
        <v>783611</v>
      </c>
      <c r="I13" s="293">
        <v>414732</v>
      </c>
      <c r="J13" s="293">
        <v>141651</v>
      </c>
      <c r="K13" s="293">
        <v>111001</v>
      </c>
      <c r="L13" s="293">
        <v>477467</v>
      </c>
      <c r="M13" s="293">
        <v>447800</v>
      </c>
      <c r="N13" s="293">
        <v>409449.55825000093</v>
      </c>
      <c r="O13" s="293">
        <v>199636.30987000023</v>
      </c>
    </row>
    <row r="14" spans="2:15" x14ac:dyDescent="0.25">
      <c r="B14" s="284" t="s">
        <v>170</v>
      </c>
      <c r="C14" s="294">
        <v>75272</v>
      </c>
      <c r="D14" s="294">
        <v>429884</v>
      </c>
      <c r="E14" s="286">
        <v>279447</v>
      </c>
      <c r="F14" s="286">
        <v>182101</v>
      </c>
      <c r="G14" s="287">
        <v>73887</v>
      </c>
      <c r="H14" s="287">
        <v>367165</v>
      </c>
      <c r="I14" s="287">
        <v>215387</v>
      </c>
      <c r="J14" s="287">
        <v>115173</v>
      </c>
      <c r="K14" s="287">
        <v>50211</v>
      </c>
      <c r="L14" s="287">
        <v>190005</v>
      </c>
      <c r="M14" s="287">
        <v>129245</v>
      </c>
      <c r="N14" s="287">
        <v>72517.209577485381</v>
      </c>
      <c r="O14" s="287">
        <v>54182.165319999993</v>
      </c>
    </row>
    <row r="15" spans="2:15" x14ac:dyDescent="0.25">
      <c r="B15" s="284" t="s">
        <v>171</v>
      </c>
      <c r="C15" s="294">
        <v>-70121</v>
      </c>
      <c r="D15" s="294">
        <v>-458946</v>
      </c>
      <c r="E15" s="286">
        <v>-308773</v>
      </c>
      <c r="F15" s="286">
        <v>-205309</v>
      </c>
      <c r="G15" s="287">
        <v>-109191</v>
      </c>
      <c r="H15" s="287">
        <v>-213427</v>
      </c>
      <c r="I15" s="287">
        <v>-156317</v>
      </c>
      <c r="J15" s="287">
        <v>-86760</v>
      </c>
      <c r="K15" s="287">
        <v>-40074</v>
      </c>
      <c r="L15" s="287">
        <v>-91761</v>
      </c>
      <c r="M15" s="287">
        <v>-95734</v>
      </c>
      <c r="N15" s="287">
        <v>-71086.27657505688</v>
      </c>
      <c r="O15" s="287">
        <v>-61295.022640000003</v>
      </c>
    </row>
    <row r="16" spans="2:15" x14ac:dyDescent="0.25">
      <c r="B16" s="284" t="s">
        <v>172</v>
      </c>
      <c r="C16" s="289">
        <v>-4331</v>
      </c>
      <c r="D16" s="289">
        <v>-22166</v>
      </c>
      <c r="E16" s="290">
        <v>-14608</v>
      </c>
      <c r="F16" s="290">
        <v>-6889</v>
      </c>
      <c r="G16" s="291">
        <v>-4049</v>
      </c>
      <c r="H16" s="291">
        <v>-16079</v>
      </c>
      <c r="I16" s="291">
        <v>-9585</v>
      </c>
      <c r="J16" s="291">
        <v>-4209</v>
      </c>
      <c r="K16" s="291">
        <v>-2458</v>
      </c>
      <c r="L16" s="291">
        <v>-13707</v>
      </c>
      <c r="M16" s="291">
        <v>-10556</v>
      </c>
      <c r="N16" s="291">
        <v>-9565.6296862740364</v>
      </c>
      <c r="O16" s="291">
        <v>-5244.2567291076984</v>
      </c>
    </row>
    <row r="17" spans="2:15" x14ac:dyDescent="0.25">
      <c r="B17" s="284" t="s">
        <v>173</v>
      </c>
      <c r="C17" s="294">
        <v>566913</v>
      </c>
      <c r="D17" s="294">
        <v>1811907</v>
      </c>
      <c r="E17" s="286">
        <v>1142603</v>
      </c>
      <c r="F17" s="286">
        <v>518269</v>
      </c>
      <c r="G17" s="293">
        <v>239497</v>
      </c>
      <c r="H17" s="293">
        <v>921270</v>
      </c>
      <c r="I17" s="293">
        <v>464217</v>
      </c>
      <c r="J17" s="293">
        <v>165855</v>
      </c>
      <c r="K17" s="293">
        <v>118680</v>
      </c>
      <c r="L17" s="293">
        <v>562004</v>
      </c>
      <c r="M17" s="293">
        <v>470755</v>
      </c>
      <c r="N17" s="293">
        <v>401314.86156615539</v>
      </c>
      <c r="O17" s="293">
        <v>187279.19582089252</v>
      </c>
    </row>
    <row r="18" spans="2:15" x14ac:dyDescent="0.25">
      <c r="B18" s="284" t="s">
        <v>174</v>
      </c>
      <c r="C18" s="289">
        <v>-185761</v>
      </c>
      <c r="D18" s="289">
        <v>-500603</v>
      </c>
      <c r="E18" s="290">
        <v>-363559</v>
      </c>
      <c r="F18" s="290">
        <v>-175671</v>
      </c>
      <c r="G18" s="291">
        <v>-64821</v>
      </c>
      <c r="H18" s="296">
        <v>-247161</v>
      </c>
      <c r="I18" s="296">
        <v>-150234</v>
      </c>
      <c r="J18" s="296">
        <v>-44940</v>
      </c>
      <c r="K18" s="296">
        <v>-34137</v>
      </c>
      <c r="L18" s="296">
        <v>-199084</v>
      </c>
      <c r="M18" s="291">
        <v>-97765</v>
      </c>
      <c r="N18" s="291">
        <v>-75109.532109500011</v>
      </c>
      <c r="O18" s="291">
        <v>-43686.289940000002</v>
      </c>
    </row>
    <row r="19" spans="2:15" x14ac:dyDescent="0.25">
      <c r="B19" s="279" t="s">
        <v>333</v>
      </c>
      <c r="C19" s="297">
        <v>381152</v>
      </c>
      <c r="D19" s="297">
        <v>1311304</v>
      </c>
      <c r="E19" s="298">
        <v>779044</v>
      </c>
      <c r="F19" s="298">
        <v>342598</v>
      </c>
      <c r="G19" s="299">
        <v>174676</v>
      </c>
      <c r="H19" s="299">
        <v>674109</v>
      </c>
      <c r="I19" s="299">
        <v>313983</v>
      </c>
      <c r="J19" s="299">
        <v>120915</v>
      </c>
      <c r="K19" s="299">
        <v>84543</v>
      </c>
      <c r="L19" s="299">
        <v>362920</v>
      </c>
      <c r="M19" s="299">
        <v>372990</v>
      </c>
      <c r="N19" s="299">
        <v>326205.32945665537</v>
      </c>
      <c r="O19" s="299">
        <v>143592.90588089253</v>
      </c>
    </row>
    <row r="21" spans="2:15" ht="15.75" thickBot="1" x14ac:dyDescent="0.3"/>
    <row r="22" spans="2:15" ht="33.75" x14ac:dyDescent="0.25">
      <c r="B22" s="301" t="s">
        <v>336</v>
      </c>
      <c r="C22" s="307" t="s">
        <v>334</v>
      </c>
      <c r="D22" s="308" t="s">
        <v>335</v>
      </c>
      <c r="E22" s="79"/>
      <c r="F22" s="79"/>
      <c r="G22" s="79"/>
      <c r="H22" s="972"/>
      <c r="I22" s="973"/>
    </row>
    <row r="23" spans="2:15" x14ac:dyDescent="0.25">
      <c r="B23" s="302" t="s">
        <v>263</v>
      </c>
      <c r="C23" s="127">
        <v>84.543000000000006</v>
      </c>
      <c r="D23" s="300">
        <f>+C23/($H$19/1000)</f>
        <v>0.12541443594433541</v>
      </c>
      <c r="E23" s="64"/>
      <c r="F23" s="64"/>
      <c r="G23" s="64"/>
      <c r="H23" s="64"/>
      <c r="I23" s="65"/>
    </row>
    <row r="24" spans="2:15" x14ac:dyDescent="0.25">
      <c r="B24" s="304" t="s">
        <v>0</v>
      </c>
      <c r="C24" s="127">
        <v>36.372</v>
      </c>
      <c r="D24" s="300">
        <f>+C24/($H$19/1000)</f>
        <v>5.395566592346341E-2</v>
      </c>
      <c r="E24" s="105"/>
      <c r="F24" s="105"/>
      <c r="G24" s="105"/>
      <c r="H24" s="105"/>
      <c r="I24" s="106"/>
    </row>
    <row r="25" spans="2:15" x14ac:dyDescent="0.25">
      <c r="B25" s="305" t="s">
        <v>1</v>
      </c>
      <c r="C25" s="127">
        <v>193.06800000000001</v>
      </c>
      <c r="D25" s="300">
        <f>+C25/($H$19/1000)</f>
        <v>0.28640472089825236</v>
      </c>
      <c r="E25" s="127"/>
      <c r="F25" s="127"/>
      <c r="G25" s="127"/>
      <c r="H25" s="128"/>
      <c r="I25" s="131"/>
    </row>
    <row r="26" spans="2:15" x14ac:dyDescent="0.25">
      <c r="B26" s="305" t="s">
        <v>2</v>
      </c>
      <c r="C26" s="127">
        <v>360.12599999999998</v>
      </c>
      <c r="D26" s="300">
        <f>+C26/($H$19/1000)</f>
        <v>0.5342251772339488</v>
      </c>
      <c r="E26" s="127"/>
      <c r="F26" s="127"/>
      <c r="G26" s="127"/>
      <c r="H26" s="128"/>
      <c r="I26" s="131"/>
    </row>
    <row r="27" spans="2:15" x14ac:dyDescent="0.25">
      <c r="B27" s="305" t="s">
        <v>3</v>
      </c>
      <c r="C27" s="127">
        <v>174.67599999999999</v>
      </c>
      <c r="D27" s="300">
        <f>+C27/($D$19/1000)</f>
        <v>0.13320786026733691</v>
      </c>
      <c r="E27" s="127"/>
      <c r="F27" s="127"/>
      <c r="G27" s="127"/>
      <c r="H27" s="128"/>
      <c r="I27" s="131"/>
    </row>
    <row r="28" spans="2:15" x14ac:dyDescent="0.25">
      <c r="B28" s="305" t="s">
        <v>4</v>
      </c>
      <c r="C28" s="127">
        <v>167.922</v>
      </c>
      <c r="D28" s="300">
        <f>+C28/($D$19/1000)</f>
        <v>0.12805726208415438</v>
      </c>
      <c r="E28" s="110"/>
      <c r="F28" s="110"/>
      <c r="G28" s="110"/>
      <c r="H28" s="128"/>
      <c r="I28" s="131"/>
    </row>
    <row r="29" spans="2:15" x14ac:dyDescent="0.25">
      <c r="B29" s="305" t="s">
        <v>273</v>
      </c>
      <c r="C29" s="127">
        <v>436.44600000000003</v>
      </c>
      <c r="D29" s="300">
        <f>+C29/($D$19/1000)</f>
        <v>0.33283357634842875</v>
      </c>
      <c r="E29" s="110"/>
      <c r="F29" s="110"/>
      <c r="G29" s="110"/>
      <c r="H29" s="128"/>
      <c r="I29" s="131"/>
    </row>
    <row r="30" spans="2:15" x14ac:dyDescent="0.25">
      <c r="B30" s="305" t="s">
        <v>315</v>
      </c>
      <c r="C30" s="127">
        <v>532.26</v>
      </c>
      <c r="D30" s="300">
        <f>+C30/($D$19/1000)</f>
        <v>0.4059013013000799</v>
      </c>
      <c r="E30" s="110"/>
      <c r="F30" s="110"/>
      <c r="G30" s="110"/>
      <c r="H30" s="128"/>
      <c r="I30" s="131"/>
    </row>
    <row r="31" spans="2:15" ht="15.75" thickBot="1" x14ac:dyDescent="0.3">
      <c r="B31" s="306" t="s">
        <v>330</v>
      </c>
      <c r="C31" s="126">
        <v>381.87799999999999</v>
      </c>
      <c r="D31" s="303"/>
      <c r="E31" s="137"/>
      <c r="F31" s="137"/>
      <c r="G31" s="137"/>
      <c r="H31" s="137"/>
      <c r="I31" s="136"/>
    </row>
  </sheetData>
  <mergeCells count="1">
    <mergeCell ref="H22:I22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view="pageBreakPreview" topLeftCell="B1" zoomScale="106" zoomScaleNormal="100" zoomScaleSheetLayoutView="106" workbookViewId="0">
      <selection activeCell="H31" sqref="H31"/>
    </sheetView>
  </sheetViews>
  <sheetFormatPr baseColWidth="10" defaultRowHeight="15" x14ac:dyDescent="0.25"/>
  <cols>
    <col min="1" max="1" width="63.28515625" bestFit="1" customWidth="1"/>
    <col min="2" max="2" width="9.85546875" bestFit="1" customWidth="1"/>
    <col min="3" max="3" width="9.5703125" bestFit="1" customWidth="1"/>
    <col min="4" max="4" width="11.5703125" bestFit="1" customWidth="1"/>
    <col min="6" max="6" width="2.140625" customWidth="1"/>
    <col min="7" max="7" width="9.5703125" bestFit="1" customWidth="1"/>
    <col min="8" max="8" width="13.28515625" customWidth="1"/>
    <col min="10" max="10" width="9.5703125" bestFit="1" customWidth="1"/>
    <col min="11" max="11" width="9.5703125" customWidth="1"/>
  </cols>
  <sheetData>
    <row r="1" spans="1:12" ht="30" x14ac:dyDescent="0.25">
      <c r="A1" s="330"/>
      <c r="B1" s="334" t="s">
        <v>4</v>
      </c>
      <c r="C1" s="334" t="s">
        <v>315</v>
      </c>
      <c r="D1" s="334" t="s">
        <v>330</v>
      </c>
      <c r="E1" s="335" t="s">
        <v>317</v>
      </c>
      <c r="F1" s="334"/>
      <c r="G1" s="334" t="s">
        <v>361</v>
      </c>
      <c r="H1" s="335" t="s">
        <v>317</v>
      </c>
      <c r="I1" s="335" t="s">
        <v>374</v>
      </c>
      <c r="J1" s="334" t="s">
        <v>376</v>
      </c>
      <c r="K1" s="334" t="s">
        <v>400</v>
      </c>
      <c r="L1" s="335" t="s">
        <v>374</v>
      </c>
    </row>
    <row r="2" spans="1:12" x14ac:dyDescent="0.25">
      <c r="A2" s="328" t="s">
        <v>356</v>
      </c>
      <c r="B2" s="352"/>
      <c r="C2" s="352">
        <f>+'Cons. Income St'!G7</f>
        <v>2552.6840000000002</v>
      </c>
      <c r="D2" s="337"/>
      <c r="E2" s="338"/>
      <c r="F2" s="336"/>
      <c r="G2" s="336">
        <f>+'INFO BS'!D6</f>
        <v>0</v>
      </c>
      <c r="H2" s="339"/>
      <c r="I2" s="339"/>
      <c r="J2" s="336"/>
      <c r="K2" s="352">
        <f>+'Cons. Income St'!C7</f>
        <v>2023.1500000000005</v>
      </c>
      <c r="L2" s="339" t="e">
        <f>+J2/G2-1</f>
        <v>#DIV/0!</v>
      </c>
    </row>
    <row r="3" spans="1:12" ht="14.25" customHeight="1" x14ac:dyDescent="0.25">
      <c r="A3" s="328" t="s">
        <v>14</v>
      </c>
      <c r="B3" s="352"/>
      <c r="C3" s="352" t="e">
        <f>+'Cons. Income St'!#REF!</f>
        <v>#REF!</v>
      </c>
      <c r="D3" s="337"/>
      <c r="E3" s="338"/>
      <c r="F3" s="336"/>
      <c r="G3" s="336">
        <f>+'INFO BS'!D11</f>
        <v>0</v>
      </c>
      <c r="H3" s="339"/>
      <c r="I3" s="339"/>
      <c r="J3" s="336"/>
      <c r="K3" s="352" t="e">
        <f>+'Cons. Income St'!#REF!</f>
        <v>#REF!</v>
      </c>
      <c r="L3" s="339" t="e">
        <f>+K3/C3-1</f>
        <v>#REF!</v>
      </c>
    </row>
    <row r="4" spans="1:12" x14ac:dyDescent="0.25">
      <c r="A4" s="328"/>
      <c r="B4" s="336"/>
      <c r="C4" s="337"/>
      <c r="D4" s="337"/>
      <c r="E4" s="338"/>
      <c r="F4" s="336"/>
      <c r="G4" s="336"/>
      <c r="H4" s="336"/>
      <c r="I4" s="336"/>
      <c r="J4" s="336"/>
      <c r="K4" s="336"/>
      <c r="L4" s="336"/>
    </row>
    <row r="5" spans="1:12" x14ac:dyDescent="0.25">
      <c r="A5" s="328"/>
      <c r="B5" s="336"/>
      <c r="C5" s="337"/>
      <c r="D5" s="337"/>
      <c r="E5" s="338"/>
      <c r="F5" s="336"/>
      <c r="G5" s="336"/>
      <c r="H5" s="336"/>
      <c r="I5" s="336"/>
      <c r="J5" s="336"/>
      <c r="K5" s="336"/>
      <c r="L5" s="336"/>
    </row>
    <row r="6" spans="1:12" x14ac:dyDescent="0.25">
      <c r="A6" s="328" t="s">
        <v>357</v>
      </c>
      <c r="B6" s="336"/>
      <c r="C6" s="340">
        <v>128.1</v>
      </c>
      <c r="D6" s="336"/>
      <c r="E6" s="338"/>
      <c r="F6" s="336"/>
      <c r="G6" s="336"/>
      <c r="H6" s="336"/>
      <c r="I6" s="336"/>
      <c r="J6" s="336"/>
      <c r="K6" s="336"/>
      <c r="L6" s="336"/>
    </row>
    <row r="7" spans="1:12" x14ac:dyDescent="0.25">
      <c r="A7" s="328" t="s">
        <v>358</v>
      </c>
      <c r="B7" s="336"/>
      <c r="C7" s="337">
        <v>92.4</v>
      </c>
      <c r="D7" s="337"/>
      <c r="E7" s="338"/>
      <c r="F7" s="336"/>
      <c r="G7" s="336"/>
      <c r="H7" s="336"/>
      <c r="I7" s="336"/>
      <c r="J7" s="336"/>
      <c r="K7" s="336"/>
      <c r="L7" s="336"/>
    </row>
    <row r="8" spans="1:12" x14ac:dyDescent="0.25">
      <c r="A8" s="328"/>
      <c r="B8" s="336"/>
      <c r="D8" s="337"/>
      <c r="E8" s="338"/>
      <c r="F8" s="336"/>
      <c r="G8" s="336"/>
      <c r="H8" s="336"/>
      <c r="I8" s="336"/>
      <c r="J8" s="336"/>
      <c r="K8" s="336"/>
      <c r="L8" s="336"/>
    </row>
    <row r="9" spans="1:12" x14ac:dyDescent="0.25">
      <c r="A9" s="328" t="s">
        <v>369</v>
      </c>
      <c r="B9" s="336"/>
      <c r="C9" s="337"/>
      <c r="D9" s="341"/>
      <c r="E9" s="338"/>
      <c r="F9" s="336"/>
      <c r="G9" s="336"/>
      <c r="H9" s="336"/>
      <c r="I9" s="336"/>
      <c r="J9" s="336"/>
      <c r="K9" s="336"/>
      <c r="L9" s="336"/>
    </row>
    <row r="10" spans="1:12" x14ac:dyDescent="0.25">
      <c r="A10" s="328" t="s">
        <v>370</v>
      </c>
      <c r="B10" s="336"/>
      <c r="C10" s="337"/>
      <c r="D10" s="342"/>
      <c r="E10" s="338"/>
      <c r="F10" s="336"/>
      <c r="G10" s="336"/>
      <c r="H10" s="336"/>
      <c r="I10" s="336"/>
      <c r="J10" s="336"/>
      <c r="K10" s="336"/>
      <c r="L10" s="336"/>
    </row>
    <row r="11" spans="1:12" x14ac:dyDescent="0.25">
      <c r="A11" s="328"/>
      <c r="B11" s="336"/>
      <c r="C11" s="337"/>
      <c r="D11" s="337"/>
      <c r="E11" s="338"/>
      <c r="F11" s="336"/>
      <c r="G11" s="336"/>
      <c r="H11" s="336"/>
      <c r="I11" s="336"/>
      <c r="J11" s="336"/>
      <c r="K11" s="336"/>
      <c r="L11" s="336"/>
    </row>
    <row r="12" spans="1:12" ht="30" x14ac:dyDescent="0.25">
      <c r="A12" s="331" t="s">
        <v>371</v>
      </c>
      <c r="B12" s="343"/>
      <c r="C12" s="336"/>
      <c r="D12" s="336"/>
      <c r="E12" s="338"/>
      <c r="F12" s="336"/>
      <c r="G12" s="344">
        <v>60</v>
      </c>
      <c r="H12" s="336"/>
      <c r="I12" s="336"/>
      <c r="J12" s="344"/>
      <c r="K12" s="344"/>
      <c r="L12" s="336"/>
    </row>
    <row r="13" spans="1:12" x14ac:dyDescent="0.25">
      <c r="A13" s="331" t="s">
        <v>372</v>
      </c>
      <c r="B13" s="343"/>
      <c r="C13" s="336"/>
      <c r="D13" s="336"/>
      <c r="E13" s="338"/>
      <c r="F13" s="336"/>
      <c r="G13" s="351">
        <f>20.5*0.65</f>
        <v>13.325000000000001</v>
      </c>
      <c r="H13" s="336"/>
      <c r="I13" s="336"/>
      <c r="J13" s="351"/>
      <c r="K13" s="351"/>
      <c r="L13" s="336"/>
    </row>
    <row r="14" spans="1:12" x14ac:dyDescent="0.25">
      <c r="A14" s="328"/>
      <c r="B14" s="336"/>
      <c r="C14" s="336"/>
      <c r="D14" s="336"/>
      <c r="E14" s="336"/>
      <c r="F14" s="336"/>
      <c r="G14" s="336"/>
      <c r="H14" s="336"/>
      <c r="I14" s="336"/>
      <c r="J14" s="336"/>
      <c r="K14" s="336"/>
      <c r="L14" s="336"/>
    </row>
    <row r="15" spans="1:12" x14ac:dyDescent="0.25">
      <c r="A15" s="328"/>
      <c r="B15" s="336"/>
      <c r="C15" s="336"/>
      <c r="D15" s="336"/>
      <c r="E15" s="338"/>
      <c r="F15" s="336"/>
      <c r="G15" s="336"/>
      <c r="H15" s="336"/>
      <c r="I15" s="336"/>
      <c r="J15" s="336"/>
      <c r="K15" s="336"/>
      <c r="L15" s="336"/>
    </row>
    <row r="16" spans="1:12" x14ac:dyDescent="0.25">
      <c r="A16" s="326" t="s">
        <v>359</v>
      </c>
      <c r="B16" s="345"/>
      <c r="C16" s="346">
        <f>+C2-C6</f>
        <v>2424.5840000000003</v>
      </c>
      <c r="D16" s="347"/>
      <c r="E16" s="348"/>
      <c r="F16" s="345"/>
      <c r="G16" s="349">
        <f>+G2</f>
        <v>0</v>
      </c>
      <c r="H16" s="348"/>
      <c r="I16" s="350"/>
      <c r="J16" s="349"/>
      <c r="K16" s="349">
        <f>+K2</f>
        <v>2023.1500000000005</v>
      </c>
      <c r="L16" s="348">
        <f>+K16/C16-1</f>
        <v>-0.16556819644112131</v>
      </c>
    </row>
    <row r="17" spans="1:12" x14ac:dyDescent="0.25">
      <c r="A17" s="326" t="s">
        <v>360</v>
      </c>
      <c r="B17" s="345"/>
      <c r="C17" s="346" t="e">
        <f>+C3-C7</f>
        <v>#REF!</v>
      </c>
      <c r="D17" s="347"/>
      <c r="E17" s="348"/>
      <c r="F17" s="345"/>
      <c r="G17" s="349">
        <f>+G3-G12-G13</f>
        <v>-73.325000000000003</v>
      </c>
      <c r="H17" s="348"/>
      <c r="I17" s="348"/>
      <c r="J17" s="349"/>
      <c r="K17" s="349" t="e">
        <f>+K3</f>
        <v>#REF!</v>
      </c>
      <c r="L17" s="348" t="e">
        <f>+K17/C17-1</f>
        <v>#REF!</v>
      </c>
    </row>
    <row r="18" spans="1:12" hidden="1" x14ac:dyDescent="0.25">
      <c r="A18" s="328"/>
      <c r="B18" s="328"/>
      <c r="C18" s="328"/>
      <c r="D18" s="328"/>
      <c r="E18" s="328"/>
      <c r="F18" s="328"/>
      <c r="G18" s="328"/>
      <c r="H18" s="328"/>
      <c r="I18" s="328"/>
      <c r="J18" s="328"/>
      <c r="K18" s="328"/>
      <c r="L18" s="328"/>
    </row>
    <row r="19" spans="1:12" hidden="1" x14ac:dyDescent="0.25">
      <c r="A19" s="328" t="s">
        <v>373</v>
      </c>
      <c r="B19" s="328"/>
      <c r="C19" s="328"/>
      <c r="D19" s="328"/>
      <c r="E19" s="327"/>
      <c r="F19" s="328"/>
      <c r="G19" s="329">
        <f>110*0.35</f>
        <v>38.5</v>
      </c>
      <c r="H19" s="328"/>
      <c r="I19" s="328"/>
      <c r="J19" s="329"/>
      <c r="K19" s="329"/>
      <c r="L19" s="328"/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view="pageBreakPreview" zoomScale="106" zoomScaleNormal="100" zoomScaleSheetLayoutView="106" workbookViewId="0">
      <selection activeCell="H31" sqref="H31"/>
    </sheetView>
  </sheetViews>
  <sheetFormatPr baseColWidth="10" defaultRowHeight="15" x14ac:dyDescent="0.25"/>
  <cols>
    <col min="1" max="1" width="63.28515625" bestFit="1" customWidth="1"/>
    <col min="2" max="2" width="9.85546875" bestFit="1" customWidth="1"/>
    <col min="3" max="3" width="9.5703125" bestFit="1" customWidth="1"/>
    <col min="4" max="4" width="11.5703125" bestFit="1" customWidth="1"/>
    <col min="6" max="6" width="2.140625" customWidth="1"/>
    <col min="7" max="7" width="9.5703125" bestFit="1" customWidth="1"/>
    <col min="8" max="8" width="13.28515625" customWidth="1"/>
    <col min="10" max="10" width="9.5703125" bestFit="1" customWidth="1"/>
  </cols>
  <sheetData>
    <row r="1" spans="1:11" ht="30" x14ac:dyDescent="0.25">
      <c r="A1" s="330"/>
      <c r="B1" s="334" t="s">
        <v>4</v>
      </c>
      <c r="C1" s="334" t="s">
        <v>315</v>
      </c>
      <c r="D1" s="334" t="s">
        <v>330</v>
      </c>
      <c r="E1" s="335" t="s">
        <v>317</v>
      </c>
      <c r="F1" s="334"/>
      <c r="G1" s="334" t="s">
        <v>361</v>
      </c>
      <c r="H1" s="335" t="s">
        <v>317</v>
      </c>
      <c r="I1" s="335" t="s">
        <v>374</v>
      </c>
      <c r="J1" s="334" t="s">
        <v>376</v>
      </c>
      <c r="K1" s="335" t="s">
        <v>317</v>
      </c>
    </row>
    <row r="2" spans="1:11" x14ac:dyDescent="0.25">
      <c r="A2" s="328" t="s">
        <v>356</v>
      </c>
      <c r="B2" s="352" t="e">
        <f>+'Cons. Income St'!#REF!</f>
        <v>#REF!</v>
      </c>
      <c r="C2" s="352">
        <f>+'Cons. Income St'!F7</f>
        <v>2818.1050000000005</v>
      </c>
      <c r="D2" s="337">
        <f>+'Cons. Income St'!E7</f>
        <v>2898.2350000000001</v>
      </c>
      <c r="E2" s="338">
        <f>+D2/C2-1</f>
        <v>2.8434000862281428E-2</v>
      </c>
      <c r="F2" s="336"/>
      <c r="G2" s="336">
        <f>+'Cons. Income St'!D7</f>
        <v>2722.8779999999997</v>
      </c>
      <c r="H2" s="339">
        <f>+G2/D2-1</f>
        <v>-6.0504755480490835E-2</v>
      </c>
      <c r="I2" s="339" t="e">
        <f>+G2/B2-1</f>
        <v>#REF!</v>
      </c>
      <c r="J2" s="336">
        <f>+'Cons. Income St'!C7</f>
        <v>2023.1500000000005</v>
      </c>
      <c r="K2" s="339"/>
    </row>
    <row r="3" spans="1:11" ht="14.25" customHeight="1" x14ac:dyDescent="0.25">
      <c r="A3" s="328" t="s">
        <v>14</v>
      </c>
      <c r="B3" s="352" t="e">
        <f>+'Cons. Income St'!#REF!</f>
        <v>#REF!</v>
      </c>
      <c r="C3" s="352" t="e">
        <f>+'Cons. Income St'!#REF!</f>
        <v>#REF!</v>
      </c>
      <c r="D3" s="337" t="e">
        <f>+'Cons. Income St'!#REF!</f>
        <v>#REF!</v>
      </c>
      <c r="E3" s="338" t="e">
        <f>+D3/C3-1</f>
        <v>#REF!</v>
      </c>
      <c r="F3" s="336"/>
      <c r="G3" s="336" t="e">
        <f>+'Cons. Income St'!#REF!</f>
        <v>#REF!</v>
      </c>
      <c r="H3" s="339" t="e">
        <f>+G3/D3-1</f>
        <v>#REF!</v>
      </c>
      <c r="I3" s="339" t="e">
        <f>+G3/B3-1</f>
        <v>#REF!</v>
      </c>
      <c r="J3" s="336" t="e">
        <f>+'Cons. Income St'!#REF!</f>
        <v>#REF!</v>
      </c>
      <c r="K3" s="339"/>
    </row>
    <row r="4" spans="1:11" x14ac:dyDescent="0.25">
      <c r="A4" s="328"/>
      <c r="B4" s="336"/>
      <c r="C4" s="337"/>
      <c r="D4" s="337"/>
      <c r="E4" s="338"/>
      <c r="F4" s="336"/>
      <c r="G4" s="336"/>
      <c r="H4" s="336"/>
      <c r="I4" s="336"/>
      <c r="J4" s="336"/>
      <c r="K4" s="336"/>
    </row>
    <row r="5" spans="1:11" x14ac:dyDescent="0.25">
      <c r="A5" s="328"/>
      <c r="B5" s="336"/>
      <c r="C5" s="337"/>
      <c r="D5" s="337"/>
      <c r="E5" s="338"/>
      <c r="F5" s="336"/>
      <c r="G5" s="336"/>
      <c r="H5" s="336"/>
      <c r="I5" s="336"/>
      <c r="J5" s="336"/>
      <c r="K5" s="336"/>
    </row>
    <row r="6" spans="1:11" x14ac:dyDescent="0.25">
      <c r="A6" s="328" t="s">
        <v>357</v>
      </c>
      <c r="B6" s="336"/>
      <c r="C6" s="340">
        <f>137.7-9.6</f>
        <v>128.1</v>
      </c>
      <c r="D6" s="336"/>
      <c r="E6" s="338"/>
      <c r="F6" s="336"/>
      <c r="G6" s="336"/>
      <c r="H6" s="336"/>
      <c r="I6" s="336"/>
      <c r="J6" s="336"/>
      <c r="K6" s="336"/>
    </row>
    <row r="7" spans="1:11" x14ac:dyDescent="0.25">
      <c r="A7" s="328" t="s">
        <v>358</v>
      </c>
      <c r="B7" s="336"/>
      <c r="C7" s="340">
        <f>+C6-35.7</f>
        <v>92.399999999999991</v>
      </c>
      <c r="D7" s="337"/>
      <c r="E7" s="338"/>
      <c r="F7" s="336"/>
      <c r="G7" s="336"/>
      <c r="H7" s="336"/>
      <c r="I7" s="336"/>
      <c r="J7" s="336"/>
      <c r="K7" s="336"/>
    </row>
    <row r="8" spans="1:11" x14ac:dyDescent="0.25">
      <c r="A8" s="328"/>
      <c r="B8" s="336"/>
      <c r="C8" s="337"/>
      <c r="D8" s="337"/>
      <c r="E8" s="338"/>
      <c r="F8" s="336"/>
      <c r="G8" s="336"/>
      <c r="H8" s="336"/>
      <c r="I8" s="336"/>
      <c r="J8" s="336"/>
      <c r="K8" s="336"/>
    </row>
    <row r="9" spans="1:11" x14ac:dyDescent="0.25">
      <c r="A9" s="328" t="s">
        <v>369</v>
      </c>
      <c r="B9" s="336"/>
      <c r="C9" s="337"/>
      <c r="D9" s="341">
        <v>50</v>
      </c>
      <c r="E9" s="338"/>
      <c r="F9" s="336"/>
      <c r="G9" s="336"/>
      <c r="H9" s="336"/>
      <c r="I9" s="336"/>
      <c r="J9" s="336"/>
      <c r="K9" s="336"/>
    </row>
    <row r="10" spans="1:11" x14ac:dyDescent="0.25">
      <c r="A10" s="328" t="s">
        <v>370</v>
      </c>
      <c r="B10" s="336"/>
      <c r="C10" s="337"/>
      <c r="D10" s="342">
        <f>+D9*0.65</f>
        <v>32.5</v>
      </c>
      <c r="E10" s="338"/>
      <c r="F10" s="336"/>
      <c r="G10" s="336"/>
      <c r="H10" s="336"/>
      <c r="I10" s="336"/>
      <c r="J10" s="336"/>
      <c r="K10" s="336"/>
    </row>
    <row r="11" spans="1:11" x14ac:dyDescent="0.25">
      <c r="A11" s="328"/>
      <c r="B11" s="336"/>
      <c r="C11" s="337"/>
      <c r="D11" s="337"/>
      <c r="E11" s="338"/>
      <c r="F11" s="336"/>
      <c r="G11" s="336"/>
      <c r="H11" s="336"/>
      <c r="I11" s="336"/>
      <c r="J11" s="336"/>
      <c r="K11" s="336"/>
    </row>
    <row r="12" spans="1:11" ht="30" x14ac:dyDescent="0.25">
      <c r="A12" s="331" t="s">
        <v>371</v>
      </c>
      <c r="B12" s="343"/>
      <c r="C12" s="336"/>
      <c r="D12" s="336"/>
      <c r="E12" s="338"/>
      <c r="F12" s="336"/>
      <c r="G12" s="344">
        <v>60</v>
      </c>
      <c r="H12" s="336"/>
      <c r="I12" s="336"/>
      <c r="J12" s="344"/>
      <c r="K12" s="336"/>
    </row>
    <row r="13" spans="1:11" x14ac:dyDescent="0.25">
      <c r="A13" s="331" t="s">
        <v>372</v>
      </c>
      <c r="B13" s="343"/>
      <c r="C13" s="336"/>
      <c r="D13" s="336"/>
      <c r="E13" s="338"/>
      <c r="F13" s="336"/>
      <c r="G13" s="351">
        <f>20.5*0.65</f>
        <v>13.325000000000001</v>
      </c>
      <c r="H13" s="336"/>
      <c r="I13" s="336"/>
      <c r="J13" s="351"/>
      <c r="K13" s="336"/>
    </row>
    <row r="14" spans="1:11" x14ac:dyDescent="0.25">
      <c r="A14" s="328"/>
      <c r="B14" s="336"/>
      <c r="C14" s="336"/>
      <c r="D14" s="336"/>
      <c r="E14" s="336"/>
      <c r="F14" s="336"/>
      <c r="G14" s="336"/>
      <c r="H14" s="336"/>
      <c r="I14" s="336"/>
      <c r="J14" s="336"/>
      <c r="K14" s="336"/>
    </row>
    <row r="15" spans="1:11" x14ac:dyDescent="0.25">
      <c r="A15" s="328"/>
      <c r="B15" s="336"/>
      <c r="C15" s="336"/>
      <c r="D15" s="336"/>
      <c r="E15" s="338"/>
      <c r="F15" s="336"/>
      <c r="G15" s="336"/>
      <c r="H15" s="336"/>
      <c r="I15" s="336"/>
      <c r="J15" s="336"/>
      <c r="K15" s="336"/>
    </row>
    <row r="16" spans="1:11" x14ac:dyDescent="0.25">
      <c r="A16" s="326" t="s">
        <v>359</v>
      </c>
      <c r="B16" s="345"/>
      <c r="C16" s="346">
        <f>+C2-C6</f>
        <v>2690.0050000000006</v>
      </c>
      <c r="D16" s="347">
        <f>+D2+D9</f>
        <v>2948.2350000000001</v>
      </c>
      <c r="E16" s="348">
        <f>+D16/C16-1</f>
        <v>9.5996104096460533E-2</v>
      </c>
      <c r="F16" s="345"/>
      <c r="G16" s="349">
        <f>+G2</f>
        <v>2722.8779999999997</v>
      </c>
      <c r="H16" s="348">
        <f>+G16/D16-1</f>
        <v>-7.643793659596354E-2</v>
      </c>
      <c r="I16" s="350"/>
      <c r="J16" s="349">
        <f>+J2</f>
        <v>2023.1500000000005</v>
      </c>
      <c r="K16" s="348">
        <f>+J16/C16-1</f>
        <v>-0.24790102620627097</v>
      </c>
    </row>
    <row r="17" spans="1:11" x14ac:dyDescent="0.25">
      <c r="A17" s="326" t="s">
        <v>360</v>
      </c>
      <c r="B17" s="345"/>
      <c r="C17" s="346" t="e">
        <f>+C3-C7</f>
        <v>#REF!</v>
      </c>
      <c r="D17" s="347" t="e">
        <f>+D3+D10</f>
        <v>#REF!</v>
      </c>
      <c r="E17" s="348" t="e">
        <f>+D17/C17-1</f>
        <v>#REF!</v>
      </c>
      <c r="F17" s="345"/>
      <c r="G17" s="349" t="e">
        <f>+G3-G12-G13</f>
        <v>#REF!</v>
      </c>
      <c r="H17" s="348" t="e">
        <f>+G17/D17-1</f>
        <v>#REF!</v>
      </c>
      <c r="I17" s="348" t="e">
        <f>+G17/B3-1</f>
        <v>#REF!</v>
      </c>
      <c r="J17" s="349" t="e">
        <f>+J3-J12-J13</f>
        <v>#REF!</v>
      </c>
      <c r="K17" s="348" t="e">
        <f>+J17/G17-1</f>
        <v>#REF!</v>
      </c>
    </row>
    <row r="18" spans="1:11" hidden="1" x14ac:dyDescent="0.25">
      <c r="A18" s="328"/>
      <c r="B18" s="328"/>
      <c r="C18" s="328"/>
      <c r="D18" s="328"/>
      <c r="E18" s="328"/>
      <c r="F18" s="328"/>
      <c r="G18" s="328"/>
      <c r="H18" s="328"/>
      <c r="I18" s="328"/>
      <c r="J18" s="328"/>
      <c r="K18" s="328"/>
    </row>
    <row r="19" spans="1:11" hidden="1" x14ac:dyDescent="0.25">
      <c r="A19" s="328" t="s">
        <v>373</v>
      </c>
      <c r="B19" s="328"/>
      <c r="C19" s="328"/>
      <c r="D19" s="328"/>
      <c r="E19" s="327"/>
      <c r="F19" s="328"/>
      <c r="G19" s="329">
        <f>110*0.35</f>
        <v>38.5</v>
      </c>
      <c r="H19" s="328"/>
      <c r="I19" s="328"/>
      <c r="J19" s="329">
        <f>110*0.35</f>
        <v>38.5</v>
      </c>
      <c r="K19" s="328"/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39</vt:i4>
      </vt:variant>
      <vt:variant>
        <vt:lpstr>Rangos con nombre</vt:lpstr>
      </vt:variant>
      <vt:variant>
        <vt:i4>2</vt:i4>
      </vt:variant>
    </vt:vector>
  </HeadingPairs>
  <TitlesOfParts>
    <vt:vector size="41" baseType="lpstr">
      <vt:lpstr>SUPV Contact</vt:lpstr>
      <vt:lpstr>Key Performance Indicators</vt:lpstr>
      <vt:lpstr>INFO BS</vt:lpstr>
      <vt:lpstr>Key Drivers Balance Sheet</vt:lpstr>
      <vt:lpstr>Cons. Income St</vt:lpstr>
      <vt:lpstr>Key Indicators Acumulados</vt:lpstr>
      <vt:lpstr>Net Financial Income</vt:lpstr>
      <vt:lpstr>NIM &amp; NFM</vt:lpstr>
      <vt:lpstr>Assets &amp; Liabilities avg life</vt:lpstr>
      <vt:lpstr>Fx Position</vt:lpstr>
      <vt:lpstr>Earning Assets</vt:lpstr>
      <vt:lpstr>IEA Drivers</vt:lpstr>
      <vt:lpstr>Bearing Liabilities</vt:lpstr>
      <vt:lpstr>IBL Drivers</vt:lpstr>
      <vt:lpstr>Net Service fee Income</vt:lpstr>
      <vt:lpstr>Administrative Expenses</vt:lpstr>
      <vt:lpstr>Assets</vt:lpstr>
      <vt:lpstr>Investment Portfolio</vt:lpstr>
      <vt:lpstr>Minimum Reserve requirements</vt:lpstr>
      <vt:lpstr>Loan Portfolio</vt:lpstr>
      <vt:lpstr>Asset Quality</vt:lpstr>
      <vt:lpstr>Vintage Consumer Finance</vt:lpstr>
      <vt:lpstr>Allowances for Loan Losses</vt:lpstr>
      <vt:lpstr>Funding</vt:lpstr>
      <vt:lpstr>Hoja4</vt:lpstr>
      <vt:lpstr>Capitalization &amp; Liquidity</vt:lpstr>
      <vt:lpstr>Retail Banking</vt:lpstr>
      <vt:lpstr>Corporate Banking</vt:lpstr>
      <vt:lpstr>Treasury</vt:lpstr>
      <vt:lpstr>Consumer Finance</vt:lpstr>
      <vt:lpstr>Insurance</vt:lpstr>
      <vt:lpstr>Asset Managment &amp; Others</vt:lpstr>
      <vt:lpstr>Cons. Balance sheet</vt:lpstr>
      <vt:lpstr>Evolucion PN</vt:lpstr>
      <vt:lpstr>Calculos auxiliares</vt:lpstr>
      <vt:lpstr>Estructura Accionaria</vt:lpstr>
      <vt:lpstr>Hoja1</vt:lpstr>
      <vt:lpstr>resultado ajustado BS</vt:lpstr>
      <vt:lpstr>resultado ajustado</vt:lpstr>
      <vt:lpstr>'resultado ajustado'!Área_de_impresión</vt:lpstr>
      <vt:lpstr>'resultado ajustado BS'!Área_de_impresión</vt:lpstr>
    </vt:vector>
  </TitlesOfParts>
  <Company>Banco Supervielle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Supervielle</dc:creator>
  <cp:lastModifiedBy>Tewel Gustavo</cp:lastModifiedBy>
  <cp:lastPrinted>2018-11-09T16:26:49Z</cp:lastPrinted>
  <dcterms:created xsi:type="dcterms:W3CDTF">2016-07-19T12:51:49Z</dcterms:created>
  <dcterms:modified xsi:type="dcterms:W3CDTF">2019-03-07T15:45:09Z</dcterms:modified>
</cp:coreProperties>
</file>