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L:\08 CRÉDITO ESTRUTURADO\06 BARI\02. RI\12. Planilha de Fundamentos\2024\11. Novembro\"/>
    </mc:Choice>
  </mc:AlternateContent>
  <xr:revisionPtr revIDLastSave="0" documentId="13_ncr:1_{55D080D5-A7D6-4CD8-A26C-E04E6B68BA3F}" xr6:coauthVersionLast="47" xr6:coauthVersionMax="47" xr10:uidLastSave="{00000000-0000-0000-0000-000000000000}"/>
  <bookViews>
    <workbookView xWindow="-28920" yWindow="-120" windowWidth="29040" windowHeight="15840" tabRatio="756" xr2:uid="{00000000-000D-0000-FFFF-FFFF00000000}"/>
  </bookViews>
  <sheets>
    <sheet name="Resumo" sheetId="14" r:id="rId1"/>
    <sheet name="Portfólio" sheetId="18" r:id="rId2"/>
    <sheet name="BP" sheetId="17" r:id="rId3"/>
    <sheet name="DRE" sheetId="8" r:id="rId4"/>
    <sheet name="Performance" sheetId="6" r:id="rId5"/>
    <sheet name="Cotistas - Shareholders" sheetId="16" r:id="rId6"/>
  </sheets>
  <definedNames>
    <definedName name="_BQ4.1" localSheetId="2" hidden="1">#REF!</definedName>
    <definedName name="_BQ4.1" localSheetId="5" hidden="1">#REF!</definedName>
    <definedName name="_BQ4.1" localSheetId="1" hidden="1">#REF!</definedName>
    <definedName name="_BQ4.1" hidden="1">#REF!</definedName>
    <definedName name="_xlnm._FilterDatabase" localSheetId="1" hidden="1">Portfólio!$B$82:$N$82</definedName>
    <definedName name="_Regression_Int" hidden="1">1</definedName>
    <definedName name="Actual" localSheetId="2">(BP!PeriodInActual*(#REF!&gt;0))*[0]!PeriodInPlan</definedName>
    <definedName name="Actual" localSheetId="5">('Cotistas - Shareholders'!PeriodInActual*(#REF!&gt;0))*'Cotistas - Shareholders'!PeriodInPlan</definedName>
    <definedName name="Actual" localSheetId="1">(Portfólio!PeriodInActual*(#REF!&gt;0))*Portfólio!PeriodInPlan</definedName>
    <definedName name="Actual">(PeriodInActual*(#REF!&gt;0))*PeriodInPlan</definedName>
    <definedName name="ActualBeyond" localSheetId="2">BP!PeriodInActual*(#REF!&gt;0)</definedName>
    <definedName name="ActualBeyond" localSheetId="5">'Cotistas - Shareholders'!PeriodInActual*(#REF!&gt;0)</definedName>
    <definedName name="ActualBeyond" localSheetId="1">Portfólio!PeriodInActual*(#REF!&gt;0)</definedName>
    <definedName name="ActualBeyond">PeriodInActual*(#REF!&gt;0)</definedName>
    <definedName name="ano_anterior" localSheetId="2">#REF!</definedName>
    <definedName name="ano_anterior" localSheetId="5">#REF!</definedName>
    <definedName name="ano_anterior" localSheetId="1">#REF!</definedName>
    <definedName name="ano_anterior">#REF!</definedName>
    <definedName name="AS2DocOpenMode" hidden="1">"AS2DocumentEdit"</definedName>
    <definedName name="Calendar10Month" localSheetId="2">#REF!</definedName>
    <definedName name="Calendar10Month" localSheetId="5">#REF!</definedName>
    <definedName name="Calendar10Month" localSheetId="1">#REF!</definedName>
    <definedName name="Calendar10Month">#REF!</definedName>
    <definedName name="Calendar10MonthOption" localSheetId="2">MATCH(BP!Calendar10Month,BP!Months,0)</definedName>
    <definedName name="Calendar10MonthOption" localSheetId="5">MATCH('Cotistas - Shareholders'!Calendar10Month,'Cotistas - Shareholders'!Months,0)</definedName>
    <definedName name="Calendar10MonthOption" localSheetId="1">MATCH(Portfólio!Calendar10Month,Portfólio!Months,0)</definedName>
    <definedName name="Calendar10MonthOption">MATCH(Calendar10Month,Months,0)</definedName>
    <definedName name="Calendar10Year" localSheetId="2">#REF!</definedName>
    <definedName name="Calendar10Year" localSheetId="5">#REF!</definedName>
    <definedName name="Calendar10Year" localSheetId="1">#REF!</definedName>
    <definedName name="Calendar10Year">#REF!</definedName>
    <definedName name="Calendar11Month" localSheetId="5">#REF!</definedName>
    <definedName name="Calendar11Month" localSheetId="1">#REF!</definedName>
    <definedName name="Calendar11Month">#REF!</definedName>
    <definedName name="Calendar11MonthOption" localSheetId="2">MATCH([0]!Calendar11Month,BP!Months,0)</definedName>
    <definedName name="Calendar11MonthOption" localSheetId="5">MATCH('Cotistas - Shareholders'!Calendar11Month,'Cotistas - Shareholders'!Months,0)</definedName>
    <definedName name="Calendar11MonthOption" localSheetId="1">MATCH(Portfólio!Calendar11Month,Portfólio!Months,0)</definedName>
    <definedName name="Calendar11MonthOption">MATCH(Calendar11Month,Months,0)</definedName>
    <definedName name="Calendar11Year" localSheetId="2">#REF!</definedName>
    <definedName name="Calendar11Year" localSheetId="5">#REF!</definedName>
    <definedName name="Calendar11Year" localSheetId="1">#REF!</definedName>
    <definedName name="Calendar11Year">#REF!</definedName>
    <definedName name="Calendar12Month" localSheetId="5">#REF!</definedName>
    <definedName name="Calendar12Month" localSheetId="1">#REF!</definedName>
    <definedName name="Calendar12Month">#REF!</definedName>
    <definedName name="Calendar12MonthOption" localSheetId="2">MATCH([0]!Calendar12Month,BP!Months,0)</definedName>
    <definedName name="Calendar12MonthOption" localSheetId="5">MATCH('Cotistas - Shareholders'!Calendar12Month,'Cotistas - Shareholders'!Months,0)</definedName>
    <definedName name="Calendar12MonthOption" localSheetId="1">MATCH(Portfólio!Calendar12Month,Portfólio!Months,0)</definedName>
    <definedName name="Calendar12MonthOption">MATCH(Calendar12Month,Months,0)</definedName>
    <definedName name="Calendar12Year" localSheetId="2">#REF!</definedName>
    <definedName name="Calendar12Year" localSheetId="5">#REF!</definedName>
    <definedName name="Calendar12Year" localSheetId="1">#REF!</definedName>
    <definedName name="Calendar12Year">#REF!</definedName>
    <definedName name="Calendar1Month" localSheetId="5">#REF!</definedName>
    <definedName name="Calendar1Month" localSheetId="1">#REF!</definedName>
    <definedName name="Calendar1Month">#REF!</definedName>
    <definedName name="Calendar1MonthOption" localSheetId="2">MATCH([0]!Calendar1Month,BP!Months,0)</definedName>
    <definedName name="Calendar1MonthOption" localSheetId="5">MATCH('Cotistas - Shareholders'!Calendar1Month,'Cotistas - Shareholders'!Months,0)</definedName>
    <definedName name="Calendar1MonthOption" localSheetId="1">MATCH(Portfólio!Calendar1Month,Portfólio!Months,0)</definedName>
    <definedName name="Calendar1MonthOption">MATCH(Calendar1Month,Months,0)</definedName>
    <definedName name="Calendar1Year" localSheetId="2">#REF!</definedName>
    <definedName name="Calendar1Year" localSheetId="5">#REF!</definedName>
    <definedName name="Calendar1Year" localSheetId="1">#REF!</definedName>
    <definedName name="Calendar1Year">#REF!</definedName>
    <definedName name="Calendar2Month" localSheetId="5">#REF!</definedName>
    <definedName name="Calendar2Month" localSheetId="1">#REF!</definedName>
    <definedName name="Calendar2Month">#REF!</definedName>
    <definedName name="Calendar2MonthOption" localSheetId="2">MATCH([0]!Calendar2Month,BP!Months,0)</definedName>
    <definedName name="Calendar2MonthOption" localSheetId="5">MATCH('Cotistas - Shareholders'!Calendar2Month,'Cotistas - Shareholders'!Months,0)</definedName>
    <definedName name="Calendar2MonthOption" localSheetId="1">MATCH(Portfólio!Calendar2Month,Portfólio!Months,0)</definedName>
    <definedName name="Calendar2MonthOption">MATCH(Calendar2Month,Months,0)</definedName>
    <definedName name="Calendar2Year" localSheetId="2">#REF!</definedName>
    <definedName name="Calendar2Year" localSheetId="5">#REF!</definedName>
    <definedName name="Calendar2Year" localSheetId="1">#REF!</definedName>
    <definedName name="Calendar2Year">#REF!</definedName>
    <definedName name="Calendar3Month" localSheetId="5">#REF!</definedName>
    <definedName name="Calendar3Month" localSheetId="1">#REF!</definedName>
    <definedName name="Calendar3Month">#REF!</definedName>
    <definedName name="Calendar3MonthOption" localSheetId="2">MATCH([0]!Calendar3Month,BP!Months,0)</definedName>
    <definedName name="Calendar3MonthOption" localSheetId="5">MATCH('Cotistas - Shareholders'!Calendar3Month,'Cotistas - Shareholders'!Months,0)</definedName>
    <definedName name="Calendar3MonthOption" localSheetId="1">MATCH(Portfólio!Calendar3Month,Portfólio!Months,0)</definedName>
    <definedName name="Calendar3MonthOption">MATCH(Calendar3Month,Months,0)</definedName>
    <definedName name="Calendar3Year" localSheetId="2">#REF!</definedName>
    <definedName name="Calendar3Year" localSheetId="5">#REF!</definedName>
    <definedName name="Calendar3Year" localSheetId="1">#REF!</definedName>
    <definedName name="Calendar3Year">#REF!</definedName>
    <definedName name="Calendar4Month" localSheetId="5">#REF!</definedName>
    <definedName name="Calendar4Month" localSheetId="1">#REF!</definedName>
    <definedName name="Calendar4Month">#REF!</definedName>
    <definedName name="Calendar4MonthOption" localSheetId="2">MATCH([0]!Calendar4Month,BP!Months,0)</definedName>
    <definedName name="Calendar4MonthOption" localSheetId="5">MATCH('Cotistas - Shareholders'!Calendar4Month,'Cotistas - Shareholders'!Months,0)</definedName>
    <definedName name="Calendar4MonthOption" localSheetId="1">MATCH(Portfólio!Calendar4Month,Portfólio!Months,0)</definedName>
    <definedName name="Calendar4MonthOption">MATCH(Calendar4Month,Months,0)</definedName>
    <definedName name="Calendar4Year" localSheetId="2">#REF!</definedName>
    <definedName name="Calendar4Year" localSheetId="5">#REF!</definedName>
    <definedName name="Calendar4Year" localSheetId="1">#REF!</definedName>
    <definedName name="Calendar4Year">#REF!</definedName>
    <definedName name="Calendar5Month" localSheetId="5">#REF!</definedName>
    <definedName name="Calendar5Month" localSheetId="1">#REF!</definedName>
    <definedName name="Calendar5Month">#REF!</definedName>
    <definedName name="Calendar5MonthOption" localSheetId="2">MATCH([0]!Calendar5Month,BP!Months,0)</definedName>
    <definedName name="Calendar5MonthOption" localSheetId="5">MATCH('Cotistas - Shareholders'!Calendar5Month,'Cotistas - Shareholders'!Months,0)</definedName>
    <definedName name="Calendar5MonthOption" localSheetId="1">MATCH(Portfólio!Calendar5Month,Portfólio!Months,0)</definedName>
    <definedName name="Calendar5MonthOption">MATCH(Calendar5Month,Months,0)</definedName>
    <definedName name="Calendar5Year" localSheetId="2">#REF!</definedName>
    <definedName name="Calendar5Year" localSheetId="5">#REF!</definedName>
    <definedName name="Calendar5Year" localSheetId="1">#REF!</definedName>
    <definedName name="Calendar5Year">#REF!</definedName>
    <definedName name="Calendar6Month" localSheetId="5">#REF!</definedName>
    <definedName name="Calendar6Month" localSheetId="1">#REF!</definedName>
    <definedName name="Calendar6Month">#REF!</definedName>
    <definedName name="Calendar6MonthOption" localSheetId="2">MATCH([0]!Calendar6Month,BP!Months,0)</definedName>
    <definedName name="Calendar6MonthOption" localSheetId="5">MATCH('Cotistas - Shareholders'!Calendar6Month,'Cotistas - Shareholders'!Months,0)</definedName>
    <definedName name="Calendar6MonthOption" localSheetId="1">MATCH(Portfólio!Calendar6Month,Portfólio!Months,0)</definedName>
    <definedName name="Calendar6MonthOption">MATCH(Calendar6Month,Months,0)</definedName>
    <definedName name="Calendar6Year" localSheetId="2">#REF!</definedName>
    <definedName name="Calendar6Year" localSheetId="5">#REF!</definedName>
    <definedName name="Calendar6Year" localSheetId="1">#REF!</definedName>
    <definedName name="Calendar6Year">#REF!</definedName>
    <definedName name="Calendar7Month" localSheetId="5">#REF!</definedName>
    <definedName name="Calendar7Month" localSheetId="1">#REF!</definedName>
    <definedName name="Calendar7Month">#REF!</definedName>
    <definedName name="Calendar7MonthOption" localSheetId="2">MATCH([0]!Calendar7Month,BP!Months,0)</definedName>
    <definedName name="Calendar7MonthOption" localSheetId="5">MATCH('Cotistas - Shareholders'!Calendar7Month,'Cotistas - Shareholders'!Months,0)</definedName>
    <definedName name="Calendar7MonthOption" localSheetId="1">MATCH(Portfólio!Calendar7Month,Portfólio!Months,0)</definedName>
    <definedName name="Calendar7MonthOption">MATCH(Calendar7Month,Months,0)</definedName>
    <definedName name="Calendar7Year" localSheetId="2">#REF!</definedName>
    <definedName name="Calendar7Year" localSheetId="5">#REF!</definedName>
    <definedName name="Calendar7Year" localSheetId="1">#REF!</definedName>
    <definedName name="Calendar7Year">#REF!</definedName>
    <definedName name="Calendar8Month" localSheetId="5">#REF!</definedName>
    <definedName name="Calendar8Month" localSheetId="1">#REF!</definedName>
    <definedName name="Calendar8Month">#REF!</definedName>
    <definedName name="Calendar8MonthOption" localSheetId="2">MATCH([0]!Calendar8Month,BP!Months,0)</definedName>
    <definedName name="Calendar8MonthOption" localSheetId="5">MATCH('Cotistas - Shareholders'!Calendar8Month,'Cotistas - Shareholders'!Months,0)</definedName>
    <definedName name="Calendar8MonthOption" localSheetId="1">MATCH(Portfólio!Calendar8Month,Portfólio!Months,0)</definedName>
    <definedName name="Calendar8MonthOption">MATCH(Calendar8Month,Months,0)</definedName>
    <definedName name="Calendar8Year" localSheetId="2">#REF!</definedName>
    <definedName name="Calendar8Year" localSheetId="5">#REF!</definedName>
    <definedName name="Calendar8Year" localSheetId="1">#REF!</definedName>
    <definedName name="Calendar8Year">#REF!</definedName>
    <definedName name="Calendar9Month" localSheetId="5">#REF!</definedName>
    <definedName name="Calendar9Month" localSheetId="1">#REF!</definedName>
    <definedName name="Calendar9Month">#REF!</definedName>
    <definedName name="Calendar9MonthOption" localSheetId="2">MATCH([0]!Calendar9Month,BP!Months,0)</definedName>
    <definedName name="Calendar9MonthOption" localSheetId="5">MATCH('Cotistas - Shareholders'!Calendar9Month,'Cotistas - Shareholders'!Months,0)</definedName>
    <definedName name="Calendar9MonthOption" localSheetId="1">MATCH(Portfólio!Calendar9Month,Portfólio!Months,0)</definedName>
    <definedName name="Calendar9MonthOption">MATCH(Calendar9Month,Months,0)</definedName>
    <definedName name="Calendar9Year" localSheetId="2">#REF!</definedName>
    <definedName name="Calendar9Year" localSheetId="5">#REF!</definedName>
    <definedName name="Calendar9Year" localSheetId="1">#REF!</definedName>
    <definedName name="Calendar9Year">#REF!</definedName>
    <definedName name="CIQWBGuid" hidden="1">"f21cbaa1-9147-4f87-a771-8140be45a2cb"</definedName>
    <definedName name="data_relatorio">#REF!</definedName>
    <definedName name="data_tri" localSheetId="2">#REF!</definedName>
    <definedName name="data_tri" localSheetId="1">#REF!</definedName>
    <definedName name="data_tri">#REF!</definedName>
    <definedName name="date" localSheetId="5">#REF!</definedName>
    <definedName name="date" localSheetId="1">#REF!</definedName>
    <definedName name="date">#REF!</definedName>
    <definedName name="dates" localSheetId="2">#REF!</definedName>
    <definedName name="dates" localSheetId="5">#REF!</definedName>
    <definedName name="dates" localSheetId="1">#REF!</definedName>
    <definedName name="dates">#REF!</definedName>
    <definedName name="Days" localSheetId="2">{0,1,2,3,4,5,6}</definedName>
    <definedName name="Days" localSheetId="5">{0,1,2,3,4,5,6}</definedName>
    <definedName name="Days" localSheetId="1">{0,1,2,3,4,5,6}</definedName>
    <definedName name="Days">{0,1,2,3,4,5,6}</definedName>
    <definedName name="idioma" localSheetId="2">#REF!</definedName>
    <definedName name="idioma" localSheetId="5">#REF!</definedName>
    <definedName name="idioma" localSheetId="1">#REF!</definedName>
    <definedName name="idioma">#REF!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40814.0655671296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uage">#REF!</definedName>
    <definedName name="lista_cias" localSheetId="2">#REF!</definedName>
    <definedName name="lista_cias" localSheetId="5">#REF!</definedName>
    <definedName name="lista_cias" localSheetId="1">#REF!</definedName>
    <definedName name="lista_cias">#REF!</definedName>
    <definedName name="Months" localSheetId="2">{"January","February","March","April","May","June","July","August","September","October","November","December"}</definedName>
    <definedName name="Months" localSheetId="5">{"January","February","March","April","May","June","July","August","September","October","November","December"}</definedName>
    <definedName name="Months" localSheetId="1">{"January","February","March","April","May","June","July","August","September","October","November","December"}</definedName>
    <definedName name="Months">{"January","February","March","April","May","June","July","August","September","October","November","December"}</definedName>
    <definedName name="NOI" localSheetId="5">#REF!</definedName>
    <definedName name="NOI" localSheetId="1">#REF!</definedName>
    <definedName name="NOI">#REF!</definedName>
    <definedName name="occ" localSheetId="2">#REF!</definedName>
    <definedName name="occ" localSheetId="5">#REF!</definedName>
    <definedName name="occ" localSheetId="1">#REF!</definedName>
    <definedName name="occ">#REF!</definedName>
    <definedName name="PercentComplete" localSheetId="2">BP!PercentCompleteBeyond*[0]!PeriodInPlan</definedName>
    <definedName name="PercentComplete" localSheetId="5">'Cotistas - Shareholders'!PercentCompleteBeyond*'Cotistas - Shareholders'!PeriodInPlan</definedName>
    <definedName name="PercentComplete" localSheetId="1">Portfólio!PercentCompleteBeyond*Portfólio!PeriodInPlan</definedName>
    <definedName name="PercentComplete">PercentCompleteBeyond*PeriodInPlan</definedName>
    <definedName name="PercentCompleteBeyond" localSheetId="2">(#REF!=MEDIAN(#REF!,#REF!,#REF!+#REF!)*(#REF!&gt;0))*((#REF!&lt;(INT(#REF!+#REF!*#REF!)))+(#REF!=#REF!))*(#REF!&gt;0)</definedName>
    <definedName name="PercentCompleteBeyond" localSheetId="5">(#REF!=MEDIAN(#REF!,#REF!,#REF!+#REF!)*(#REF!&gt;0))*((#REF!&lt;(INT(#REF!+#REF!*#REF!)))+(#REF!=#REF!))*(#REF!&gt;0)</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5">#REF!</definedName>
    <definedName name="period_selected" localSheetId="1">#REF!</definedName>
    <definedName name="period_selected">#REF!</definedName>
    <definedName name="PeriodInActual" localSheetId="2">#REF!=MEDIAN(#REF!,#REF!,#REF!+#REF!-1)</definedName>
    <definedName name="PeriodInActual" localSheetId="5">#REF!=MEDIAN(#REF!,#REF!,#REF!+#REF!-1)</definedName>
    <definedName name="PeriodInActual" localSheetId="1">#REF!=MEDIAN(#REF!,#REF!,#REF!+#REF!-1)</definedName>
    <definedName name="PeriodInActual">#REF!=MEDIAN(#REF!,#REF!,#REF!+#REF!-1)</definedName>
    <definedName name="PeriodInPlan" localSheetId="5">#REF!=MEDIAN(#REF!,#REF!,#REF!+#REF!-1)</definedName>
    <definedName name="PeriodInPlan" localSheetId="1">#REF!=MEDIAN(#REF!,#REF!,#REF!+#REF!-1)</definedName>
    <definedName name="PeriodInPlan">#REF!=MEDIAN(#REF!,#REF!,#REF!+#REF!-1)</definedName>
    <definedName name="Plan" localSheetId="2">[0]!PeriodInPlan*(#REF!&gt;0)</definedName>
    <definedName name="Plan" localSheetId="5">'Cotistas - Shareholders'!PeriodInPlan*(#REF!&gt;0)</definedName>
    <definedName name="Plan" localSheetId="1">Portfólio!PeriodInPlan*(#REF!&gt;0)</definedName>
    <definedName name="Plan">PeriodInPlan*(#REF!&gt;0)</definedName>
    <definedName name="Portfolio" localSheetId="2">#REF!</definedName>
    <definedName name="Portfolio" localSheetId="5">#REF!</definedName>
    <definedName name="Portfolio" localSheetId="1">#REF!</definedName>
    <definedName name="Portfolio">#REF!</definedName>
    <definedName name="Savassi1T07" localSheetId="5">#REF!</definedName>
    <definedName name="Savassi1T07" localSheetId="1">#REF!</definedName>
    <definedName name="Savassi1T07">#REF!</definedName>
    <definedName name="tri">#REF!</definedName>
    <definedName name="Unidade">#REF!</definedName>
    <definedName name="WeekdayOption" localSheetId="2">MATCH(BP!WeekStart,BP!Weekdays,0)+10</definedName>
    <definedName name="WeekdayOption" localSheetId="5">MATCH('Cotistas - Shareholders'!WeekStart,'Cotistas - Shareholders'!Weekdays,0)+10</definedName>
    <definedName name="WeekdayOption" localSheetId="1">MATCH(Portfólio!WeekStart,Portfólio!Weekdays,0)+10</definedName>
    <definedName name="WeekdayOption">MATCH(WeekStart,Weekdays,0)+10</definedName>
    <definedName name="Weekdays" localSheetId="2">{"Monday","Tuesday","Wednesday","Thursday","Friday","Saturday","Sunday"}</definedName>
    <definedName name="Weekdays" localSheetId="5">{"Monday","Tuesday","Wednesday","Thursday","Friday","Saturday","Sunday"}</definedName>
    <definedName name="Weekdays" localSheetId="1">{"Monday","Tuesday","Wednesday","Thursday","Friday","Saturday","Sunday"}</definedName>
    <definedName name="Weekdays">{"Monday","Tuesday","Wednesday","Thursday","Friday","Saturday","Sunday"}</definedName>
    <definedName name="WeekStart" localSheetId="2">#REF!</definedName>
    <definedName name="WeekStart" localSheetId="5">#REF!</definedName>
    <definedName name="WeekStart" localSheetId="1">#REF!</definedName>
    <definedName name="WeekStart">#REF!</definedName>
    <definedName name="WeekStartValue" localSheetId="2">IF(BP!WeekStart="Monday",2,1)</definedName>
    <definedName name="WeekStartValue" localSheetId="5">IF('Cotistas - Shareholders'!WeekStart="Monday",2,1)</definedName>
    <definedName name="WeekStartValue" localSheetId="1">IF(Portfólio!WeekStart="Monday",2,1)</definedName>
    <definedName name="WeekStartValue">IF(WeekStart="Monday",2,1)</definedName>
    <definedName name="x" localSheetId="2" hidden="1">#REF!</definedName>
    <definedName name="x" localSheetId="5" hidden="1">#REF!</definedName>
    <definedName name="x" localSheetId="1" hidden="1">#REF!</definedName>
    <definedName name="x" hidden="1">#REF!</definedName>
    <definedName name="yellow_key" localSheetId="2">#REF!</definedName>
    <definedName name="yellow_key" localSheetId="5">#REF!</definedName>
    <definedName name="yellow_key" localSheetId="1">#REF!</definedName>
    <definedName name="yellow_k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8" l="1"/>
  <c r="W22" i="8"/>
  <c r="U25" i="17"/>
  <c r="W28" i="17"/>
  <c r="W26" i="17"/>
  <c r="W17" i="17"/>
  <c r="W16" i="17"/>
  <c r="W15" i="17"/>
  <c r="W14" i="17"/>
  <c r="W9" i="17"/>
  <c r="W8" i="17"/>
  <c r="W7" i="17"/>
  <c r="U12" i="8"/>
  <c r="U14" i="8" s="1"/>
  <c r="U11" i="17" l="1"/>
  <c r="W10" i="17"/>
  <c r="U16" i="8"/>
  <c r="U18" i="17"/>
  <c r="U20" i="17" s="1"/>
  <c r="U27" i="17" s="1"/>
  <c r="W27" i="17" s="1"/>
  <c r="U13" i="17"/>
  <c r="U17" i="8"/>
  <c r="U18" i="8" s="1"/>
  <c r="U20" i="8" s="1"/>
  <c r="U23" i="8" s="1"/>
  <c r="D117" i="18" l="1"/>
  <c r="C117" i="18"/>
  <c r="U29" i="17"/>
  <c r="W29" i="17" s="1"/>
  <c r="U23" i="17"/>
  <c r="T25" i="17"/>
  <c r="T17" i="8"/>
  <c r="T12" i="8"/>
  <c r="W25" i="17"/>
  <c r="W13" i="17"/>
  <c r="T18" i="17" l="1"/>
  <c r="T14" i="8"/>
  <c r="T16" i="8"/>
  <c r="T18" i="8" s="1"/>
  <c r="T20" i="8" s="1"/>
  <c r="T23" i="8" s="1"/>
  <c r="D132" i="18"/>
  <c r="T11" i="17"/>
  <c r="T20" i="17" s="1"/>
  <c r="T27" i="17" s="1"/>
  <c r="T13" i="17"/>
  <c r="C132" i="18" l="1"/>
  <c r="T29" i="17"/>
  <c r="T23" i="17"/>
  <c r="W19" i="8"/>
  <c r="W15" i="8"/>
  <c r="W13" i="8"/>
  <c r="W11" i="8"/>
  <c r="W10" i="8"/>
  <c r="W9" i="8"/>
  <c r="W8" i="8"/>
  <c r="W12" i="8" l="1"/>
  <c r="W14" i="8" s="1"/>
  <c r="W16" i="8" s="1"/>
  <c r="W11" i="17"/>
  <c r="Y7" i="17" s="1"/>
  <c r="W18" i="17"/>
  <c r="S11" i="17"/>
  <c r="S12" i="8"/>
  <c r="S14" i="8" s="1"/>
  <c r="S16" i="8" s="1"/>
  <c r="S17" i="8"/>
  <c r="S18" i="17"/>
  <c r="S20" i="17" s="1"/>
  <c r="Y9" i="17" l="1"/>
  <c r="Y8" i="17"/>
  <c r="W20" i="17"/>
  <c r="W23" i="17" s="1"/>
  <c r="S27" i="17"/>
  <c r="S23" i="17"/>
  <c r="S18" i="8"/>
  <c r="S20" i="8" s="1"/>
  <c r="S23" i="8" s="1"/>
  <c r="S29" i="17" l="1"/>
  <c r="R12" i="8"/>
  <c r="R14" i="8" s="1"/>
  <c r="R17" i="8" l="1"/>
  <c r="R18" i="17" l="1"/>
  <c r="R16" i="8"/>
  <c r="R18" i="8" s="1"/>
  <c r="R20" i="8" s="1"/>
  <c r="R23" i="8" s="1"/>
  <c r="R11" i="17"/>
  <c r="R20" i="17" l="1"/>
  <c r="R27" i="17" s="1"/>
  <c r="P17" i="8"/>
  <c r="P18" i="17"/>
  <c r="P11" i="17"/>
  <c r="P12" i="8"/>
  <c r="P14" i="8" s="1"/>
  <c r="P16" i="8" s="1"/>
  <c r="O17" i="8"/>
  <c r="O12" i="8"/>
  <c r="O14" i="8" s="1"/>
  <c r="O16" i="8" s="1"/>
  <c r="R23" i="17" l="1"/>
  <c r="R29" i="17"/>
  <c r="P18" i="8"/>
  <c r="P20" i="8" s="1"/>
  <c r="P23" i="8" s="1"/>
  <c r="P20" i="17"/>
  <c r="P27" i="17" s="1"/>
  <c r="O18" i="8"/>
  <c r="O20" i="8" s="1"/>
  <c r="O23" i="8" s="1"/>
  <c r="P29" i="17" l="1"/>
  <c r="P23" i="17"/>
  <c r="O11" i="17"/>
  <c r="O18" i="17"/>
  <c r="O20" i="17" l="1"/>
  <c r="O23" i="17" s="1"/>
  <c r="O27" i="17"/>
  <c r="O29" i="17" l="1"/>
  <c r="I24" i="8" l="1"/>
  <c r="L12" i="8"/>
  <c r="K12" i="8"/>
  <c r="G12" i="8"/>
  <c r="F12" i="8"/>
  <c r="E12" i="8"/>
  <c r="D12" i="8"/>
  <c r="I9" i="8"/>
  <c r="I10" i="8"/>
  <c r="I11" i="8"/>
  <c r="K17" i="8"/>
  <c r="D17" i="8"/>
  <c r="E17" i="8"/>
  <c r="F17" i="8"/>
  <c r="G17" i="8"/>
  <c r="L17" i="8"/>
  <c r="M17" i="8"/>
  <c r="N17" i="8"/>
  <c r="N12" i="8" l="1"/>
  <c r="N11" i="17"/>
  <c r="N18" i="17" l="1"/>
  <c r="N20" i="17" s="1"/>
  <c r="N23" i="17" s="1"/>
  <c r="N14" i="8"/>
  <c r="N16" i="8" s="1"/>
  <c r="N18" i="8" s="1"/>
  <c r="N20" i="8" s="1"/>
  <c r="N23" i="8" s="1"/>
  <c r="N27" i="17" l="1"/>
  <c r="N29" i="17" s="1"/>
  <c r="O24" i="14"/>
  <c r="M12" i="8" l="1"/>
  <c r="M14" i="8" s="1"/>
  <c r="M18" i="17"/>
  <c r="M11" i="17"/>
  <c r="M20" i="17" l="1"/>
  <c r="M27" i="17" s="1"/>
  <c r="M16" i="8"/>
  <c r="M18" i="8" s="1"/>
  <c r="M20" i="8" s="1"/>
  <c r="M23" i="8" s="1"/>
  <c r="M23" i="17" l="1"/>
  <c r="M29" i="17"/>
  <c r="K15" i="17"/>
  <c r="K14" i="17"/>
  <c r="K10" i="17"/>
  <c r="K9" i="17"/>
  <c r="K8" i="17"/>
  <c r="K7" i="17"/>
  <c r="K18" i="17" l="1"/>
  <c r="K11" i="17"/>
  <c r="G15" i="17"/>
  <c r="G14" i="17"/>
  <c r="G10" i="17"/>
  <c r="G9" i="17"/>
  <c r="G8" i="17"/>
  <c r="G7" i="17"/>
  <c r="G18" i="17" l="1"/>
  <c r="G14" i="8" l="1"/>
  <c r="G16" i="8" l="1"/>
  <c r="G18" i="8" s="1"/>
  <c r="G20" i="8" s="1"/>
  <c r="Y5" i="17"/>
  <c r="K20" i="17"/>
  <c r="K27" i="17" l="1"/>
  <c r="K29" i="17" s="1"/>
  <c r="L18" i="17"/>
  <c r="L11" i="17"/>
  <c r="K23" i="17"/>
  <c r="L20" i="17" l="1"/>
  <c r="L23" i="17" s="1"/>
  <c r="L27" i="17" l="1"/>
  <c r="L29" i="17" l="1"/>
  <c r="L14" i="8"/>
  <c r="L16" i="8" l="1"/>
  <c r="L18" i="8" s="1"/>
  <c r="L20" i="8" s="1"/>
  <c r="L23" i="8" s="1"/>
  <c r="K14" i="8"/>
  <c r="AM5" i="18"/>
  <c r="D15" i="17"/>
  <c r="D14" i="17"/>
  <c r="D10" i="17"/>
  <c r="D9" i="17"/>
  <c r="D8" i="17"/>
  <c r="D7" i="17"/>
  <c r="K16" i="8" l="1"/>
  <c r="K18" i="8" s="1"/>
  <c r="K20" i="8" s="1"/>
  <c r="K23" i="8" s="1"/>
  <c r="E15" i="17"/>
  <c r="E14" i="17"/>
  <c r="E10" i="17"/>
  <c r="E9" i="17"/>
  <c r="E8" i="17"/>
  <c r="E7" i="17"/>
  <c r="F15" i="17" l="1"/>
  <c r="F14" i="17"/>
  <c r="F10" i="17"/>
  <c r="F9" i="17"/>
  <c r="F8" i="17"/>
  <c r="F7" i="17"/>
  <c r="I26" i="17" l="1"/>
  <c r="I25" i="17"/>
  <c r="F18" i="17"/>
  <c r="E18" i="17"/>
  <c r="D18" i="17"/>
  <c r="I17" i="17"/>
  <c r="I16" i="17"/>
  <c r="I15" i="17"/>
  <c r="I14" i="17"/>
  <c r="I13" i="17"/>
  <c r="F11" i="17"/>
  <c r="E11" i="17"/>
  <c r="D11" i="17"/>
  <c r="I10" i="17"/>
  <c r="I9" i="17"/>
  <c r="I8" i="17"/>
  <c r="D20" i="17" l="1"/>
  <c r="D27" i="17" s="1"/>
  <c r="D29" i="17" s="1"/>
  <c r="E20" i="17"/>
  <c r="E27" i="17" s="1"/>
  <c r="E29" i="17" s="1"/>
  <c r="F20" i="17"/>
  <c r="F27" i="17" s="1"/>
  <c r="F29" i="17" s="1"/>
  <c r="G11" i="17"/>
  <c r="I7" i="17"/>
  <c r="I11" i="17" s="1"/>
  <c r="I18" i="17"/>
  <c r="D23" i="17" l="1"/>
  <c r="G20" i="17"/>
  <c r="G27" i="17" s="1"/>
  <c r="I27" i="17" s="1"/>
  <c r="E23" i="17"/>
  <c r="F23" i="17"/>
  <c r="I20" i="17"/>
  <c r="I23" i="17" l="1"/>
  <c r="G23" i="17"/>
  <c r="D13" i="17" l="1"/>
  <c r="D25" i="17"/>
  <c r="E13" i="17" l="1"/>
  <c r="E25" i="17"/>
  <c r="F13" i="17" l="1"/>
  <c r="F25" i="17"/>
  <c r="K13" i="17" l="1"/>
  <c r="K25" i="17"/>
  <c r="G13" i="17"/>
  <c r="G25" i="17"/>
  <c r="S25" i="17" l="1"/>
  <c r="S13" i="17"/>
  <c r="R25" i="17"/>
  <c r="R13" i="17"/>
  <c r="Q25" i="17"/>
  <c r="Q13" i="17"/>
  <c r="P25" i="17"/>
  <c r="P13" i="17"/>
  <c r="O25" i="17"/>
  <c r="O13" i="17"/>
  <c r="N13" i="17"/>
  <c r="N25" i="17"/>
  <c r="M25" i="17"/>
  <c r="M13" i="17"/>
  <c r="L13" i="17"/>
  <c r="L25" i="17"/>
  <c r="I13" i="8"/>
  <c r="D79" i="18" l="1"/>
  <c r="C79" i="18"/>
  <c r="E79" i="18" l="1"/>
  <c r="I28" i="17" l="1"/>
  <c r="G29" i="17"/>
  <c r="I29" i="17" s="1"/>
  <c r="I17" i="8" l="1"/>
  <c r="I22" i="8"/>
  <c r="I19" i="8"/>
  <c r="I15" i="8"/>
  <c r="G23" i="8" l="1"/>
  <c r="I8" i="8"/>
  <c r="F14" i="8" l="1"/>
  <c r="F16" i="8" l="1"/>
  <c r="F18" i="8" s="1"/>
  <c r="F20" i="8" l="1"/>
  <c r="F23" i="8" s="1"/>
  <c r="E14" i="8"/>
  <c r="I12" i="8"/>
  <c r="E16" i="8" l="1"/>
  <c r="E18" i="8" s="1"/>
  <c r="E20" i="8" s="1"/>
  <c r="E23" i="8" s="1"/>
  <c r="I14" i="8"/>
  <c r="I16" i="8" l="1"/>
  <c r="I18" i="8" s="1"/>
  <c r="I20" i="8" s="1"/>
  <c r="D14" i="8"/>
  <c r="D16" i="8" s="1"/>
  <c r="D18" i="8" l="1"/>
  <c r="D20" i="8" s="1"/>
  <c r="D23" i="8" s="1"/>
  <c r="I23" i="8" s="1"/>
  <c r="C30" i="14" l="1"/>
  <c r="Q11" i="17" l="1"/>
  <c r="Q18" i="17"/>
  <c r="Y14" i="17" l="1"/>
  <c r="Y15" i="17"/>
  <c r="Y16" i="17"/>
  <c r="Y17" i="17"/>
  <c r="Y10" i="17"/>
  <c r="Y20" i="17"/>
  <c r="Q20" i="17"/>
  <c r="Q27" i="17" s="1"/>
  <c r="Y11" i="17" l="1"/>
  <c r="Y18" i="17"/>
  <c r="Y23" i="17"/>
  <c r="Q23" i="17"/>
  <c r="G10" i="18" l="1"/>
  <c r="Q12" i="8" l="1"/>
  <c r="Q17" i="8"/>
  <c r="W17" i="8" s="1"/>
  <c r="W18" i="8" s="1"/>
  <c r="W20" i="8" s="1"/>
  <c r="N13" i="18" l="1"/>
  <c r="J10" i="18"/>
  <c r="Q14" i="8" l="1"/>
  <c r="Q16" i="8" s="1"/>
  <c r="Q18" i="8" s="1"/>
  <c r="Q20" i="8" l="1"/>
  <c r="Q23" i="8" s="1"/>
  <c r="W23" i="8" s="1"/>
  <c r="Q29" i="17" l="1"/>
  <c r="C13" i="18" l="1"/>
</calcChain>
</file>

<file path=xl/sharedStrings.xml><?xml version="1.0" encoding="utf-8"?>
<sst xmlns="http://schemas.openxmlformats.org/spreadsheetml/2006/main" count="466" uniqueCount="261">
  <si>
    <t xml:space="preserve">Data </t>
  </si>
  <si>
    <t>CNPJ:</t>
  </si>
  <si>
    <t>Visão Geral</t>
  </si>
  <si>
    <t>Objetivo</t>
  </si>
  <si>
    <t>Gestor:</t>
  </si>
  <si>
    <t>Administrador:</t>
  </si>
  <si>
    <t>Volume negociado</t>
  </si>
  <si>
    <t>Portfólio</t>
  </si>
  <si>
    <t>Total</t>
  </si>
  <si>
    <t>Ativo</t>
  </si>
  <si>
    <t>Número de cotistas</t>
  </si>
  <si>
    <t>Balanço Patrimonial</t>
  </si>
  <si>
    <t>% (Tot. Ativo)</t>
  </si>
  <si>
    <t>Passivo</t>
  </si>
  <si>
    <t>Patrimônio Liquido</t>
  </si>
  <si>
    <t>Demonstrações de Resultado</t>
  </si>
  <si>
    <t>Despesas - Total</t>
  </si>
  <si>
    <t>YTD</t>
  </si>
  <si>
    <t>Passivo e Patrmônio Líquido</t>
  </si>
  <si>
    <t>Características</t>
  </si>
  <si>
    <t>Ticker:</t>
  </si>
  <si>
    <t>Disclaimer:</t>
  </si>
  <si>
    <t>Ínicio das Atividades:</t>
  </si>
  <si>
    <t>Tipo de Fundo:</t>
  </si>
  <si>
    <t>Prazo do Fundo:</t>
  </si>
  <si>
    <t>Tipo de Oferta:</t>
  </si>
  <si>
    <t>ICVM 400</t>
  </si>
  <si>
    <t>Fundo de Investimento Imobiliário (FII)</t>
  </si>
  <si>
    <t>Inderterminado</t>
  </si>
  <si>
    <t>Taxas</t>
  </si>
  <si>
    <t>Patrimônio Líquido:</t>
  </si>
  <si>
    <t>Market cap:</t>
  </si>
  <si>
    <t>Volume Diário - Média Móvel de 15 dias (milhares de R$)</t>
  </si>
  <si>
    <t>Quantidade de Cotas:</t>
  </si>
  <si>
    <t>Valor Cota Patrimônial:</t>
  </si>
  <si>
    <t>Valor da Cota no Mercado:</t>
  </si>
  <si>
    <t>Fonte: Bloomberg</t>
  </si>
  <si>
    <t>Valor da Cota</t>
  </si>
  <si>
    <t>DRE Gerencial¹ - em R$</t>
  </si>
  <si>
    <t>%/PL</t>
  </si>
  <si>
    <t>Segmento</t>
  </si>
  <si>
    <t>Receita - Total</t>
  </si>
  <si>
    <t>Nome do Fundo</t>
  </si>
  <si>
    <t>Distribuição por cota</t>
  </si>
  <si>
    <t>Rendimento Distribuído (R$/cota)</t>
  </si>
  <si>
    <t>Mês</t>
  </si>
  <si>
    <t>Auditor Independente:</t>
  </si>
  <si>
    <t>P/B</t>
  </si>
  <si>
    <t>Resultado Distribuído:</t>
  </si>
  <si>
    <t>CRI</t>
  </si>
  <si>
    <t>BARI11</t>
  </si>
  <si>
    <t>Loteamento</t>
  </si>
  <si>
    <t>Resultado Operacional</t>
  </si>
  <si>
    <t>Reserva de Lucro</t>
  </si>
  <si>
    <t>Número de Cotas (#)</t>
  </si>
  <si>
    <t>Resultado Distribuído Por Cota (R$)</t>
  </si>
  <si>
    <t>Resultado Distribuído</t>
  </si>
  <si>
    <t>Resultado Financeiro Líquido</t>
  </si>
  <si>
    <t>Rendimentos a distribuir</t>
  </si>
  <si>
    <t xml:space="preserve"> </t>
  </si>
  <si>
    <t>Reserva de Lucro Acumulada por Cota</t>
  </si>
  <si>
    <t>Dividend Yield anualizado (sobre a cota de fechamento)</t>
  </si>
  <si>
    <t>Dividend Yield anualizado (sobre a cota patrimonial)</t>
  </si>
  <si>
    <t>Dividend Yield</t>
  </si>
  <si>
    <t>Quantidade de Cotas</t>
  </si>
  <si>
    <t>Cota Patrimonial</t>
  </si>
  <si>
    <t>Cota no Mercado Secundário</t>
  </si>
  <si>
    <t>Fundo de Investimento Imobiliário VBI RENDIMENTOS IMOBILIÁRIOS I FII (BARI11)</t>
  </si>
  <si>
    <t>29.267.567/0001-00</t>
  </si>
  <si>
    <t>Dezembro de 2018</t>
  </si>
  <si>
    <t>Oliveira Trust DTVM S.A.</t>
  </si>
  <si>
    <t>As informações aqui têm caráter meramente informativo. Para avaliação da performance de quaisquer fundos de investimentos, é recomendável uma análise de período de, no mínimo, 12 (doze) meses. Fundos de investimento não contam com garantia da VBI Securities, de qualquer de suas afiliadas, do administrador, de qualquer mecanismo de seguro ou, ainda, do Fundo Garantidor de Créditos (FGC). Ao investidor é recomendada a leitura cuidadosa do Regulamento e do Prospecto dos fundos de investimento em que deseja aplicar. Investimentos implicam na exposição a riscos, inclusive na possibilidade de perda total do investimento. A rentabilidade obtida no passado não representa garantia de rentabilidade futura.</t>
  </si>
  <si>
    <t>BARI11¹</t>
  </si>
  <si>
    <t>Disponibilidades e Aplicações Financeiras</t>
  </si>
  <si>
    <t>FIIs</t>
  </si>
  <si>
    <t>Despesas a Pagar</t>
  </si>
  <si>
    <t>Compromissadas</t>
  </si>
  <si>
    <t>Cotas a Integralizar</t>
  </si>
  <si>
    <t>Imóveis</t>
  </si>
  <si>
    <t>Varejo</t>
  </si>
  <si>
    <t>IPCA</t>
  </si>
  <si>
    <t>IGP-M</t>
  </si>
  <si>
    <t>CDI</t>
  </si>
  <si>
    <t>IGP-DI</t>
  </si>
  <si>
    <t>Logística</t>
  </si>
  <si>
    <t>Residencial</t>
  </si>
  <si>
    <t>2030+</t>
  </si>
  <si>
    <t>Escritório</t>
  </si>
  <si>
    <t>¹Não considera caixa e equivalentes de caixa.</t>
  </si>
  <si>
    <t>CRI em Carteira</t>
  </si>
  <si>
    <t>Indexador</t>
  </si>
  <si>
    <t>% PL</t>
  </si>
  <si>
    <t>% CRI</t>
  </si>
  <si>
    <t>Prazo Médio (anos)</t>
  </si>
  <si>
    <t>Taxa Média 
(% a.a.)</t>
  </si>
  <si>
    <t>Curva de Juros Futura¹
% a.a.</t>
  </si>
  <si>
    <t>Rentabilidade Longo Prazo
% a.a.</t>
  </si>
  <si>
    <t>Curva de Juros Futura
(1 ano)¹ 
% a.a.</t>
  </si>
  <si>
    <t>Rentabilidade Curto Prazo
% a.a.</t>
  </si>
  <si>
    <t>CDI+</t>
  </si>
  <si>
    <t>IPCA+</t>
  </si>
  <si>
    <t>Montante (R$ mm)</t>
  </si>
  <si>
    <t>Quantidade</t>
  </si>
  <si>
    <t>Taxa de Emissão (a.a.)</t>
  </si>
  <si>
    <t>Taxa MTM (a.a.)</t>
  </si>
  <si>
    <t>Prazo Médio</t>
  </si>
  <si>
    <t>Vencimento</t>
  </si>
  <si>
    <t>LTV</t>
  </si>
  <si>
    <t>FIIs Listados</t>
  </si>
  <si>
    <t>IGP-M+</t>
  </si>
  <si>
    <t>ANO</t>
  </si>
  <si>
    <t>Série</t>
  </si>
  <si>
    <t>Tipo</t>
  </si>
  <si>
    <t>(2024)</t>
  </si>
  <si>
    <t>¹Valor da cota no secundário ajustada por rendimento reinvestido;</t>
  </si>
  <si>
    <t>CDI Acumulado Líquido² (Base 100)</t>
  </si>
  <si>
    <t>Pulverizada</t>
  </si>
  <si>
    <t>Hotel</t>
  </si>
  <si>
    <t>Única</t>
  </si>
  <si>
    <t>Mezanino</t>
  </si>
  <si>
    <t>Sênior</t>
  </si>
  <si>
    <t>Júnior</t>
  </si>
  <si>
    <t>Portfólio - Pulverizados</t>
  </si>
  <si>
    <t>Inadimplência</t>
  </si>
  <si>
    <t>Concentração</t>
  </si>
  <si>
    <t>Contratos e Ticket Médio</t>
  </si>
  <si>
    <t>0 - 15 dias</t>
  </si>
  <si>
    <t>15 - 30 dias</t>
  </si>
  <si>
    <t>30 - 60 dias</t>
  </si>
  <si>
    <t>60 - 90 dias</t>
  </si>
  <si>
    <t>Maior 90 dias</t>
  </si>
  <si>
    <t>0% - 25%</t>
  </si>
  <si>
    <t>25% - 50%</t>
  </si>
  <si>
    <t>50% - 75%</t>
  </si>
  <si>
    <t>75% - 90%</t>
  </si>
  <si>
    <t>Maior 90%</t>
  </si>
  <si>
    <t>Média LTV</t>
  </si>
  <si>
    <t>Fixo</t>
  </si>
  <si>
    <t>TR</t>
  </si>
  <si>
    <t>INCC</t>
  </si>
  <si>
    <t>Maiores 10</t>
  </si>
  <si>
    <t>Maiores 100</t>
  </si>
  <si>
    <t>Maiores 500</t>
  </si>
  <si>
    <t>Total Contratos</t>
  </si>
  <si>
    <t>Saldo Devedor Total (R$ RS MM)</t>
  </si>
  <si>
    <t>Ticket Médio (R$ mil)</t>
  </si>
  <si>
    <t>O Fundo tem como objetivo proporcionar aos Cotistas a valorização e a rentabilidade de suas Cotas, preponderantemente, por meio de investimentos (i) em Ativos Imobiliários, (ii) em Aplicações Financeiras, visando rentabilizar os investimentos efetuados pelos Cotistas mediante (a) o pagamento de remuneração advinda da exploração dos Ativos Imobiliários do Fundo, (b) o aumento do valor patrimonial das Cotas advindo da valorização dos ativos do Fundo; (c) a posterior alienação, à vista ou a prazo, dos Ativos Imobiliários e Aplicações Financeiras que comporão a Carteira do Fundo.</t>
  </si>
  <si>
    <t>Administração</t>
  </si>
  <si>
    <t>Gestão</t>
  </si>
  <si>
    <t>Performance: 20% dos rendimentos que superarem CDI + 1,5% a.a..</t>
  </si>
  <si>
    <t>Sobre o Valor de Mercado do Fundo</t>
  </si>
  <si>
    <t>UHY Bendoraytes</t>
  </si>
  <si>
    <t>IMA-B Acumulado Líquido³ (Base 100)</t>
  </si>
  <si>
    <t>²CDI com alíquota de imposto de renda de 15%;</t>
  </si>
  <si>
    <t>³IMA-B líquido de alíquota de imposto de renda de 15%;</t>
  </si>
  <si>
    <t>Juros e Correção Monetária</t>
  </si>
  <si>
    <t>MTM - CRI</t>
  </si>
  <si>
    <t>Resultado com FII</t>
  </si>
  <si>
    <t>MTM - FII</t>
  </si>
  <si>
    <t>Lucro Líquido Contábil</t>
  </si>
  <si>
    <t>Ajuste para Distribuição - MTM</t>
  </si>
  <si>
    <t>Lucro Líquido Distribuível</t>
  </si>
  <si>
    <t>Lote</t>
  </si>
  <si>
    <t>Apartamento</t>
  </si>
  <si>
    <t>Casa</t>
  </si>
  <si>
    <t>Sala</t>
  </si>
  <si>
    <t>Conjunto Comercial</t>
  </si>
  <si>
    <t>Loja</t>
  </si>
  <si>
    <t>Tipo - Saldo Devedor</t>
  </si>
  <si>
    <r>
      <t>Desempenho da cota</t>
    </r>
    <r>
      <rPr>
        <b/>
        <vertAlign val="superscript"/>
        <sz val="12"/>
        <color rgb="FF0D0D38"/>
        <rFont val="Inter"/>
      </rPr>
      <t>4</t>
    </r>
  </si>
  <si>
    <r>
      <rPr>
        <vertAlign val="superscript"/>
        <sz val="7.5"/>
        <color rgb="FF0D0D38"/>
        <rFont val="Inter"/>
      </rPr>
      <t>4</t>
    </r>
    <r>
      <rPr>
        <sz val="7.5"/>
        <color rgb="FF0D0D38"/>
        <rFont val="Inter"/>
      </rPr>
      <t>Considera como data inicial 08/08/2019.</t>
    </r>
  </si>
  <si>
    <r>
      <rPr>
        <vertAlign val="superscript"/>
        <sz val="8"/>
        <color theme="1"/>
        <rFont val="Inter"/>
      </rPr>
      <t>2</t>
    </r>
    <r>
      <rPr>
        <sz val="8"/>
        <color theme="1"/>
        <rFont val="Inter"/>
      </rPr>
      <t>Considera CRI e Operações Estruturadas</t>
    </r>
  </si>
  <si>
    <r>
      <rPr>
        <vertAlign val="superscript"/>
        <sz val="8"/>
        <color theme="1"/>
        <rFont val="Inter"/>
      </rPr>
      <t xml:space="preserve">3 </t>
    </r>
    <r>
      <rPr>
        <sz val="8"/>
        <color theme="1"/>
        <rFont val="Inter"/>
      </rPr>
      <t>Não considera Operações Estruturadas</t>
    </r>
  </si>
  <si>
    <r>
      <t>Distribuição por Vencimento</t>
    </r>
    <r>
      <rPr>
        <vertAlign val="superscript"/>
        <sz val="11"/>
        <color theme="0"/>
        <rFont val="Inter"/>
      </rPr>
      <t>1,2</t>
    </r>
  </si>
  <si>
    <r>
      <t>Concentração por Indexador</t>
    </r>
    <r>
      <rPr>
        <vertAlign val="superscript"/>
        <sz val="11"/>
        <color theme="0"/>
        <rFont val="Inter"/>
      </rPr>
      <t>1,2</t>
    </r>
  </si>
  <si>
    <r>
      <t>Distribuição por Série</t>
    </r>
    <r>
      <rPr>
        <vertAlign val="superscript"/>
        <sz val="11"/>
        <color theme="0"/>
        <rFont val="Inter"/>
      </rPr>
      <t>1,3</t>
    </r>
  </si>
  <si>
    <r>
      <t>Distribuição por Segmento</t>
    </r>
    <r>
      <rPr>
        <vertAlign val="superscript"/>
        <sz val="11"/>
        <color theme="0"/>
        <rFont val="Inter"/>
      </rPr>
      <t>1,2</t>
    </r>
  </si>
  <si>
    <r>
      <t>Indexador</t>
    </r>
    <r>
      <rPr>
        <vertAlign val="superscript"/>
        <sz val="11"/>
        <color theme="0"/>
        <rFont val="Inter"/>
      </rPr>
      <t>1,2</t>
    </r>
  </si>
  <si>
    <t>Novembro-24</t>
  </si>
  <si>
    <t>Pátria - VBI Securities Ltda.</t>
  </si>
  <si>
    <t>CRI Bari IX (Tecnisa) - 114ª</t>
  </si>
  <si>
    <t>5,7 anos</t>
  </si>
  <si>
    <t>0 a 50%</t>
  </si>
  <si>
    <t>Pulverizado</t>
  </si>
  <si>
    <t>CRI Bari IV - 71ª</t>
  </si>
  <si>
    <t>7,1 anos</t>
  </si>
  <si>
    <t>CRI Bari IX (Tecnisa) - 88ª</t>
  </si>
  <si>
    <t>1,6 anos</t>
  </si>
  <si>
    <t>CRI Bari VII - 80ª</t>
  </si>
  <si>
    <t>2,4 anos</t>
  </si>
  <si>
    <t>CRI Bari X Júnior - 90ª</t>
  </si>
  <si>
    <t>CRI Bari X Senior - 89ª</t>
  </si>
  <si>
    <t>3,3 anos</t>
  </si>
  <si>
    <t>CRI Bari XI Junior - 92ª</t>
  </si>
  <si>
    <t>2,6 anos</t>
  </si>
  <si>
    <t>CRI Bari XI Sênior - 91ª</t>
  </si>
  <si>
    <t>3,2 anos</t>
  </si>
  <si>
    <t>CRI Bari XII (IGPM) - 94ª</t>
  </si>
  <si>
    <t>CRI Bari XIII (IPCA) - 95ª</t>
  </si>
  <si>
    <t>CRI Bari XIV Senior - 103ª</t>
  </si>
  <si>
    <t>3,5 anos</t>
  </si>
  <si>
    <t>CRI Bari XIX - 113ª</t>
  </si>
  <si>
    <t>5,9 anos</t>
  </si>
  <si>
    <t>CRI Bari XV Senior - 12ª</t>
  </si>
  <si>
    <t>CRI Bari XVI - 110ª</t>
  </si>
  <si>
    <t>5,3 anos</t>
  </si>
  <si>
    <t>CRI Bari XVII - 109ª</t>
  </si>
  <si>
    <t>6,1 anos</t>
  </si>
  <si>
    <t>CRI Bari XVIII - 111ª</t>
  </si>
  <si>
    <t>CRI Bari XX - 112ª</t>
  </si>
  <si>
    <t>6 anos</t>
  </si>
  <si>
    <t>CRI Bari XXI Senior - 10ª</t>
  </si>
  <si>
    <t>3,6 anos</t>
  </si>
  <si>
    <t>CRI Blue Asset</t>
  </si>
  <si>
    <t>Corporativo</t>
  </si>
  <si>
    <t>CRI FGR</t>
  </si>
  <si>
    <t>6,3 anos</t>
  </si>
  <si>
    <t>CRI KeyCash Sr.</t>
  </si>
  <si>
    <t>5,2 anos</t>
  </si>
  <si>
    <t>CRI Swiss Park</t>
  </si>
  <si>
    <t>3,9 anos</t>
  </si>
  <si>
    <t>CRI Assaí/CBD</t>
  </si>
  <si>
    <t>CRI Mateus</t>
  </si>
  <si>
    <t>CRI Helbor Multi Renda</t>
  </si>
  <si>
    <t>4,7 anos</t>
  </si>
  <si>
    <t>N/A</t>
  </si>
  <si>
    <t>CRI 3Z</t>
  </si>
  <si>
    <t>CRI Minas Brisa</t>
  </si>
  <si>
    <t>0,9 anos</t>
  </si>
  <si>
    <t>CRI YOU - 2ª Série</t>
  </si>
  <si>
    <t>1,2 anos</t>
  </si>
  <si>
    <t>CRI Vitacon II Sr.</t>
  </si>
  <si>
    <t>1,7 anos</t>
  </si>
  <si>
    <t>CRI Evolution</t>
  </si>
  <si>
    <t>4,4 anos</t>
  </si>
  <si>
    <t>CRI Braspark</t>
  </si>
  <si>
    <t>2,7 anos</t>
  </si>
  <si>
    <t>CRI Copagril</t>
  </si>
  <si>
    <t>3 anos</t>
  </si>
  <si>
    <t>CRI Rosewood II</t>
  </si>
  <si>
    <t>CRI Lote 5 Serena</t>
  </si>
  <si>
    <t>RBRY11</t>
  </si>
  <si>
    <t>Recebíveis</t>
  </si>
  <si>
    <t>RBR Crédito Imobiliário</t>
  </si>
  <si>
    <t>RECD11</t>
  </si>
  <si>
    <t>REC Fundo de CRI</t>
  </si>
  <si>
    <t>KNHY11</t>
  </si>
  <si>
    <t>Kinea High Yield CRI</t>
  </si>
  <si>
    <t>CYCR11</t>
  </si>
  <si>
    <t>Cyrela Crédito</t>
  </si>
  <si>
    <t>VGIP11</t>
  </si>
  <si>
    <t>Valora CRI Índice de Preço</t>
  </si>
  <si>
    <t>KNIP11</t>
  </si>
  <si>
    <t>Kinea Índices de Preços</t>
  </si>
  <si>
    <t>CVBI11</t>
  </si>
  <si>
    <t>VBI CRI</t>
  </si>
  <si>
    <t>GAME11</t>
  </si>
  <si>
    <t>Guardian Multiestrategia</t>
  </si>
  <si>
    <t>BARI11¹  = +</t>
  </si>
  <si>
    <t>CDI Líquido² = +</t>
  </si>
  <si>
    <t>IMA-B Líquido³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</si>
</sst>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R$&quot;\ #,##0;[Red]\-&quot;R$&quot;\ #,##0"/>
    <numFmt numFmtId="8" formatCode="&quot;R$&quot;\ #,##0.00;[Red]\-&quot;R$&quot;\ #,##0.00"/>
    <numFmt numFmtId="43" formatCode="_-* #,##0.00_-;\-* #,##0.00_-;_-* &quot;-&quot;??_-;_-@_-"/>
    <numFmt numFmtId="164" formatCode="0.0%"/>
    <numFmt numFmtId="165" formatCode="_-* #,##0_-;\-* #,##0_-;_-* &quot;-&quot;??_-;_-@_-"/>
    <numFmt numFmtId="166" formatCode="[$-416]mmm\-yy;@"/>
    <numFmt numFmtId="167" formatCode="&quot;R$&quot;\ #,##0.00"/>
    <numFmt numFmtId="168" formatCode="#,##0;\(#,##0\)"/>
    <numFmt numFmtId="169" formatCode="#,##0.00;\(#,##0.00\)"/>
    <numFmt numFmtId="170" formatCode="mmmm\,\ yyyy;@"/>
    <numFmt numFmtId="171" formatCode="[$-416]d\-mmm;@"/>
    <numFmt numFmtId="172" formatCode="_-* #,##0.0_-;\-* #,##0.0_-;_-* &quot;-&quot;??_-;_-@_-"/>
    <numFmt numFmtId="173" formatCode="0.000%"/>
    <numFmt numFmtId="174" formatCode="0.0"/>
    <numFmt numFmtId="175" formatCode="0.00\x"/>
    <numFmt numFmtId="176" formatCode="#,#00"/>
    <numFmt numFmtId="177" formatCode="#,##0.0"/>
    <numFmt numFmtId="178" formatCode="#,##0_ ;\-#,##0\ "/>
  </numFmts>
  <fonts count="31" x14ac:knownFonts="1">
    <font>
      <sz val="10"/>
      <color theme="1"/>
      <name val="Calibri"/>
      <family val="2"/>
    </font>
    <font>
      <sz val="10"/>
      <color theme="1"/>
      <name val="Calibri"/>
      <family val="2"/>
    </font>
    <font>
      <sz val="11"/>
      <color theme="1"/>
      <name val="Arial Narrow"/>
      <family val="2"/>
    </font>
    <font>
      <sz val="11"/>
      <color theme="1"/>
      <name val="Calibri"/>
      <family val="2"/>
      <scheme val="minor"/>
    </font>
    <font>
      <sz val="10"/>
      <color theme="1"/>
      <name val="Inter"/>
    </font>
    <font>
      <b/>
      <sz val="12"/>
      <color theme="1"/>
      <name val="Inter"/>
    </font>
    <font>
      <b/>
      <sz val="12"/>
      <color rgb="FF00A99D"/>
      <name val="Inter"/>
    </font>
    <font>
      <b/>
      <sz val="10"/>
      <color theme="0"/>
      <name val="Inter"/>
    </font>
    <font>
      <b/>
      <sz val="12"/>
      <color rgb="FF0D0D38"/>
      <name val="Inter"/>
    </font>
    <font>
      <b/>
      <sz val="14"/>
      <color rgb="FF0D0D38"/>
      <name val="Inter"/>
    </font>
    <font>
      <b/>
      <sz val="8"/>
      <color theme="0"/>
      <name val="Inter"/>
    </font>
    <font>
      <sz val="8"/>
      <color theme="1"/>
      <name val="Inter"/>
    </font>
    <font>
      <sz val="10"/>
      <name val="Inter"/>
    </font>
    <font>
      <b/>
      <sz val="12"/>
      <color rgb="FF00B3F0"/>
      <name val="Inter"/>
    </font>
    <font>
      <sz val="8"/>
      <color rgb="FF636464"/>
      <name val="Inter"/>
    </font>
    <font>
      <sz val="8"/>
      <color rgb="FF0D0D38"/>
      <name val="Inter"/>
    </font>
    <font>
      <sz val="11"/>
      <color theme="1"/>
      <name val="Inter"/>
    </font>
    <font>
      <sz val="11"/>
      <color rgb="FF0D0D38"/>
      <name val="Inter"/>
    </font>
    <font>
      <sz val="11"/>
      <name val="Inter"/>
    </font>
    <font>
      <b/>
      <vertAlign val="superscript"/>
      <sz val="12"/>
      <color rgb="FF0D0D38"/>
      <name val="Inter"/>
    </font>
    <font>
      <sz val="7.5"/>
      <color rgb="FF0D0D38"/>
      <name val="Inter"/>
    </font>
    <font>
      <vertAlign val="superscript"/>
      <sz val="7.5"/>
      <color rgb="FF0D0D38"/>
      <name val="Inter"/>
    </font>
    <font>
      <b/>
      <sz val="11"/>
      <color theme="0"/>
      <name val="Inter"/>
    </font>
    <font>
      <b/>
      <sz val="11"/>
      <color theme="1"/>
      <name val="Inter"/>
    </font>
    <font>
      <sz val="10"/>
      <color theme="0"/>
      <name val="Inter"/>
    </font>
    <font>
      <vertAlign val="superscript"/>
      <sz val="8"/>
      <color theme="1"/>
      <name val="Inter"/>
    </font>
    <font>
      <sz val="11"/>
      <color theme="0"/>
      <name val="Inter"/>
    </font>
    <font>
      <vertAlign val="superscript"/>
      <sz val="11"/>
      <color theme="0"/>
      <name val="Inter"/>
    </font>
    <font>
      <sz val="10"/>
      <color rgb="FF0D0D38"/>
      <name val="Inter"/>
    </font>
    <font>
      <sz val="7"/>
      <color rgb="FF0D0D38"/>
      <name val="Inter"/>
    </font>
    <font>
      <b/>
      <sz val="10"/>
      <color rgb="FF0D0D38"/>
      <name val="Inte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D0D38"/>
        <bgColor indexed="64"/>
      </patternFill>
    </fill>
    <fill>
      <patternFill patternType="solid">
        <fgColor rgb="FF88AAFF"/>
        <bgColor indexed="64"/>
      </patternFill>
    </fill>
    <fill>
      <patternFill patternType="solid">
        <fgColor rgb="FF4571FF"/>
        <bgColor indexed="64"/>
      </patternFill>
    </fill>
  </fills>
  <borders count="13">
    <border>
      <left/>
      <right/>
      <top/>
      <bottom/>
      <diagonal/>
    </border>
    <border>
      <left/>
      <right/>
      <top/>
      <bottom style="thin">
        <color indexed="64"/>
      </bottom>
      <diagonal/>
    </border>
    <border>
      <left style="thin">
        <color rgb="FF77787B"/>
      </left>
      <right/>
      <top/>
      <bottom style="thin">
        <color rgb="FF77787B"/>
      </bottom>
      <diagonal/>
    </border>
    <border>
      <left/>
      <right/>
      <top style="thin">
        <color rgb="FF77787B"/>
      </top>
      <bottom/>
      <diagonal/>
    </border>
    <border>
      <left/>
      <right/>
      <top style="thin">
        <color indexed="64"/>
      </top>
      <bottom/>
      <diagonal/>
    </border>
    <border>
      <left/>
      <right/>
      <top/>
      <bottom style="thin">
        <color rgb="FFBCBEC0"/>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thin">
        <color rgb="FF77787B"/>
      </left>
      <right/>
      <top/>
      <bottom style="medium">
        <color rgb="FF001EAF"/>
      </bottom>
      <diagonal/>
    </border>
    <border>
      <left/>
      <right/>
      <top/>
      <bottom style="medium">
        <color rgb="FF001EAF"/>
      </bottom>
      <diagonal/>
    </border>
    <border>
      <left style="thin">
        <color rgb="FF77787B"/>
      </left>
      <right/>
      <top style="thin">
        <color rgb="FF77787B"/>
      </top>
      <bottom style="medium">
        <color rgb="FF001EAF"/>
      </bottom>
      <diagonal/>
    </border>
    <border>
      <left/>
      <right/>
      <top style="thin">
        <color rgb="FF77787B"/>
      </top>
      <bottom style="medium">
        <color rgb="FF001EAF"/>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0" fontId="4" fillId="0" borderId="0" xfId="0" applyFont="1"/>
    <xf numFmtId="0" fontId="5" fillId="0" borderId="0" xfId="0" applyFont="1" applyAlignment="1">
      <alignment vertical="center"/>
    </xf>
    <xf numFmtId="0" fontId="4" fillId="2" borderId="0" xfId="0" applyFont="1" applyFill="1"/>
    <xf numFmtId="0" fontId="4" fillId="0" borderId="1" xfId="0" applyFont="1" applyBorder="1"/>
    <xf numFmtId="0" fontId="6" fillId="2" borderId="0" xfId="0" applyFont="1" applyFill="1" applyAlignment="1">
      <alignment vertical="center"/>
    </xf>
    <xf numFmtId="0" fontId="7" fillId="4" borderId="0" xfId="0" applyFont="1" applyFill="1" applyAlignment="1">
      <alignment horizontal="center"/>
    </xf>
    <xf numFmtId="3" fontId="7" fillId="4" borderId="0" xfId="0" applyNumberFormat="1" applyFont="1" applyFill="1"/>
    <xf numFmtId="0" fontId="7" fillId="4" borderId="9" xfId="0" applyFont="1" applyFill="1" applyBorder="1" applyAlignment="1">
      <alignment vertical="center"/>
    </xf>
    <xf numFmtId="166" fontId="7" fillId="4" borderId="10" xfId="0" applyNumberFormat="1" applyFont="1" applyFill="1" applyBorder="1" applyAlignment="1">
      <alignment horizontal="center" vertical="center"/>
    </xf>
    <xf numFmtId="0" fontId="8" fillId="2" borderId="1" xfId="0" applyFont="1" applyFill="1" applyBorder="1" applyAlignment="1">
      <alignment vertical="center"/>
    </xf>
    <xf numFmtId="0" fontId="9" fillId="0" borderId="0" xfId="0" applyFont="1" applyAlignment="1">
      <alignment horizontal="left" vertical="center"/>
    </xf>
    <xf numFmtId="171" fontId="11" fillId="0" borderId="0" xfId="0" applyNumberFormat="1" applyFont="1" applyAlignment="1">
      <alignment horizontal="center"/>
    </xf>
    <xf numFmtId="4" fontId="11" fillId="0" borderId="0" xfId="0" applyNumberFormat="1" applyFont="1" applyAlignment="1">
      <alignment horizontal="center"/>
    </xf>
    <xf numFmtId="164" fontId="11" fillId="0" borderId="0" xfId="6" applyNumberFormat="1" applyFont="1" applyAlignment="1">
      <alignment horizontal="center"/>
    </xf>
    <xf numFmtId="0" fontId="4" fillId="0" borderId="0" xfId="0" quotePrefix="1" applyFont="1"/>
    <xf numFmtId="0" fontId="12" fillId="0" borderId="0" xfId="0" applyFont="1"/>
    <xf numFmtId="9" fontId="4" fillId="0" borderId="0" xfId="6" applyFont="1" applyFill="1" applyAlignment="1">
      <alignment horizontal="right"/>
    </xf>
    <xf numFmtId="164" fontId="4" fillId="0" borderId="0" xfId="6" applyNumberFormat="1" applyFont="1" applyFill="1" applyAlignment="1">
      <alignment horizontal="left"/>
    </xf>
    <xf numFmtId="9" fontId="4" fillId="0" borderId="0" xfId="6" applyFont="1" applyAlignment="1">
      <alignment horizontal="right"/>
    </xf>
    <xf numFmtId="164" fontId="4" fillId="0" borderId="0" xfId="6" applyNumberFormat="1" applyFont="1" applyAlignment="1">
      <alignment horizontal="left"/>
    </xf>
    <xf numFmtId="0" fontId="4" fillId="2" borderId="0" xfId="0" applyFont="1" applyFill="1" applyAlignment="1">
      <alignment vertical="center"/>
    </xf>
    <xf numFmtId="0" fontId="4" fillId="0" borderId="0" xfId="0" applyFont="1" applyAlignment="1">
      <alignment horizontal="center"/>
    </xf>
    <xf numFmtId="0" fontId="8" fillId="0" borderId="0" xfId="0" applyFont="1" applyAlignment="1">
      <alignment vertical="center"/>
    </xf>
    <xf numFmtId="0" fontId="8" fillId="0" borderId="1" xfId="0" applyFont="1" applyBorder="1" applyAlignment="1">
      <alignment vertical="center"/>
    </xf>
    <xf numFmtId="0" fontId="15" fillId="0" borderId="5" xfId="0" applyFont="1" applyBorder="1"/>
    <xf numFmtId="0" fontId="16" fillId="0" borderId="0" xfId="0" applyFont="1"/>
    <xf numFmtId="0" fontId="17" fillId="0" borderId="1" xfId="0" applyFont="1" applyBorder="1"/>
    <xf numFmtId="0" fontId="17" fillId="0" borderId="1" xfId="0" applyFont="1" applyBorder="1" applyAlignment="1">
      <alignment horizontal="center"/>
    </xf>
    <xf numFmtId="0" fontId="17" fillId="0" borderId="0" xfId="0" applyFont="1"/>
    <xf numFmtId="0" fontId="20" fillId="0" borderId="0" xfId="0" applyFont="1" applyAlignment="1">
      <alignment vertical="center"/>
    </xf>
    <xf numFmtId="0" fontId="10" fillId="4" borderId="0" xfId="0" applyFont="1" applyFill="1" applyAlignment="1">
      <alignment horizontal="center" vertical="center" wrapText="1"/>
    </xf>
    <xf numFmtId="4" fontId="11" fillId="5" borderId="0" xfId="0" applyNumberFormat="1" applyFont="1" applyFill="1" applyAlignment="1">
      <alignment horizontal="center"/>
    </xf>
    <xf numFmtId="3" fontId="11" fillId="5" borderId="0" xfId="0" applyNumberFormat="1" applyFont="1" applyFill="1" applyAlignment="1">
      <alignment horizontal="center"/>
    </xf>
    <xf numFmtId="164" fontId="11" fillId="5" borderId="0" xfId="6" applyNumberFormat="1" applyFont="1" applyFill="1" applyAlignment="1">
      <alignment horizontal="center"/>
    </xf>
    <xf numFmtId="171" fontId="11" fillId="6" borderId="0" xfId="0" applyNumberFormat="1" applyFont="1" applyFill="1" applyAlignment="1">
      <alignment horizontal="center"/>
    </xf>
    <xf numFmtId="0" fontId="13" fillId="0" borderId="1" xfId="0" applyFont="1" applyBorder="1" applyAlignment="1">
      <alignment vertical="center"/>
    </xf>
    <xf numFmtId="166" fontId="7" fillId="0" borderId="0" xfId="0" applyNumberFormat="1" applyFont="1" applyAlignment="1">
      <alignment horizontal="center" vertical="center"/>
    </xf>
    <xf numFmtId="0" fontId="14" fillId="0" borderId="0" xfId="0" applyFont="1"/>
    <xf numFmtId="169" fontId="14" fillId="0" borderId="0" xfId="0" applyNumberFormat="1" applyFont="1"/>
    <xf numFmtId="0" fontId="14" fillId="0" borderId="0" xfId="0" applyFont="1" applyAlignment="1">
      <alignment vertical="center" wrapText="1"/>
    </xf>
    <xf numFmtId="0" fontId="14" fillId="2" borderId="0" xfId="0" applyFont="1" applyFill="1" applyAlignment="1">
      <alignment vertical="center" wrapText="1"/>
    </xf>
    <xf numFmtId="49" fontId="4" fillId="0" borderId="0" xfId="0" applyNumberFormat="1" applyFont="1"/>
    <xf numFmtId="166" fontId="22" fillId="0" borderId="0" xfId="0" applyNumberFormat="1" applyFont="1" applyAlignment="1">
      <alignment horizontal="center" vertical="center"/>
    </xf>
    <xf numFmtId="168" fontId="16" fillId="0" borderId="0" xfId="0" applyNumberFormat="1" applyFont="1" applyAlignment="1">
      <alignment horizontal="left" vertical="center"/>
    </xf>
    <xf numFmtId="168" fontId="16" fillId="0" borderId="0" xfId="1" applyNumberFormat="1" applyFont="1" applyFill="1" applyBorder="1" applyAlignment="1">
      <alignment horizontal="center" vertical="center"/>
    </xf>
    <xf numFmtId="168" fontId="23" fillId="3" borderId="0" xfId="0" applyNumberFormat="1" applyFont="1" applyFill="1" applyAlignment="1">
      <alignment horizontal="left" vertical="center"/>
    </xf>
    <xf numFmtId="168" fontId="23" fillId="3" borderId="0" xfId="1" applyNumberFormat="1" applyFont="1" applyFill="1" applyBorder="1" applyAlignment="1">
      <alignment horizontal="center" vertical="center"/>
    </xf>
    <xf numFmtId="0" fontId="18" fillId="0" borderId="0" xfId="0" applyFont="1"/>
    <xf numFmtId="169" fontId="16" fillId="0" borderId="0" xfId="1" applyNumberFormat="1" applyFont="1" applyFill="1" applyBorder="1" applyAlignment="1">
      <alignment horizontal="center" vertical="center"/>
    </xf>
    <xf numFmtId="168" fontId="16" fillId="2" borderId="0" xfId="0" applyNumberFormat="1" applyFont="1" applyFill="1" applyAlignment="1">
      <alignment horizontal="left" vertical="center"/>
    </xf>
    <xf numFmtId="169" fontId="23" fillId="3" borderId="0" xfId="1" applyNumberFormat="1" applyFont="1" applyFill="1" applyBorder="1" applyAlignment="1">
      <alignment horizontal="left" vertical="center"/>
    </xf>
    <xf numFmtId="169" fontId="23" fillId="3" borderId="0" xfId="1" applyNumberFormat="1" applyFont="1" applyFill="1" applyBorder="1" applyAlignment="1">
      <alignment horizontal="center" vertical="center"/>
    </xf>
    <xf numFmtId="0" fontId="22" fillId="4" borderId="10" xfId="0" applyFont="1" applyFill="1" applyBorder="1" applyAlignment="1">
      <alignment vertical="center"/>
    </xf>
    <xf numFmtId="166" fontId="22" fillId="4" borderId="10" xfId="0" applyNumberFormat="1" applyFont="1" applyFill="1" applyBorder="1" applyAlignment="1">
      <alignment horizontal="center" vertical="center"/>
    </xf>
    <xf numFmtId="0" fontId="22" fillId="4" borderId="10" xfId="0" quotePrefix="1" applyFont="1" applyFill="1" applyBorder="1" applyAlignment="1">
      <alignment horizontal="center" vertical="center"/>
    </xf>
    <xf numFmtId="166" fontId="22" fillId="4" borderId="0" xfId="0" applyNumberFormat="1" applyFont="1" applyFill="1" applyAlignment="1">
      <alignment horizontal="center" vertical="center"/>
    </xf>
    <xf numFmtId="0" fontId="4" fillId="0" borderId="0" xfId="0" applyFont="1" applyAlignment="1">
      <alignment vertical="center"/>
    </xf>
    <xf numFmtId="0" fontId="4" fillId="0" borderId="0" xfId="0" applyFont="1" applyAlignment="1">
      <alignment horizontal="left" vertical="center" wrapText="1"/>
    </xf>
    <xf numFmtId="3" fontId="4" fillId="0" borderId="0" xfId="0" applyNumberFormat="1" applyFont="1" applyAlignment="1">
      <alignment horizontal="center" vertical="center"/>
    </xf>
    <xf numFmtId="9" fontId="4" fillId="0" borderId="0" xfId="6" applyFont="1" applyFill="1" applyBorder="1" applyAlignment="1">
      <alignment horizontal="center" vertical="center"/>
    </xf>
    <xf numFmtId="0" fontId="4" fillId="0" borderId="3" xfId="0" applyFont="1" applyBorder="1" applyAlignment="1">
      <alignment vertical="center"/>
    </xf>
    <xf numFmtId="2" fontId="4" fillId="0" borderId="0" xfId="0" applyNumberFormat="1" applyFont="1" applyAlignment="1">
      <alignment horizontal="center" vertical="center"/>
    </xf>
    <xf numFmtId="4" fontId="4" fillId="0" borderId="0" xfId="0" applyNumberFormat="1" applyFont="1" applyAlignment="1">
      <alignment horizontal="center" vertical="center"/>
    </xf>
    <xf numFmtId="175" fontId="4"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0" fontId="7" fillId="4" borderId="11" xfId="0" applyFont="1" applyFill="1" applyBorder="1" applyAlignment="1">
      <alignment vertical="center"/>
    </xf>
    <xf numFmtId="0" fontId="7" fillId="4" borderId="2" xfId="0" applyFont="1" applyFill="1" applyBorder="1" applyAlignment="1">
      <alignment horizontal="left" vertical="center"/>
    </xf>
    <xf numFmtId="3" fontId="7" fillId="4" borderId="0" xfId="0" applyNumberFormat="1" applyFont="1" applyFill="1" applyAlignment="1">
      <alignment horizontal="center" vertical="center"/>
    </xf>
    <xf numFmtId="0" fontId="7" fillId="4" borderId="12" xfId="0" applyFont="1" applyFill="1" applyBorder="1" applyAlignment="1">
      <alignment horizontal="center" vertical="center"/>
    </xf>
    <xf numFmtId="3" fontId="7" fillId="4" borderId="10" xfId="0" applyNumberFormat="1" applyFont="1" applyFill="1" applyBorder="1" applyAlignment="1">
      <alignment horizontal="center" vertical="center"/>
    </xf>
    <xf numFmtId="0" fontId="7" fillId="4" borderId="12" xfId="0" quotePrefix="1" applyFont="1" applyFill="1" applyBorder="1" applyAlignment="1">
      <alignment horizontal="center" vertical="center"/>
    </xf>
    <xf numFmtId="0" fontId="7" fillId="4" borderId="10" xfId="0" applyFont="1" applyFill="1" applyBorder="1" applyAlignment="1">
      <alignment horizontal="center" vertical="center"/>
    </xf>
    <xf numFmtId="166" fontId="7" fillId="4" borderId="0" xfId="0" applyNumberFormat="1" applyFont="1" applyFill="1" applyAlignment="1">
      <alignment horizontal="center" vertical="center"/>
    </xf>
    <xf numFmtId="166" fontId="7" fillId="4" borderId="12" xfId="0" applyNumberFormat="1" applyFont="1" applyFill="1" applyBorder="1" applyAlignment="1">
      <alignment horizontal="center" vertical="center"/>
    </xf>
    <xf numFmtId="9" fontId="7" fillId="4" borderId="0" xfId="6" applyFont="1" applyFill="1" applyBorder="1" applyAlignment="1">
      <alignment horizontal="center" vertical="center"/>
    </xf>
    <xf numFmtId="9" fontId="7" fillId="4" borderId="10" xfId="6" applyFont="1" applyFill="1" applyBorder="1" applyAlignment="1">
      <alignment horizontal="center" vertical="center"/>
    </xf>
    <xf numFmtId="0" fontId="7" fillId="4" borderId="0" xfId="0" applyFont="1" applyFill="1" applyAlignment="1">
      <alignment horizontal="center" vertical="center"/>
    </xf>
    <xf numFmtId="0" fontId="7" fillId="4" borderId="10" xfId="0" quotePrefix="1" applyFont="1" applyFill="1" applyBorder="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center"/>
    </xf>
    <xf numFmtId="9" fontId="12" fillId="0" borderId="0" xfId="0" applyNumberFormat="1" applyFont="1"/>
    <xf numFmtId="0" fontId="12" fillId="0" borderId="0" xfId="0" applyFont="1" applyAlignment="1">
      <alignment horizontal="left"/>
    </xf>
    <xf numFmtId="9" fontId="4" fillId="0" borderId="0" xfId="0" applyNumberFormat="1" applyFont="1"/>
    <xf numFmtId="0" fontId="11" fillId="0" borderId="0" xfId="0" applyFont="1"/>
    <xf numFmtId="0" fontId="24" fillId="0" borderId="0" xfId="0" applyFont="1" applyAlignment="1">
      <alignment horizontal="centerContinuous" vertical="center" wrapText="1"/>
    </xf>
    <xf numFmtId="0" fontId="12" fillId="0" borderId="0" xfId="0" applyFont="1" applyAlignment="1">
      <alignment horizontal="center"/>
    </xf>
    <xf numFmtId="166" fontId="12" fillId="0" borderId="0" xfId="0" applyNumberFormat="1" applyFont="1" applyAlignment="1">
      <alignment horizontal="center" vertical="center"/>
    </xf>
    <xf numFmtId="9" fontId="12" fillId="0" borderId="0" xfId="0" applyNumberFormat="1" applyFont="1" applyAlignment="1">
      <alignment horizontal="center"/>
    </xf>
    <xf numFmtId="3" fontId="12" fillId="0" borderId="0" xfId="0" applyNumberFormat="1" applyFont="1" applyAlignment="1">
      <alignment horizontal="center" vertical="center" wrapText="1"/>
    </xf>
    <xf numFmtId="177" fontId="12" fillId="0" borderId="0" xfId="0" applyNumberFormat="1" applyFont="1" applyAlignment="1">
      <alignment horizontal="center" vertical="center" wrapText="1"/>
    </xf>
    <xf numFmtId="0" fontId="13" fillId="2" borderId="0" xfId="0" applyFont="1" applyFill="1" applyAlignment="1">
      <alignment vertical="center"/>
    </xf>
    <xf numFmtId="0" fontId="4" fillId="0" borderId="0" xfId="0" applyFont="1" applyAlignment="1">
      <alignment horizontal="center" vertical="center"/>
    </xf>
    <xf numFmtId="0" fontId="12" fillId="0" borderId="6" xfId="0" applyFont="1" applyBorder="1" applyAlignment="1">
      <alignment horizontal="center" vertical="center" wrapText="1"/>
    </xf>
    <xf numFmtId="164" fontId="12" fillId="0" borderId="6" xfId="6" applyNumberFormat="1" applyFont="1" applyFill="1" applyBorder="1" applyAlignment="1">
      <alignment horizontal="center" vertical="center" wrapText="1"/>
    </xf>
    <xf numFmtId="174" fontId="12" fillId="0" borderId="6" xfId="6" applyNumberFormat="1" applyFont="1" applyFill="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174" fontId="12" fillId="0" borderId="7" xfId="1" applyNumberFormat="1" applyFont="1" applyFill="1" applyBorder="1" applyAlignment="1">
      <alignment horizontal="center" vertical="center" wrapText="1"/>
    </xf>
    <xf numFmtId="164" fontId="12" fillId="0" borderId="7" xfId="6" applyNumberFormat="1" applyFont="1" applyFill="1" applyBorder="1" applyAlignment="1">
      <alignment horizontal="center" vertical="center" wrapText="1"/>
    </xf>
    <xf numFmtId="176" fontId="12" fillId="0" borderId="7" xfId="1" applyNumberFormat="1" applyFont="1" applyFill="1" applyBorder="1" applyAlignment="1">
      <alignment horizontal="center" vertical="center" wrapText="1"/>
    </xf>
    <xf numFmtId="1" fontId="12" fillId="0" borderId="7" xfId="6" applyNumberFormat="1" applyFont="1" applyFill="1" applyBorder="1" applyAlignment="1">
      <alignment horizontal="center" vertical="center" wrapText="1"/>
    </xf>
    <xf numFmtId="166" fontId="12" fillId="0" borderId="7" xfId="6" applyNumberFormat="1" applyFont="1" applyFill="1" applyBorder="1" applyAlignment="1">
      <alignment horizontal="center" vertical="center" wrapText="1"/>
    </xf>
    <xf numFmtId="0" fontId="12" fillId="0" borderId="7" xfId="1" applyNumberFormat="1" applyFont="1" applyFill="1" applyBorder="1" applyAlignment="1">
      <alignment horizontal="center" vertical="center" wrapText="1"/>
    </xf>
    <xf numFmtId="1" fontId="4" fillId="0" borderId="0" xfId="0" applyNumberFormat="1" applyFont="1"/>
    <xf numFmtId="172" fontId="4" fillId="0" borderId="0" xfId="0" applyNumberFormat="1" applyFont="1" applyAlignment="1">
      <alignment horizontal="center"/>
    </xf>
    <xf numFmtId="178" fontId="12" fillId="0" borderId="7" xfId="1" applyNumberFormat="1" applyFont="1" applyFill="1" applyBorder="1" applyAlignment="1">
      <alignment horizontal="center" vertical="center" wrapText="1"/>
    </xf>
    <xf numFmtId="0" fontId="26" fillId="4" borderId="0" xfId="0" applyFont="1" applyFill="1" applyAlignment="1">
      <alignment horizontal="centerContinuous" vertical="center" wrapText="1"/>
    </xf>
    <xf numFmtId="0" fontId="16" fillId="4" borderId="0" xfId="0" applyFont="1" applyFill="1" applyAlignment="1">
      <alignment horizontal="centerContinuous"/>
    </xf>
    <xf numFmtId="0" fontId="7" fillId="4" borderId="0" xfId="0" applyFont="1" applyFill="1" applyAlignment="1">
      <alignment horizontal="center" vertical="center" wrapText="1"/>
    </xf>
    <xf numFmtId="0" fontId="26" fillId="4" borderId="0" xfId="0" applyFont="1" applyFill="1" applyAlignment="1">
      <alignment horizontal="centerContinuous" vertical="center"/>
    </xf>
    <xf numFmtId="164" fontId="7" fillId="4" borderId="0" xfId="6" applyNumberFormat="1" applyFont="1" applyFill="1" applyAlignment="1">
      <alignment horizontal="center" vertical="center" wrapText="1"/>
    </xf>
    <xf numFmtId="9" fontId="7" fillId="4" borderId="0" xfId="6" applyFont="1" applyFill="1" applyAlignment="1">
      <alignment horizontal="center" vertical="center" wrapText="1"/>
    </xf>
    <xf numFmtId="174" fontId="7" fillId="4" borderId="0" xfId="6" applyNumberFormat="1" applyFont="1" applyFill="1" applyAlignment="1">
      <alignment horizontal="center" vertical="center" wrapText="1"/>
    </xf>
    <xf numFmtId="0" fontId="7" fillId="4" borderId="0" xfId="1" applyNumberFormat="1" applyFont="1" applyFill="1" applyBorder="1" applyAlignment="1">
      <alignment horizontal="center" vertical="center" wrapText="1"/>
    </xf>
    <xf numFmtId="174" fontId="7" fillId="4" borderId="0" xfId="1" applyNumberFormat="1" applyFont="1" applyFill="1" applyBorder="1" applyAlignment="1">
      <alignment horizontal="center" vertical="center" wrapText="1"/>
    </xf>
    <xf numFmtId="164" fontId="7" fillId="4" borderId="0" xfId="6" applyNumberFormat="1" applyFont="1" applyFill="1" applyBorder="1" applyAlignment="1">
      <alignment horizontal="center" vertical="center" wrapText="1"/>
    </xf>
    <xf numFmtId="3" fontId="7" fillId="4" borderId="0" xfId="1" applyNumberFormat="1" applyFont="1" applyFill="1" applyBorder="1" applyAlignment="1">
      <alignment horizontal="center" vertical="center" wrapText="1"/>
    </xf>
    <xf numFmtId="9" fontId="7" fillId="4" borderId="0" xfId="6" applyFont="1" applyFill="1" applyBorder="1" applyAlignment="1">
      <alignment horizontal="center" vertical="center" wrapText="1"/>
    </xf>
    <xf numFmtId="1" fontId="7" fillId="4" borderId="0" xfId="1" applyNumberFormat="1" applyFont="1" applyFill="1" applyBorder="1" applyAlignment="1">
      <alignment horizontal="center" vertical="center" wrapText="1"/>
    </xf>
    <xf numFmtId="165" fontId="7" fillId="4" borderId="0" xfId="1" applyNumberFormat="1" applyFont="1" applyFill="1" applyBorder="1" applyAlignment="1">
      <alignment horizontal="center" vertical="center" wrapText="1"/>
    </xf>
    <xf numFmtId="0" fontId="28" fillId="0" borderId="0" xfId="0" applyFont="1"/>
    <xf numFmtId="0" fontId="29" fillId="0" borderId="0" xfId="0" applyFont="1"/>
    <xf numFmtId="0" fontId="30" fillId="0" borderId="0" xfId="0" applyFont="1" applyAlignment="1">
      <alignment vertical="center"/>
    </xf>
    <xf numFmtId="170" fontId="17" fillId="0" borderId="0" xfId="0" quotePrefix="1" applyNumberFormat="1" applyFont="1" applyAlignment="1">
      <alignment horizontal="left"/>
    </xf>
    <xf numFmtId="166" fontId="28" fillId="0" borderId="0" xfId="0" applyNumberFormat="1" applyFont="1" applyAlignment="1">
      <alignment horizontal="left"/>
    </xf>
    <xf numFmtId="0" fontId="28" fillId="0" borderId="1" xfId="0" applyFont="1" applyBorder="1"/>
    <xf numFmtId="0" fontId="28" fillId="0" borderId="0" xfId="0" applyFont="1" applyAlignment="1">
      <alignment wrapText="1"/>
    </xf>
    <xf numFmtId="0" fontId="28" fillId="0" borderId="0" xfId="0" applyFont="1" applyAlignment="1">
      <alignment horizontal="left" wrapText="1"/>
    </xf>
    <xf numFmtId="0" fontId="17" fillId="2" borderId="0" xfId="0" applyFont="1" applyFill="1" applyAlignment="1">
      <alignment vertical="center"/>
    </xf>
    <xf numFmtId="0" fontId="17" fillId="0" borderId="0" xfId="0" applyFont="1" applyAlignment="1">
      <alignment vertical="center"/>
    </xf>
    <xf numFmtId="0" fontId="28" fillId="2" borderId="0" xfId="0" applyFont="1" applyFill="1" applyAlignment="1">
      <alignment vertical="center"/>
    </xf>
    <xf numFmtId="173" fontId="17" fillId="0" borderId="0" xfId="0" applyNumberFormat="1" applyFont="1" applyAlignment="1">
      <alignment horizontal="center"/>
    </xf>
    <xf numFmtId="0" fontId="17" fillId="0" borderId="4" xfId="0" applyFont="1" applyBorder="1" applyAlignment="1">
      <alignment vertical="center" wrapText="1"/>
    </xf>
    <xf numFmtId="173" fontId="17" fillId="0" borderId="4" xfId="0" applyNumberFormat="1" applyFont="1" applyBorder="1" applyAlignment="1">
      <alignment vertical="center" wrapText="1"/>
    </xf>
    <xf numFmtId="10" fontId="28" fillId="0" borderId="0" xfId="0" applyNumberFormat="1" applyFont="1" applyAlignment="1">
      <alignment horizontal="center"/>
    </xf>
    <xf numFmtId="0" fontId="28" fillId="0" borderId="0" xfId="0" applyFont="1" applyAlignment="1">
      <alignment horizontal="center"/>
    </xf>
    <xf numFmtId="0" fontId="28" fillId="0" borderId="0" xfId="0" applyFont="1" applyAlignment="1">
      <alignment vertical="center" wrapText="1"/>
    </xf>
    <xf numFmtId="167" fontId="28" fillId="0" borderId="0" xfId="0" applyNumberFormat="1" applyFont="1" applyAlignment="1">
      <alignment horizontal="left"/>
    </xf>
    <xf numFmtId="173" fontId="28" fillId="0" borderId="0" xfId="0" applyNumberFormat="1" applyFont="1"/>
    <xf numFmtId="6" fontId="17" fillId="0" borderId="0" xfId="0" applyNumberFormat="1" applyFont="1" applyAlignment="1">
      <alignment horizontal="left"/>
    </xf>
    <xf numFmtId="3" fontId="17" fillId="0" borderId="0" xfId="0" applyNumberFormat="1" applyFont="1" applyAlignment="1">
      <alignment horizontal="left"/>
    </xf>
    <xf numFmtId="167" fontId="17" fillId="0" borderId="0" xfId="0" applyNumberFormat="1" applyFont="1" applyAlignment="1">
      <alignment horizontal="left"/>
    </xf>
    <xf numFmtId="0" fontId="28" fillId="0" borderId="0" xfId="0" applyFont="1" applyAlignment="1">
      <alignment horizontal="left"/>
    </xf>
    <xf numFmtId="175" fontId="17" fillId="0" borderId="0" xfId="0" applyNumberFormat="1" applyFont="1" applyAlignment="1">
      <alignment horizontal="left"/>
    </xf>
    <xf numFmtId="8" fontId="17" fillId="0" borderId="0" xfId="0" applyNumberFormat="1" applyFont="1" applyAlignment="1">
      <alignment horizontal="left"/>
    </xf>
    <xf numFmtId="0" fontId="28" fillId="0" borderId="5" xfId="0" applyFont="1" applyBorder="1"/>
    <xf numFmtId="0" fontId="15" fillId="0" borderId="0" xfId="0" applyFont="1" applyAlignment="1">
      <alignment wrapText="1"/>
    </xf>
    <xf numFmtId="0" fontId="15" fillId="0" borderId="0" xfId="0" applyFont="1" applyAlignment="1">
      <alignment horizontal="left" vertical="top" wrapText="1"/>
    </xf>
    <xf numFmtId="0" fontId="17" fillId="0" borderId="4" xfId="0" applyFont="1" applyBorder="1" applyAlignment="1">
      <alignment horizontal="left" vertical="top" wrapText="1"/>
    </xf>
    <xf numFmtId="0" fontId="17" fillId="0" borderId="0" xfId="0" applyFont="1" applyAlignment="1">
      <alignment horizontal="left" vertical="top" wrapText="1"/>
    </xf>
    <xf numFmtId="164" fontId="12" fillId="0" borderId="6" xfId="6"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4" borderId="0" xfId="0" applyFont="1" applyFill="1" applyAlignment="1">
      <alignment horizontal="center" vertical="center"/>
    </xf>
    <xf numFmtId="164" fontId="7" fillId="4" borderId="0" xfId="6" applyNumberFormat="1" applyFont="1" applyFill="1" applyAlignment="1">
      <alignment horizontal="center" vertical="center" wrapText="1"/>
    </xf>
    <xf numFmtId="164" fontId="7" fillId="4" borderId="8" xfId="6" applyNumberFormat="1" applyFont="1" applyFill="1" applyBorder="1" applyAlignment="1">
      <alignment horizontal="center" vertical="center" wrapText="1"/>
    </xf>
    <xf numFmtId="0" fontId="7" fillId="4" borderId="0" xfId="0" applyFont="1" applyFill="1" applyAlignment="1">
      <alignment horizontal="center" vertical="center" wrapText="1"/>
    </xf>
  </cellXfs>
  <cellStyles count="7">
    <cellStyle name="Comma" xfId="1" builtinId="3"/>
    <cellStyle name="Normal" xfId="0" builtinId="0"/>
    <cellStyle name="Normal 2" xfId="2" xr:uid="{00000000-0005-0000-0000-000001000000}"/>
    <cellStyle name="Normal 3" xfId="3" xr:uid="{00000000-0005-0000-0000-000002000000}"/>
    <cellStyle name="Percent" xfId="6" builtinId="5"/>
    <cellStyle name="Porcentagem 2" xfId="4" xr:uid="{00000000-0005-0000-0000-000004000000}"/>
    <cellStyle name="Vírgula 2" xfId="5" xr:uid="{00000000-0005-0000-0000-000006000000}"/>
  </cellStyles>
  <dxfs count="0"/>
  <tableStyles count="0" defaultTableStyle="TableStyleMedium2" defaultPivotStyle="PivotStyleLight16"/>
  <colors>
    <mruColors>
      <color rgb="FFFF99AF"/>
      <color rgb="FFF8485E"/>
      <color rgb="FFFFBB8D"/>
      <color rgb="FFFF6B06"/>
      <color rgb="FF88AAFF"/>
      <color rgb="FF0D0D38"/>
      <color rgb="FF4571FF"/>
      <color rgb="FF2044DC"/>
      <color rgb="FF001EAF"/>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72161839689961"/>
          <c:y val="0.1400436677894801"/>
          <c:w val="0.45381548571091146"/>
          <c:h val="0.61204446036366966"/>
        </c:manualLayout>
      </c:layout>
      <c:doughnutChart>
        <c:varyColors val="1"/>
        <c:ser>
          <c:idx val="0"/>
          <c:order val="0"/>
          <c:dPt>
            <c:idx val="0"/>
            <c:bubble3D val="0"/>
            <c:spPr>
              <a:solidFill>
                <a:srgbClr val="0D0D38"/>
              </a:solidFill>
              <a:ln w="19050">
                <a:solidFill>
                  <a:schemeClr val="lt1"/>
                </a:solidFill>
              </a:ln>
              <a:effectLst/>
            </c:spPr>
            <c:extLst>
              <c:ext xmlns:c16="http://schemas.microsoft.com/office/drawing/2014/chart" uri="{C3380CC4-5D6E-409C-BE32-E72D297353CC}">
                <c16:uniqueId val="{0000000F-814C-4DEA-ADF3-E6F8BABF91BB}"/>
              </c:ext>
            </c:extLst>
          </c:dPt>
          <c:dPt>
            <c:idx val="1"/>
            <c:bubble3D val="0"/>
            <c:spPr>
              <a:solidFill>
                <a:srgbClr val="2044DC"/>
              </a:solidFill>
              <a:ln w="19050">
                <a:solidFill>
                  <a:schemeClr val="lt1"/>
                </a:solidFill>
              </a:ln>
              <a:effectLst/>
            </c:spPr>
            <c:extLst>
              <c:ext xmlns:c16="http://schemas.microsoft.com/office/drawing/2014/chart" uri="{C3380CC4-5D6E-409C-BE32-E72D297353CC}">
                <c16:uniqueId val="{00000011-814C-4DEA-ADF3-E6F8BABF91BB}"/>
              </c:ext>
            </c:extLst>
          </c:dPt>
          <c:dPt>
            <c:idx val="2"/>
            <c:bubble3D val="0"/>
            <c:spPr>
              <a:solidFill>
                <a:srgbClr val="88AAFF"/>
              </a:solidFill>
              <a:ln w="19050">
                <a:solidFill>
                  <a:schemeClr val="lt1"/>
                </a:solidFill>
              </a:ln>
              <a:effectLst/>
            </c:spPr>
            <c:extLst>
              <c:ext xmlns:c16="http://schemas.microsoft.com/office/drawing/2014/chart" uri="{C3380CC4-5D6E-409C-BE32-E72D297353CC}">
                <c16:uniqueId val="{00000001-1629-4B92-80A5-CF1B2EFDA563}"/>
              </c:ext>
            </c:extLst>
          </c:dPt>
          <c:dPt>
            <c:idx val="3"/>
            <c:bubble3D val="0"/>
            <c:spPr>
              <a:solidFill>
                <a:srgbClr val="FF6B06"/>
              </a:solidFill>
              <a:ln w="19050">
                <a:solidFill>
                  <a:schemeClr val="lt1"/>
                </a:solidFill>
              </a:ln>
              <a:effectLst/>
            </c:spPr>
            <c:extLst>
              <c:ext xmlns:c16="http://schemas.microsoft.com/office/drawing/2014/chart" uri="{C3380CC4-5D6E-409C-BE32-E72D297353CC}">
                <c16:uniqueId val="{00000003-1629-4B92-80A5-CF1B2EFDA563}"/>
              </c:ext>
            </c:extLst>
          </c:dPt>
          <c:dPt>
            <c:idx val="4"/>
            <c:bubble3D val="0"/>
            <c:spPr>
              <a:solidFill>
                <a:srgbClr val="FFBB8D"/>
              </a:solidFill>
              <a:ln w="19050">
                <a:solidFill>
                  <a:schemeClr val="lt1"/>
                </a:solidFill>
              </a:ln>
              <a:effectLst/>
            </c:spPr>
            <c:extLst>
              <c:ext xmlns:c16="http://schemas.microsoft.com/office/drawing/2014/chart" uri="{C3380CC4-5D6E-409C-BE32-E72D297353CC}">
                <c16:uniqueId val="{00000011-5D13-43D4-B4E3-61C14951C639}"/>
              </c:ext>
            </c:extLst>
          </c:dPt>
          <c:dPt>
            <c:idx val="5"/>
            <c:bubble3D val="0"/>
            <c:spPr>
              <a:solidFill>
                <a:srgbClr val="F8485E"/>
              </a:solidFill>
              <a:ln w="19050">
                <a:solidFill>
                  <a:schemeClr val="lt1"/>
                </a:solidFill>
              </a:ln>
              <a:effectLst/>
            </c:spPr>
            <c:extLst>
              <c:ext xmlns:c16="http://schemas.microsoft.com/office/drawing/2014/chart" uri="{C3380CC4-5D6E-409C-BE32-E72D297353CC}">
                <c16:uniqueId val="{00000007-1629-4B92-80A5-CF1B2EFDA563}"/>
              </c:ext>
            </c:extLst>
          </c:dPt>
          <c:dPt>
            <c:idx val="6"/>
            <c:bubble3D val="0"/>
            <c:spPr>
              <a:solidFill>
                <a:srgbClr val="FF99AF"/>
              </a:solidFill>
              <a:ln w="19050">
                <a:solidFill>
                  <a:schemeClr val="lt1"/>
                </a:solidFill>
              </a:ln>
              <a:effectLst/>
            </c:spPr>
            <c:extLst>
              <c:ext xmlns:c16="http://schemas.microsoft.com/office/drawing/2014/chart" uri="{C3380CC4-5D6E-409C-BE32-E72D297353CC}">
                <c16:uniqueId val="{00000009-1629-4B92-80A5-CF1B2EFDA563}"/>
              </c:ext>
            </c:extLst>
          </c:dPt>
          <c:dLbls>
            <c:dLbl>
              <c:idx val="2"/>
              <c:layout>
                <c:manualLayout>
                  <c:x val="-7.1875448337257713E-3"/>
                  <c:y val="-5.05356580797166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29-4B92-80A5-CF1B2EFDA563}"/>
                </c:ext>
              </c:extLst>
            </c:dLbl>
            <c:dLbl>
              <c:idx val="3"/>
              <c:layout>
                <c:manualLayout>
                  <c:x val="-7.1764001538122931E-3"/>
                  <c:y val="-1.93571003978112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29-4B92-80A5-CF1B2EFDA563}"/>
                </c:ext>
              </c:extLst>
            </c:dLbl>
            <c:dLbl>
              <c:idx val="4"/>
              <c:layout>
                <c:manualLayout>
                  <c:x val="-5.9384266398657536E-2"/>
                  <c:y val="-0.11302174440429526"/>
                </c:manualLayout>
              </c:layout>
              <c:spPr>
                <a:noFill/>
                <a:ln>
                  <a:noFill/>
                </a:ln>
                <a:effectLst/>
              </c:spPr>
              <c:txPr>
                <a:bodyPr rot="0" spcFirstLastPara="1" vertOverflow="ellipsis" vert="horz" wrap="square" anchor="ctr" anchorCtr="1"/>
                <a:lstStyle/>
                <a:p>
                  <a:pPr>
                    <a:defRPr sz="1000" b="1" i="0" u="none" strike="noStrike" kern="1200" baseline="0">
                      <a:solidFill>
                        <a:srgbClr val="FFBB8D"/>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D13-43D4-B4E3-61C14951C639}"/>
                </c:ext>
              </c:extLst>
            </c:dLbl>
            <c:dLbl>
              <c:idx val="5"/>
              <c:layout>
                <c:manualLayout>
                  <c:x val="-2.1466602157141124E-2"/>
                  <c:y val="-0.1307337619223943"/>
                </c:manualLayout>
              </c:layout>
              <c:spPr>
                <a:noFill/>
                <a:ln>
                  <a:noFill/>
                </a:ln>
                <a:effectLst/>
              </c:spPr>
              <c:txPr>
                <a:bodyPr rot="0" spcFirstLastPara="1" vertOverflow="ellipsis" vert="horz" wrap="square" anchor="ctr" anchorCtr="1"/>
                <a:lstStyle/>
                <a:p>
                  <a:pPr>
                    <a:defRPr sz="1000" b="1" i="0" u="none" strike="noStrike" kern="1200" baseline="0">
                      <a:solidFill>
                        <a:srgbClr val="F8485E"/>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29-4B92-80A5-CF1B2EFDA563}"/>
                </c:ext>
              </c:extLst>
            </c:dLbl>
            <c:dLbl>
              <c:idx val="6"/>
              <c:layout>
                <c:manualLayout>
                  <c:x val="2.1574243929853822E-2"/>
                  <c:y val="-0.13357071719506122"/>
                </c:manualLayout>
              </c:layout>
              <c:spPr>
                <a:noFill/>
                <a:ln>
                  <a:noFill/>
                </a:ln>
                <a:effectLst/>
              </c:spPr>
              <c:txPr>
                <a:bodyPr rot="0" spcFirstLastPara="1" vertOverflow="ellipsis" vert="horz" wrap="square" anchor="ctr" anchorCtr="1"/>
                <a:lstStyle/>
                <a:p>
                  <a:pPr>
                    <a:defRPr sz="1000" b="1" i="0" u="none" strike="noStrike" kern="1200" baseline="0">
                      <a:solidFill>
                        <a:srgbClr val="FF99AF"/>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629-4B92-80A5-CF1B2EFDA563}"/>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Portfólio!$B$6:$B$12</c:f>
              <c:strCache>
                <c:ptCount val="7"/>
                <c:pt idx="0">
                  <c:v>Pulverizada</c:v>
                </c:pt>
                <c:pt idx="1">
                  <c:v>Varejo</c:v>
                </c:pt>
                <c:pt idx="2">
                  <c:v>Hotel</c:v>
                </c:pt>
                <c:pt idx="3">
                  <c:v>Logística</c:v>
                </c:pt>
                <c:pt idx="4">
                  <c:v>Residencial</c:v>
                </c:pt>
                <c:pt idx="5">
                  <c:v>Escritório</c:v>
                </c:pt>
                <c:pt idx="6">
                  <c:v>Loteamento</c:v>
                </c:pt>
              </c:strCache>
            </c:strRef>
          </c:cat>
          <c:val>
            <c:numRef>
              <c:f>Portfólio!$C$6:$C$12</c:f>
              <c:numCache>
                <c:formatCode>0%</c:formatCode>
                <c:ptCount val="7"/>
                <c:pt idx="0">
                  <c:v>0.73632542249083843</c:v>
                </c:pt>
                <c:pt idx="1">
                  <c:v>8.3057221785783744E-2</c:v>
                </c:pt>
                <c:pt idx="2">
                  <c:v>4.5283983956304112E-2</c:v>
                </c:pt>
                <c:pt idx="3">
                  <c:v>5.1146740214784547E-2</c:v>
                </c:pt>
                <c:pt idx="4">
                  <c:v>4.5008754238435283E-2</c:v>
                </c:pt>
                <c:pt idx="5">
                  <c:v>2.8694173930211248E-2</c:v>
                </c:pt>
                <c:pt idx="6">
                  <c:v>1.0483703383642894E-2</c:v>
                </c:pt>
              </c:numCache>
            </c:numRef>
          </c:val>
          <c:extLst>
            <c:ext xmlns:c16="http://schemas.microsoft.com/office/drawing/2014/chart" uri="{C3380CC4-5D6E-409C-BE32-E72D297353CC}">
              <c16:uniqueId val="{00000016-1629-4B92-80A5-CF1B2EFDA563}"/>
            </c:ext>
          </c:extLst>
        </c:ser>
        <c:dLbls>
          <c:showLegendKey val="0"/>
          <c:showVal val="1"/>
          <c:showCatName val="0"/>
          <c:showSerName val="0"/>
          <c:showPercent val="0"/>
          <c:showBubbleSize val="0"/>
          <c:showLeaderLines val="0"/>
        </c:dLbls>
        <c:firstSliceAng val="0"/>
        <c:holeSize val="41"/>
      </c:doughnutChart>
      <c:spPr>
        <a:noFill/>
        <a:ln>
          <a:noFill/>
        </a:ln>
        <a:effectLst/>
      </c:spPr>
    </c:plotArea>
    <c:legend>
      <c:legendPos val="b"/>
      <c:layout>
        <c:manualLayout>
          <c:xMode val="edge"/>
          <c:yMode val="edge"/>
          <c:x val="2.0456130863634545E-2"/>
          <c:y val="0.80368546998125256"/>
          <c:w val="0.95908745573729159"/>
          <c:h val="0.167278879422030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27558408431354"/>
          <c:y val="0.14534858297337491"/>
          <c:w val="0.32386849620242897"/>
          <c:h val="0.71760083349079629"/>
        </c:manualLayout>
      </c:layout>
      <c:doughnutChart>
        <c:varyColors val="1"/>
        <c:ser>
          <c:idx val="0"/>
          <c:order val="0"/>
          <c:tx>
            <c:strRef>
              <c:f>Portfólio!$O$68</c:f>
              <c:strCache>
                <c:ptCount val="1"/>
                <c:pt idx="0">
                  <c:v>nov-24</c:v>
                </c:pt>
              </c:strCache>
            </c:strRef>
          </c:tx>
          <c:explosion val="1"/>
          <c:dPt>
            <c:idx val="0"/>
            <c:bubble3D val="0"/>
            <c:spPr>
              <a:solidFill>
                <a:srgbClr val="0D0D38"/>
              </a:solidFill>
              <a:ln>
                <a:noFill/>
              </a:ln>
              <a:effectLst/>
            </c:spPr>
            <c:extLst>
              <c:ext xmlns:c16="http://schemas.microsoft.com/office/drawing/2014/chart" uri="{C3380CC4-5D6E-409C-BE32-E72D297353CC}">
                <c16:uniqueId val="{00000001-3DF5-44FC-ABE0-4D5FB49FBFFF}"/>
              </c:ext>
            </c:extLst>
          </c:dPt>
          <c:dPt>
            <c:idx val="1"/>
            <c:bubble3D val="0"/>
            <c:spPr>
              <a:solidFill>
                <a:srgbClr val="2044DC"/>
              </a:solidFill>
              <a:ln>
                <a:noFill/>
              </a:ln>
              <a:effectLst/>
            </c:spPr>
            <c:extLst>
              <c:ext xmlns:c16="http://schemas.microsoft.com/office/drawing/2014/chart" uri="{C3380CC4-5D6E-409C-BE32-E72D297353CC}">
                <c16:uniqueId val="{00000003-3DF5-44FC-ABE0-4D5FB49FBFFF}"/>
              </c:ext>
            </c:extLst>
          </c:dPt>
          <c:dPt>
            <c:idx val="2"/>
            <c:bubble3D val="0"/>
            <c:spPr>
              <a:solidFill>
                <a:srgbClr val="4571FF"/>
              </a:solidFill>
              <a:ln>
                <a:noFill/>
              </a:ln>
              <a:effectLst/>
            </c:spPr>
            <c:extLst>
              <c:ext xmlns:c16="http://schemas.microsoft.com/office/drawing/2014/chart" uri="{C3380CC4-5D6E-409C-BE32-E72D297353CC}">
                <c16:uniqueId val="{00000005-3DF5-44FC-ABE0-4D5FB49FBFFF}"/>
              </c:ext>
            </c:extLst>
          </c:dPt>
          <c:dPt>
            <c:idx val="3"/>
            <c:bubble3D val="0"/>
            <c:spPr>
              <a:solidFill>
                <a:srgbClr val="88AAFF"/>
              </a:solidFill>
              <a:ln>
                <a:noFill/>
              </a:ln>
              <a:effectLst/>
            </c:spPr>
            <c:extLst>
              <c:ext xmlns:c16="http://schemas.microsoft.com/office/drawing/2014/chart" uri="{C3380CC4-5D6E-409C-BE32-E72D297353CC}">
                <c16:uniqueId val="{00000007-3DF5-44FC-ABE0-4D5FB49FBFFF}"/>
              </c:ext>
            </c:extLst>
          </c:dPt>
          <c:dPt>
            <c:idx val="4"/>
            <c:bubble3D val="0"/>
            <c:spPr>
              <a:solidFill>
                <a:srgbClr val="FF6B06"/>
              </a:solidFill>
              <a:ln>
                <a:noFill/>
              </a:ln>
              <a:effectLst/>
            </c:spPr>
            <c:extLst>
              <c:ext xmlns:c16="http://schemas.microsoft.com/office/drawing/2014/chart" uri="{C3380CC4-5D6E-409C-BE32-E72D297353CC}">
                <c16:uniqueId val="{00000009-3DF5-44FC-ABE0-4D5FB49FBFFF}"/>
              </c:ext>
            </c:extLst>
          </c:dPt>
          <c:dPt>
            <c:idx val="5"/>
            <c:bubble3D val="0"/>
            <c:spPr>
              <a:solidFill>
                <a:srgbClr val="FFBB8D"/>
              </a:solidFill>
              <a:ln>
                <a:noFill/>
              </a:ln>
              <a:effectLst/>
            </c:spPr>
            <c:extLst>
              <c:ext xmlns:c16="http://schemas.microsoft.com/office/drawing/2014/chart" uri="{C3380CC4-5D6E-409C-BE32-E72D297353CC}">
                <c16:uniqueId val="{0000000B-3DF5-44FC-ABE0-4D5FB49FBFF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1-3DF5-44FC-ABE0-4D5FB49FBFF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3-3DF5-44FC-ABE0-4D5FB49FBFF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5-3DF5-44FC-ABE0-4D5FB49FBFFF}"/>
                </c:ext>
              </c:extLst>
            </c:dLbl>
            <c:dLbl>
              <c:idx val="3"/>
              <c:layout>
                <c:manualLayout>
                  <c:x val="-3.6735766788625071E-2"/>
                  <c:y val="-0.12029896281454863"/>
                </c:manualLayout>
              </c:layout>
              <c:spPr>
                <a:noFill/>
                <a:ln>
                  <a:noFill/>
                </a:ln>
                <a:effectLst/>
              </c:spPr>
              <c:txPr>
                <a:bodyPr rot="0" spcFirstLastPara="1" vertOverflow="ellipsis" vert="horz" wrap="square" anchor="ctr" anchorCtr="1"/>
                <a:lstStyle/>
                <a:p>
                  <a:pPr>
                    <a:defRPr sz="900" b="1" i="0" u="none" strike="noStrike" kern="1200" baseline="0">
                      <a:solidFill>
                        <a:srgbClr val="4571FF"/>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5-44FC-ABE0-4D5FB49FBFFF}"/>
                </c:ext>
              </c:extLst>
            </c:dLbl>
            <c:dLbl>
              <c:idx val="4"/>
              <c:layout>
                <c:manualLayout>
                  <c:x val="-1.8367883394312536E-2"/>
                  <c:y val="-0.13473483835229447"/>
                </c:manualLayout>
              </c:layout>
              <c:spPr>
                <a:noFill/>
                <a:ln>
                  <a:noFill/>
                </a:ln>
                <a:effectLst/>
              </c:spPr>
              <c:txPr>
                <a:bodyPr rot="0" spcFirstLastPara="1" vertOverflow="ellipsis" vert="horz" wrap="square" anchor="ctr" anchorCtr="1"/>
                <a:lstStyle/>
                <a:p>
                  <a:pPr>
                    <a:defRPr sz="9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5-44FC-ABE0-4D5FB49FBFFF}"/>
                </c:ext>
              </c:extLst>
            </c:dLbl>
            <c:dLbl>
              <c:idx val="5"/>
              <c:layout>
                <c:manualLayout>
                  <c:x val="9.1839445525548329E-3"/>
                  <c:y val="-0.1447633313763447"/>
                </c:manualLayout>
              </c:layout>
              <c:spPr>
                <a:noFill/>
                <a:ln>
                  <a:noFill/>
                </a:ln>
                <a:effectLst/>
              </c:spPr>
              <c:txPr>
                <a:bodyPr rot="0" spcFirstLastPara="1" vertOverflow="ellipsis" vert="horz" wrap="square" anchor="ctr" anchorCtr="1"/>
                <a:lstStyle/>
                <a:p>
                  <a:pPr>
                    <a:defRPr sz="900" b="1" i="0" u="none" strike="noStrike" kern="1200" baseline="0">
                      <a:solidFill>
                        <a:srgbClr val="FFBB8D"/>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5-44FC-ABE0-4D5FB49FBFFF}"/>
                </c:ext>
              </c:extLst>
            </c:dLbl>
            <c:spPr>
              <a:noFill/>
              <a:ln>
                <a:noFill/>
              </a:ln>
              <a:effectLst/>
            </c:spPr>
            <c:txPr>
              <a:bodyPr rot="0" spcFirstLastPara="1" vertOverflow="ellipsis" vert="horz" wrap="square" anchor="ctr" anchorCtr="1"/>
              <a:lstStyle/>
              <a:p>
                <a:pPr>
                  <a:defRPr sz="9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Portfólio!$P$54:$U$54</c:f>
              <c:strCache>
                <c:ptCount val="6"/>
                <c:pt idx="0">
                  <c:v>Apartamento</c:v>
                </c:pt>
                <c:pt idx="1">
                  <c:v>Casa</c:v>
                </c:pt>
                <c:pt idx="2">
                  <c:v>Lote</c:v>
                </c:pt>
                <c:pt idx="3">
                  <c:v>Sala</c:v>
                </c:pt>
                <c:pt idx="4">
                  <c:v>Conjunto Comercial</c:v>
                </c:pt>
                <c:pt idx="5">
                  <c:v>Loja</c:v>
                </c:pt>
              </c:strCache>
            </c:strRef>
          </c:cat>
          <c:val>
            <c:numRef>
              <c:f>Portfólio!$P$68:$U$68</c:f>
              <c:numCache>
                <c:formatCode>0%</c:formatCode>
                <c:ptCount val="6"/>
                <c:pt idx="0">
                  <c:v>0.4615020046490198</c:v>
                </c:pt>
                <c:pt idx="1">
                  <c:v>0.21153985651132035</c:v>
                </c:pt>
                <c:pt idx="2">
                  <c:v>0.22996693871835255</c:v>
                </c:pt>
                <c:pt idx="3">
                  <c:v>4.5027725882272121E-2</c:v>
                </c:pt>
                <c:pt idx="4">
                  <c:v>4.0836339583219416E-2</c:v>
                </c:pt>
                <c:pt idx="5">
                  <c:v>8.7620799272262791E-3</c:v>
                </c:pt>
              </c:numCache>
            </c:numRef>
          </c:val>
          <c:extLst>
            <c:ext xmlns:c16="http://schemas.microsoft.com/office/drawing/2014/chart" uri="{C3380CC4-5D6E-409C-BE32-E72D297353CC}">
              <c16:uniqueId val="{0000000C-3DF5-44FC-ABE0-4D5FB49FBFFF}"/>
            </c:ext>
          </c:extLst>
        </c:ser>
        <c:dLbls>
          <c:showLegendKey val="0"/>
          <c:showVal val="0"/>
          <c:showCatName val="0"/>
          <c:showSerName val="0"/>
          <c:showPercent val="0"/>
          <c:showBubbleSize val="0"/>
          <c:showLeaderLines val="0"/>
        </c:dLbls>
        <c:firstSliceAng val="0"/>
        <c:holeSize val="41"/>
      </c:doughnutChart>
      <c:spPr>
        <a:noFill/>
        <a:ln>
          <a:noFill/>
        </a:ln>
        <a:effectLst/>
      </c:spPr>
    </c:plotArea>
    <c:legend>
      <c:legendPos val="r"/>
      <c:layout>
        <c:manualLayout>
          <c:xMode val="edge"/>
          <c:yMode val="edge"/>
          <c:x val="0.67964294904304245"/>
          <c:y val="3.9124491155461856E-2"/>
          <c:w val="0.29292851569363704"/>
          <c:h val="0.922288541269488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051915336452792E-2"/>
          <c:y val="5.5963985908870167E-2"/>
          <c:w val="0.9627426494828033"/>
          <c:h val="0.68281049342627276"/>
        </c:manualLayout>
      </c:layout>
      <c:lineChart>
        <c:grouping val="standard"/>
        <c:varyColors val="0"/>
        <c:ser>
          <c:idx val="0"/>
          <c:order val="0"/>
          <c:tx>
            <c:strRef>
              <c:f>Performance!$AF$1</c:f>
              <c:strCache>
                <c:ptCount val="1"/>
                <c:pt idx="0">
                  <c:v>BARI11¹</c:v>
                </c:pt>
              </c:strCache>
            </c:strRef>
          </c:tx>
          <c:spPr>
            <a:ln w="19050" cap="rnd">
              <a:solidFill>
                <a:srgbClr val="001EAF"/>
              </a:solidFill>
              <a:round/>
            </a:ln>
            <a:effectLst/>
          </c:spPr>
          <c:marker>
            <c:symbol val="none"/>
          </c:marker>
          <c:cat>
            <c:numRef>
              <c:f>Performance!$AE$3:$AE$1328</c:f>
              <c:numCache>
                <c:formatCode>[$-416]d\-mmm;@</c:formatCode>
                <c:ptCount val="1326"/>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45288</c:v>
                </c:pt>
                <c:pt idx="233">
                  <c:v>45287</c:v>
                </c:pt>
                <c:pt idx="234">
                  <c:v>45286</c:v>
                </c:pt>
                <c:pt idx="235">
                  <c:v>45282</c:v>
                </c:pt>
                <c:pt idx="236">
                  <c:v>45281</c:v>
                </c:pt>
                <c:pt idx="237">
                  <c:v>45280</c:v>
                </c:pt>
                <c:pt idx="238">
                  <c:v>45279</c:v>
                </c:pt>
                <c:pt idx="239">
                  <c:v>45278</c:v>
                </c:pt>
                <c:pt idx="240">
                  <c:v>45275</c:v>
                </c:pt>
                <c:pt idx="241">
                  <c:v>45274</c:v>
                </c:pt>
                <c:pt idx="242">
                  <c:v>45273</c:v>
                </c:pt>
                <c:pt idx="243">
                  <c:v>45272</c:v>
                </c:pt>
                <c:pt idx="244">
                  <c:v>45271</c:v>
                </c:pt>
                <c:pt idx="245">
                  <c:v>45268</c:v>
                </c:pt>
                <c:pt idx="246">
                  <c:v>45267</c:v>
                </c:pt>
                <c:pt idx="247">
                  <c:v>45266</c:v>
                </c:pt>
                <c:pt idx="248">
                  <c:v>45265</c:v>
                </c:pt>
                <c:pt idx="249">
                  <c:v>45264</c:v>
                </c:pt>
                <c:pt idx="250">
                  <c:v>45261</c:v>
                </c:pt>
                <c:pt idx="251">
                  <c:v>45260</c:v>
                </c:pt>
                <c:pt idx="252">
                  <c:v>45259</c:v>
                </c:pt>
                <c:pt idx="253">
                  <c:v>45258</c:v>
                </c:pt>
                <c:pt idx="254">
                  <c:v>45257</c:v>
                </c:pt>
                <c:pt idx="255">
                  <c:v>45254</c:v>
                </c:pt>
                <c:pt idx="256">
                  <c:v>45253</c:v>
                </c:pt>
                <c:pt idx="257">
                  <c:v>45252</c:v>
                </c:pt>
                <c:pt idx="258">
                  <c:v>45251</c:v>
                </c:pt>
                <c:pt idx="259">
                  <c:v>45250</c:v>
                </c:pt>
                <c:pt idx="260">
                  <c:v>45247</c:v>
                </c:pt>
                <c:pt idx="261">
                  <c:v>45246</c:v>
                </c:pt>
                <c:pt idx="262">
                  <c:v>45244</c:v>
                </c:pt>
                <c:pt idx="263">
                  <c:v>45243</c:v>
                </c:pt>
                <c:pt idx="264">
                  <c:v>45240</c:v>
                </c:pt>
                <c:pt idx="265">
                  <c:v>45239</c:v>
                </c:pt>
                <c:pt idx="266">
                  <c:v>45238</c:v>
                </c:pt>
                <c:pt idx="267">
                  <c:v>45237</c:v>
                </c:pt>
                <c:pt idx="268">
                  <c:v>45236</c:v>
                </c:pt>
                <c:pt idx="269">
                  <c:v>45233</c:v>
                </c:pt>
                <c:pt idx="270">
                  <c:v>45231</c:v>
                </c:pt>
                <c:pt idx="271">
                  <c:v>45230</c:v>
                </c:pt>
                <c:pt idx="272">
                  <c:v>45229</c:v>
                </c:pt>
                <c:pt idx="273">
                  <c:v>45226</c:v>
                </c:pt>
                <c:pt idx="274">
                  <c:v>45225</c:v>
                </c:pt>
                <c:pt idx="275">
                  <c:v>45224</c:v>
                </c:pt>
                <c:pt idx="276">
                  <c:v>45223</c:v>
                </c:pt>
                <c:pt idx="277">
                  <c:v>45222</c:v>
                </c:pt>
                <c:pt idx="278">
                  <c:v>45219</c:v>
                </c:pt>
                <c:pt idx="279">
                  <c:v>45218</c:v>
                </c:pt>
                <c:pt idx="280">
                  <c:v>45217</c:v>
                </c:pt>
                <c:pt idx="281">
                  <c:v>45216</c:v>
                </c:pt>
                <c:pt idx="282">
                  <c:v>45215</c:v>
                </c:pt>
                <c:pt idx="283">
                  <c:v>45212</c:v>
                </c:pt>
                <c:pt idx="284">
                  <c:v>45210</c:v>
                </c:pt>
                <c:pt idx="285">
                  <c:v>45209</c:v>
                </c:pt>
                <c:pt idx="286">
                  <c:v>45208</c:v>
                </c:pt>
                <c:pt idx="287">
                  <c:v>45205</c:v>
                </c:pt>
                <c:pt idx="288">
                  <c:v>45204</c:v>
                </c:pt>
                <c:pt idx="289">
                  <c:v>45203</c:v>
                </c:pt>
                <c:pt idx="290">
                  <c:v>45202</c:v>
                </c:pt>
                <c:pt idx="291">
                  <c:v>45201</c:v>
                </c:pt>
                <c:pt idx="292">
                  <c:v>45198</c:v>
                </c:pt>
                <c:pt idx="293">
                  <c:v>45197</c:v>
                </c:pt>
                <c:pt idx="294">
                  <c:v>45196</c:v>
                </c:pt>
                <c:pt idx="295">
                  <c:v>45195</c:v>
                </c:pt>
                <c:pt idx="296">
                  <c:v>45194</c:v>
                </c:pt>
                <c:pt idx="297">
                  <c:v>45191</c:v>
                </c:pt>
                <c:pt idx="298">
                  <c:v>45190</c:v>
                </c:pt>
                <c:pt idx="299">
                  <c:v>45189</c:v>
                </c:pt>
                <c:pt idx="300">
                  <c:v>45188</c:v>
                </c:pt>
                <c:pt idx="301">
                  <c:v>45187</c:v>
                </c:pt>
                <c:pt idx="302">
                  <c:v>45184</c:v>
                </c:pt>
                <c:pt idx="303">
                  <c:v>45183</c:v>
                </c:pt>
                <c:pt idx="304">
                  <c:v>45182</c:v>
                </c:pt>
                <c:pt idx="305">
                  <c:v>45181</c:v>
                </c:pt>
                <c:pt idx="306">
                  <c:v>45180</c:v>
                </c:pt>
                <c:pt idx="307">
                  <c:v>45177</c:v>
                </c:pt>
                <c:pt idx="308">
                  <c:v>45175</c:v>
                </c:pt>
                <c:pt idx="309">
                  <c:v>45174</c:v>
                </c:pt>
                <c:pt idx="310">
                  <c:v>45173</c:v>
                </c:pt>
                <c:pt idx="311">
                  <c:v>45170</c:v>
                </c:pt>
                <c:pt idx="312">
                  <c:v>45169</c:v>
                </c:pt>
                <c:pt idx="313">
                  <c:v>45168</c:v>
                </c:pt>
                <c:pt idx="314">
                  <c:v>45167</c:v>
                </c:pt>
                <c:pt idx="315">
                  <c:v>45166</c:v>
                </c:pt>
                <c:pt idx="316">
                  <c:v>45163</c:v>
                </c:pt>
                <c:pt idx="317">
                  <c:v>45162</c:v>
                </c:pt>
                <c:pt idx="318">
                  <c:v>45161</c:v>
                </c:pt>
                <c:pt idx="319">
                  <c:v>45160</c:v>
                </c:pt>
                <c:pt idx="320">
                  <c:v>45159</c:v>
                </c:pt>
                <c:pt idx="321">
                  <c:v>45156</c:v>
                </c:pt>
                <c:pt idx="322">
                  <c:v>45155</c:v>
                </c:pt>
                <c:pt idx="323">
                  <c:v>45154</c:v>
                </c:pt>
                <c:pt idx="324">
                  <c:v>45153</c:v>
                </c:pt>
                <c:pt idx="325">
                  <c:v>45152</c:v>
                </c:pt>
                <c:pt idx="326">
                  <c:v>45149</c:v>
                </c:pt>
                <c:pt idx="327">
                  <c:v>45148</c:v>
                </c:pt>
                <c:pt idx="328">
                  <c:v>45147</c:v>
                </c:pt>
                <c:pt idx="329">
                  <c:v>45146</c:v>
                </c:pt>
                <c:pt idx="330">
                  <c:v>45145</c:v>
                </c:pt>
                <c:pt idx="331">
                  <c:v>45142</c:v>
                </c:pt>
                <c:pt idx="332">
                  <c:v>45141</c:v>
                </c:pt>
                <c:pt idx="333">
                  <c:v>45140</c:v>
                </c:pt>
                <c:pt idx="334">
                  <c:v>45139</c:v>
                </c:pt>
                <c:pt idx="335">
                  <c:v>45138</c:v>
                </c:pt>
                <c:pt idx="336">
                  <c:v>45135</c:v>
                </c:pt>
                <c:pt idx="337">
                  <c:v>45134</c:v>
                </c:pt>
                <c:pt idx="338">
                  <c:v>45133</c:v>
                </c:pt>
                <c:pt idx="339">
                  <c:v>45132</c:v>
                </c:pt>
                <c:pt idx="340">
                  <c:v>45131</c:v>
                </c:pt>
                <c:pt idx="341">
                  <c:v>45128</c:v>
                </c:pt>
                <c:pt idx="342">
                  <c:v>45127</c:v>
                </c:pt>
                <c:pt idx="343">
                  <c:v>45126</c:v>
                </c:pt>
                <c:pt idx="344">
                  <c:v>45125</c:v>
                </c:pt>
                <c:pt idx="345">
                  <c:v>45124</c:v>
                </c:pt>
                <c:pt idx="346">
                  <c:v>45121</c:v>
                </c:pt>
                <c:pt idx="347">
                  <c:v>45120</c:v>
                </c:pt>
                <c:pt idx="348">
                  <c:v>45119</c:v>
                </c:pt>
                <c:pt idx="349">
                  <c:v>45118</c:v>
                </c:pt>
                <c:pt idx="350">
                  <c:v>45117</c:v>
                </c:pt>
                <c:pt idx="351">
                  <c:v>45114</c:v>
                </c:pt>
                <c:pt idx="352">
                  <c:v>45113</c:v>
                </c:pt>
                <c:pt idx="353">
                  <c:v>45112</c:v>
                </c:pt>
                <c:pt idx="354">
                  <c:v>45111</c:v>
                </c:pt>
                <c:pt idx="355">
                  <c:v>45110</c:v>
                </c:pt>
                <c:pt idx="356">
                  <c:v>45107</c:v>
                </c:pt>
                <c:pt idx="357">
                  <c:v>45106</c:v>
                </c:pt>
                <c:pt idx="358">
                  <c:v>45105</c:v>
                </c:pt>
                <c:pt idx="359">
                  <c:v>45104</c:v>
                </c:pt>
                <c:pt idx="360">
                  <c:v>45103</c:v>
                </c:pt>
                <c:pt idx="361">
                  <c:v>45100</c:v>
                </c:pt>
                <c:pt idx="362">
                  <c:v>45099</c:v>
                </c:pt>
                <c:pt idx="363">
                  <c:v>45098</c:v>
                </c:pt>
                <c:pt idx="364">
                  <c:v>45097</c:v>
                </c:pt>
                <c:pt idx="365">
                  <c:v>45096</c:v>
                </c:pt>
                <c:pt idx="366">
                  <c:v>45093</c:v>
                </c:pt>
                <c:pt idx="367">
                  <c:v>45092</c:v>
                </c:pt>
                <c:pt idx="368">
                  <c:v>45091</c:v>
                </c:pt>
                <c:pt idx="369">
                  <c:v>45090</c:v>
                </c:pt>
                <c:pt idx="370">
                  <c:v>45089</c:v>
                </c:pt>
                <c:pt idx="371">
                  <c:v>45086</c:v>
                </c:pt>
                <c:pt idx="372">
                  <c:v>45084</c:v>
                </c:pt>
                <c:pt idx="373">
                  <c:v>45083</c:v>
                </c:pt>
                <c:pt idx="374">
                  <c:v>45082</c:v>
                </c:pt>
                <c:pt idx="375">
                  <c:v>45079</c:v>
                </c:pt>
                <c:pt idx="376">
                  <c:v>45078</c:v>
                </c:pt>
                <c:pt idx="377">
                  <c:v>45077</c:v>
                </c:pt>
                <c:pt idx="378">
                  <c:v>45076</c:v>
                </c:pt>
                <c:pt idx="379">
                  <c:v>45075</c:v>
                </c:pt>
                <c:pt idx="380">
                  <c:v>45072</c:v>
                </c:pt>
                <c:pt idx="381">
                  <c:v>45071</c:v>
                </c:pt>
                <c:pt idx="382">
                  <c:v>45070</c:v>
                </c:pt>
                <c:pt idx="383">
                  <c:v>45069</c:v>
                </c:pt>
                <c:pt idx="384">
                  <c:v>45068</c:v>
                </c:pt>
                <c:pt idx="385">
                  <c:v>45065</c:v>
                </c:pt>
                <c:pt idx="386">
                  <c:v>45064</c:v>
                </c:pt>
                <c:pt idx="387">
                  <c:v>45063</c:v>
                </c:pt>
                <c:pt idx="388">
                  <c:v>45062</c:v>
                </c:pt>
                <c:pt idx="389">
                  <c:v>45061</c:v>
                </c:pt>
                <c:pt idx="390">
                  <c:v>45058</c:v>
                </c:pt>
                <c:pt idx="391">
                  <c:v>45057</c:v>
                </c:pt>
                <c:pt idx="392">
                  <c:v>45056</c:v>
                </c:pt>
                <c:pt idx="393">
                  <c:v>45055</c:v>
                </c:pt>
                <c:pt idx="394">
                  <c:v>45054</c:v>
                </c:pt>
                <c:pt idx="395">
                  <c:v>45051</c:v>
                </c:pt>
                <c:pt idx="396">
                  <c:v>45050</c:v>
                </c:pt>
                <c:pt idx="397">
                  <c:v>45049</c:v>
                </c:pt>
                <c:pt idx="398">
                  <c:v>45048</c:v>
                </c:pt>
                <c:pt idx="399">
                  <c:v>45044</c:v>
                </c:pt>
                <c:pt idx="400">
                  <c:v>45043</c:v>
                </c:pt>
                <c:pt idx="401">
                  <c:v>45042</c:v>
                </c:pt>
                <c:pt idx="402">
                  <c:v>45041</c:v>
                </c:pt>
                <c:pt idx="403">
                  <c:v>45040</c:v>
                </c:pt>
                <c:pt idx="404">
                  <c:v>45036</c:v>
                </c:pt>
                <c:pt idx="405">
                  <c:v>45035</c:v>
                </c:pt>
                <c:pt idx="406">
                  <c:v>45034</c:v>
                </c:pt>
                <c:pt idx="407">
                  <c:v>45033</c:v>
                </c:pt>
                <c:pt idx="408">
                  <c:v>45030</c:v>
                </c:pt>
                <c:pt idx="409">
                  <c:v>45029</c:v>
                </c:pt>
                <c:pt idx="410">
                  <c:v>45028</c:v>
                </c:pt>
                <c:pt idx="411">
                  <c:v>45027</c:v>
                </c:pt>
                <c:pt idx="412">
                  <c:v>45026</c:v>
                </c:pt>
                <c:pt idx="413">
                  <c:v>45022</c:v>
                </c:pt>
                <c:pt idx="414">
                  <c:v>45021</c:v>
                </c:pt>
                <c:pt idx="415">
                  <c:v>45020</c:v>
                </c:pt>
                <c:pt idx="416">
                  <c:v>45019</c:v>
                </c:pt>
                <c:pt idx="417">
                  <c:v>45016</c:v>
                </c:pt>
                <c:pt idx="418">
                  <c:v>45015</c:v>
                </c:pt>
                <c:pt idx="419">
                  <c:v>45014</c:v>
                </c:pt>
                <c:pt idx="420">
                  <c:v>45013</c:v>
                </c:pt>
                <c:pt idx="421">
                  <c:v>45012</c:v>
                </c:pt>
                <c:pt idx="422">
                  <c:v>45009</c:v>
                </c:pt>
                <c:pt idx="423">
                  <c:v>45008</c:v>
                </c:pt>
                <c:pt idx="424">
                  <c:v>45007</c:v>
                </c:pt>
                <c:pt idx="425">
                  <c:v>45006</c:v>
                </c:pt>
                <c:pt idx="426">
                  <c:v>45005</c:v>
                </c:pt>
                <c:pt idx="427">
                  <c:v>45002</c:v>
                </c:pt>
                <c:pt idx="428">
                  <c:v>45001</c:v>
                </c:pt>
                <c:pt idx="429">
                  <c:v>45000</c:v>
                </c:pt>
                <c:pt idx="430">
                  <c:v>44999</c:v>
                </c:pt>
                <c:pt idx="431">
                  <c:v>44998</c:v>
                </c:pt>
                <c:pt idx="432">
                  <c:v>44995</c:v>
                </c:pt>
                <c:pt idx="433">
                  <c:v>44994</c:v>
                </c:pt>
                <c:pt idx="434">
                  <c:v>44993</c:v>
                </c:pt>
                <c:pt idx="435">
                  <c:v>44992</c:v>
                </c:pt>
                <c:pt idx="436">
                  <c:v>44991</c:v>
                </c:pt>
                <c:pt idx="437">
                  <c:v>44988</c:v>
                </c:pt>
                <c:pt idx="438">
                  <c:v>44987</c:v>
                </c:pt>
                <c:pt idx="439">
                  <c:v>44986</c:v>
                </c:pt>
                <c:pt idx="440">
                  <c:v>44985</c:v>
                </c:pt>
                <c:pt idx="441">
                  <c:v>44984</c:v>
                </c:pt>
                <c:pt idx="442">
                  <c:v>44981</c:v>
                </c:pt>
                <c:pt idx="443">
                  <c:v>44980</c:v>
                </c:pt>
                <c:pt idx="444">
                  <c:v>44979</c:v>
                </c:pt>
                <c:pt idx="445">
                  <c:v>44974</c:v>
                </c:pt>
                <c:pt idx="446">
                  <c:v>44973</c:v>
                </c:pt>
                <c:pt idx="447">
                  <c:v>44972</c:v>
                </c:pt>
                <c:pt idx="448">
                  <c:v>44971</c:v>
                </c:pt>
                <c:pt idx="449">
                  <c:v>44970</c:v>
                </c:pt>
                <c:pt idx="450">
                  <c:v>44967</c:v>
                </c:pt>
                <c:pt idx="451">
                  <c:v>44966</c:v>
                </c:pt>
                <c:pt idx="452">
                  <c:v>44965</c:v>
                </c:pt>
                <c:pt idx="453">
                  <c:v>44964</c:v>
                </c:pt>
                <c:pt idx="454">
                  <c:v>44963</c:v>
                </c:pt>
                <c:pt idx="455">
                  <c:v>44960</c:v>
                </c:pt>
                <c:pt idx="456">
                  <c:v>44959</c:v>
                </c:pt>
                <c:pt idx="457">
                  <c:v>44958</c:v>
                </c:pt>
                <c:pt idx="458">
                  <c:v>44957</c:v>
                </c:pt>
                <c:pt idx="459">
                  <c:v>44956</c:v>
                </c:pt>
                <c:pt idx="460">
                  <c:v>44953</c:v>
                </c:pt>
                <c:pt idx="461">
                  <c:v>44952</c:v>
                </c:pt>
                <c:pt idx="462">
                  <c:v>44951</c:v>
                </c:pt>
                <c:pt idx="463">
                  <c:v>44950</c:v>
                </c:pt>
                <c:pt idx="464">
                  <c:v>44949</c:v>
                </c:pt>
                <c:pt idx="465">
                  <c:v>44946</c:v>
                </c:pt>
                <c:pt idx="466">
                  <c:v>44945</c:v>
                </c:pt>
                <c:pt idx="467">
                  <c:v>44944</c:v>
                </c:pt>
                <c:pt idx="468">
                  <c:v>44943</c:v>
                </c:pt>
                <c:pt idx="469">
                  <c:v>44942</c:v>
                </c:pt>
                <c:pt idx="470">
                  <c:v>44939</c:v>
                </c:pt>
                <c:pt idx="471">
                  <c:v>44938</c:v>
                </c:pt>
                <c:pt idx="472">
                  <c:v>44937</c:v>
                </c:pt>
                <c:pt idx="473">
                  <c:v>44936</c:v>
                </c:pt>
                <c:pt idx="474">
                  <c:v>44935</c:v>
                </c:pt>
                <c:pt idx="475">
                  <c:v>44932</c:v>
                </c:pt>
                <c:pt idx="476">
                  <c:v>44931</c:v>
                </c:pt>
                <c:pt idx="477">
                  <c:v>44930</c:v>
                </c:pt>
                <c:pt idx="478">
                  <c:v>44929</c:v>
                </c:pt>
                <c:pt idx="479">
                  <c:v>44928</c:v>
                </c:pt>
                <c:pt idx="480">
                  <c:v>44924</c:v>
                </c:pt>
                <c:pt idx="481">
                  <c:v>44923</c:v>
                </c:pt>
                <c:pt idx="482">
                  <c:v>44922</c:v>
                </c:pt>
                <c:pt idx="483">
                  <c:v>44921</c:v>
                </c:pt>
                <c:pt idx="484">
                  <c:v>44918</c:v>
                </c:pt>
                <c:pt idx="485">
                  <c:v>44917</c:v>
                </c:pt>
                <c:pt idx="486">
                  <c:v>44916</c:v>
                </c:pt>
                <c:pt idx="487">
                  <c:v>44915</c:v>
                </c:pt>
                <c:pt idx="488">
                  <c:v>44914</c:v>
                </c:pt>
                <c:pt idx="489">
                  <c:v>44911</c:v>
                </c:pt>
                <c:pt idx="490">
                  <c:v>44910</c:v>
                </c:pt>
                <c:pt idx="491">
                  <c:v>44909</c:v>
                </c:pt>
                <c:pt idx="492">
                  <c:v>44908</c:v>
                </c:pt>
                <c:pt idx="493">
                  <c:v>44907</c:v>
                </c:pt>
                <c:pt idx="494">
                  <c:v>44904</c:v>
                </c:pt>
                <c:pt idx="495">
                  <c:v>44903</c:v>
                </c:pt>
                <c:pt idx="496">
                  <c:v>44902</c:v>
                </c:pt>
                <c:pt idx="497">
                  <c:v>44901</c:v>
                </c:pt>
                <c:pt idx="498">
                  <c:v>44900</c:v>
                </c:pt>
                <c:pt idx="499">
                  <c:v>44897</c:v>
                </c:pt>
                <c:pt idx="500">
                  <c:v>44896</c:v>
                </c:pt>
                <c:pt idx="501">
                  <c:v>44895</c:v>
                </c:pt>
                <c:pt idx="502">
                  <c:v>44894</c:v>
                </c:pt>
                <c:pt idx="503">
                  <c:v>44893</c:v>
                </c:pt>
                <c:pt idx="504">
                  <c:v>44890</c:v>
                </c:pt>
                <c:pt idx="505">
                  <c:v>44889</c:v>
                </c:pt>
                <c:pt idx="506">
                  <c:v>44888</c:v>
                </c:pt>
                <c:pt idx="507">
                  <c:v>44887</c:v>
                </c:pt>
                <c:pt idx="508">
                  <c:v>44886</c:v>
                </c:pt>
                <c:pt idx="509">
                  <c:v>44883</c:v>
                </c:pt>
                <c:pt idx="510">
                  <c:v>44882</c:v>
                </c:pt>
                <c:pt idx="511">
                  <c:v>44881</c:v>
                </c:pt>
                <c:pt idx="512">
                  <c:v>44879</c:v>
                </c:pt>
                <c:pt idx="513">
                  <c:v>44876</c:v>
                </c:pt>
                <c:pt idx="514">
                  <c:v>44875</c:v>
                </c:pt>
                <c:pt idx="515">
                  <c:v>44874</c:v>
                </c:pt>
                <c:pt idx="516">
                  <c:v>44873</c:v>
                </c:pt>
                <c:pt idx="517">
                  <c:v>44872</c:v>
                </c:pt>
                <c:pt idx="518">
                  <c:v>44869</c:v>
                </c:pt>
                <c:pt idx="519">
                  <c:v>44868</c:v>
                </c:pt>
                <c:pt idx="520">
                  <c:v>44866</c:v>
                </c:pt>
                <c:pt idx="521">
                  <c:v>44865</c:v>
                </c:pt>
                <c:pt idx="522">
                  <c:v>44862</c:v>
                </c:pt>
                <c:pt idx="523">
                  <c:v>44861</c:v>
                </c:pt>
                <c:pt idx="524">
                  <c:v>44860</c:v>
                </c:pt>
                <c:pt idx="525">
                  <c:v>44859</c:v>
                </c:pt>
                <c:pt idx="526">
                  <c:v>44858</c:v>
                </c:pt>
                <c:pt idx="527">
                  <c:v>44855</c:v>
                </c:pt>
                <c:pt idx="528">
                  <c:v>44854</c:v>
                </c:pt>
                <c:pt idx="529">
                  <c:v>44853</c:v>
                </c:pt>
                <c:pt idx="530">
                  <c:v>44852</c:v>
                </c:pt>
                <c:pt idx="531">
                  <c:v>44851</c:v>
                </c:pt>
                <c:pt idx="532">
                  <c:v>44848</c:v>
                </c:pt>
                <c:pt idx="533">
                  <c:v>44847</c:v>
                </c:pt>
                <c:pt idx="534">
                  <c:v>44845</c:v>
                </c:pt>
                <c:pt idx="535">
                  <c:v>44844</c:v>
                </c:pt>
                <c:pt idx="536">
                  <c:v>44841</c:v>
                </c:pt>
                <c:pt idx="537">
                  <c:v>44840</c:v>
                </c:pt>
                <c:pt idx="538">
                  <c:v>44839</c:v>
                </c:pt>
                <c:pt idx="539">
                  <c:v>44838</c:v>
                </c:pt>
                <c:pt idx="540">
                  <c:v>44837</c:v>
                </c:pt>
                <c:pt idx="541">
                  <c:v>44834</c:v>
                </c:pt>
                <c:pt idx="542">
                  <c:v>44833</c:v>
                </c:pt>
                <c:pt idx="543">
                  <c:v>44832</c:v>
                </c:pt>
                <c:pt idx="544">
                  <c:v>44831</c:v>
                </c:pt>
                <c:pt idx="545">
                  <c:v>44830</c:v>
                </c:pt>
                <c:pt idx="546">
                  <c:v>44827</c:v>
                </c:pt>
                <c:pt idx="547">
                  <c:v>44826</c:v>
                </c:pt>
                <c:pt idx="548">
                  <c:v>44825</c:v>
                </c:pt>
                <c:pt idx="549">
                  <c:v>44824</c:v>
                </c:pt>
                <c:pt idx="550">
                  <c:v>44823</c:v>
                </c:pt>
                <c:pt idx="551">
                  <c:v>44820</c:v>
                </c:pt>
                <c:pt idx="552">
                  <c:v>44819</c:v>
                </c:pt>
                <c:pt idx="553">
                  <c:v>44818</c:v>
                </c:pt>
                <c:pt idx="554">
                  <c:v>44817</c:v>
                </c:pt>
                <c:pt idx="555">
                  <c:v>44816</c:v>
                </c:pt>
                <c:pt idx="556">
                  <c:v>44813</c:v>
                </c:pt>
                <c:pt idx="557">
                  <c:v>44812</c:v>
                </c:pt>
                <c:pt idx="558">
                  <c:v>44810</c:v>
                </c:pt>
                <c:pt idx="559">
                  <c:v>44809</c:v>
                </c:pt>
                <c:pt idx="560">
                  <c:v>44806</c:v>
                </c:pt>
                <c:pt idx="561">
                  <c:v>44805</c:v>
                </c:pt>
                <c:pt idx="562">
                  <c:v>44804</c:v>
                </c:pt>
                <c:pt idx="563">
                  <c:v>44803</c:v>
                </c:pt>
                <c:pt idx="564">
                  <c:v>44802</c:v>
                </c:pt>
                <c:pt idx="565">
                  <c:v>44799</c:v>
                </c:pt>
                <c:pt idx="566">
                  <c:v>44798</c:v>
                </c:pt>
                <c:pt idx="567">
                  <c:v>44797</c:v>
                </c:pt>
                <c:pt idx="568">
                  <c:v>44796</c:v>
                </c:pt>
                <c:pt idx="569">
                  <c:v>44795</c:v>
                </c:pt>
                <c:pt idx="570">
                  <c:v>44792</c:v>
                </c:pt>
                <c:pt idx="571">
                  <c:v>44791</c:v>
                </c:pt>
                <c:pt idx="572">
                  <c:v>44790</c:v>
                </c:pt>
                <c:pt idx="573">
                  <c:v>44789</c:v>
                </c:pt>
                <c:pt idx="574">
                  <c:v>44788</c:v>
                </c:pt>
                <c:pt idx="575">
                  <c:v>44785</c:v>
                </c:pt>
                <c:pt idx="576">
                  <c:v>44784</c:v>
                </c:pt>
                <c:pt idx="577">
                  <c:v>44783</c:v>
                </c:pt>
                <c:pt idx="578">
                  <c:v>44782</c:v>
                </c:pt>
                <c:pt idx="579">
                  <c:v>44781</c:v>
                </c:pt>
                <c:pt idx="580">
                  <c:v>44778</c:v>
                </c:pt>
                <c:pt idx="581">
                  <c:v>44777</c:v>
                </c:pt>
                <c:pt idx="582">
                  <c:v>44776</c:v>
                </c:pt>
                <c:pt idx="583">
                  <c:v>44775</c:v>
                </c:pt>
                <c:pt idx="584">
                  <c:v>44774</c:v>
                </c:pt>
                <c:pt idx="585">
                  <c:v>44771</c:v>
                </c:pt>
                <c:pt idx="586">
                  <c:v>44770</c:v>
                </c:pt>
                <c:pt idx="587">
                  <c:v>44769</c:v>
                </c:pt>
                <c:pt idx="588">
                  <c:v>44768</c:v>
                </c:pt>
                <c:pt idx="589">
                  <c:v>44767</c:v>
                </c:pt>
                <c:pt idx="590">
                  <c:v>44764</c:v>
                </c:pt>
                <c:pt idx="591">
                  <c:v>44763</c:v>
                </c:pt>
                <c:pt idx="592">
                  <c:v>44762</c:v>
                </c:pt>
                <c:pt idx="593">
                  <c:v>44761</c:v>
                </c:pt>
                <c:pt idx="594">
                  <c:v>44760</c:v>
                </c:pt>
                <c:pt idx="595">
                  <c:v>44757</c:v>
                </c:pt>
                <c:pt idx="596">
                  <c:v>44756</c:v>
                </c:pt>
                <c:pt idx="597">
                  <c:v>44755</c:v>
                </c:pt>
                <c:pt idx="598">
                  <c:v>44754</c:v>
                </c:pt>
                <c:pt idx="599">
                  <c:v>44753</c:v>
                </c:pt>
                <c:pt idx="600">
                  <c:v>44750</c:v>
                </c:pt>
                <c:pt idx="601">
                  <c:v>44749</c:v>
                </c:pt>
                <c:pt idx="602">
                  <c:v>44748</c:v>
                </c:pt>
                <c:pt idx="603">
                  <c:v>44747</c:v>
                </c:pt>
                <c:pt idx="604">
                  <c:v>44746</c:v>
                </c:pt>
                <c:pt idx="605">
                  <c:v>44743</c:v>
                </c:pt>
                <c:pt idx="606">
                  <c:v>44742</c:v>
                </c:pt>
                <c:pt idx="607">
                  <c:v>44741</c:v>
                </c:pt>
                <c:pt idx="608">
                  <c:v>44740</c:v>
                </c:pt>
                <c:pt idx="609">
                  <c:v>44739</c:v>
                </c:pt>
                <c:pt idx="610">
                  <c:v>44736</c:v>
                </c:pt>
                <c:pt idx="611">
                  <c:v>44735</c:v>
                </c:pt>
                <c:pt idx="612">
                  <c:v>44734</c:v>
                </c:pt>
                <c:pt idx="613">
                  <c:v>44733</c:v>
                </c:pt>
                <c:pt idx="614">
                  <c:v>44732</c:v>
                </c:pt>
                <c:pt idx="615">
                  <c:v>44729</c:v>
                </c:pt>
                <c:pt idx="616">
                  <c:v>44727</c:v>
                </c:pt>
                <c:pt idx="617">
                  <c:v>44726</c:v>
                </c:pt>
                <c:pt idx="618">
                  <c:v>44725</c:v>
                </c:pt>
                <c:pt idx="619">
                  <c:v>44722</c:v>
                </c:pt>
                <c:pt idx="620">
                  <c:v>44721</c:v>
                </c:pt>
                <c:pt idx="621">
                  <c:v>44720</c:v>
                </c:pt>
                <c:pt idx="622">
                  <c:v>44719</c:v>
                </c:pt>
                <c:pt idx="623">
                  <c:v>44718</c:v>
                </c:pt>
                <c:pt idx="624">
                  <c:v>44715</c:v>
                </c:pt>
                <c:pt idx="625">
                  <c:v>44714</c:v>
                </c:pt>
                <c:pt idx="626">
                  <c:v>44713</c:v>
                </c:pt>
                <c:pt idx="627">
                  <c:v>44712</c:v>
                </c:pt>
                <c:pt idx="628">
                  <c:v>44711</c:v>
                </c:pt>
                <c:pt idx="629">
                  <c:v>44708</c:v>
                </c:pt>
                <c:pt idx="630">
                  <c:v>44707</c:v>
                </c:pt>
                <c:pt idx="631">
                  <c:v>44706</c:v>
                </c:pt>
                <c:pt idx="632">
                  <c:v>44705</c:v>
                </c:pt>
                <c:pt idx="633">
                  <c:v>44704</c:v>
                </c:pt>
                <c:pt idx="634">
                  <c:v>44701</c:v>
                </c:pt>
                <c:pt idx="635">
                  <c:v>44700</c:v>
                </c:pt>
                <c:pt idx="636">
                  <c:v>44699</c:v>
                </c:pt>
                <c:pt idx="637">
                  <c:v>44698</c:v>
                </c:pt>
                <c:pt idx="638">
                  <c:v>44697</c:v>
                </c:pt>
                <c:pt idx="639">
                  <c:v>44694</c:v>
                </c:pt>
                <c:pt idx="640">
                  <c:v>44693</c:v>
                </c:pt>
                <c:pt idx="641">
                  <c:v>44692</c:v>
                </c:pt>
                <c:pt idx="642">
                  <c:v>44691</c:v>
                </c:pt>
                <c:pt idx="643">
                  <c:v>44690</c:v>
                </c:pt>
                <c:pt idx="644">
                  <c:v>44687</c:v>
                </c:pt>
                <c:pt idx="645">
                  <c:v>44686</c:v>
                </c:pt>
                <c:pt idx="646">
                  <c:v>44685</c:v>
                </c:pt>
                <c:pt idx="647">
                  <c:v>44684</c:v>
                </c:pt>
                <c:pt idx="648">
                  <c:v>44683</c:v>
                </c:pt>
                <c:pt idx="649">
                  <c:v>44680</c:v>
                </c:pt>
                <c:pt idx="650">
                  <c:v>44679</c:v>
                </c:pt>
                <c:pt idx="651">
                  <c:v>44678</c:v>
                </c:pt>
                <c:pt idx="652">
                  <c:v>44677</c:v>
                </c:pt>
                <c:pt idx="653">
                  <c:v>44676</c:v>
                </c:pt>
                <c:pt idx="654">
                  <c:v>44673</c:v>
                </c:pt>
                <c:pt idx="655">
                  <c:v>44671</c:v>
                </c:pt>
                <c:pt idx="656">
                  <c:v>44670</c:v>
                </c:pt>
                <c:pt idx="657">
                  <c:v>44669</c:v>
                </c:pt>
                <c:pt idx="658">
                  <c:v>44665</c:v>
                </c:pt>
                <c:pt idx="659">
                  <c:v>44664</c:v>
                </c:pt>
                <c:pt idx="660">
                  <c:v>44663</c:v>
                </c:pt>
                <c:pt idx="661">
                  <c:v>44662</c:v>
                </c:pt>
                <c:pt idx="662">
                  <c:v>44659</c:v>
                </c:pt>
                <c:pt idx="663">
                  <c:v>44658</c:v>
                </c:pt>
                <c:pt idx="664">
                  <c:v>44657</c:v>
                </c:pt>
                <c:pt idx="665">
                  <c:v>44656</c:v>
                </c:pt>
                <c:pt idx="666">
                  <c:v>44655</c:v>
                </c:pt>
                <c:pt idx="667">
                  <c:v>44652</c:v>
                </c:pt>
                <c:pt idx="668">
                  <c:v>44651</c:v>
                </c:pt>
                <c:pt idx="669">
                  <c:v>44650</c:v>
                </c:pt>
                <c:pt idx="670">
                  <c:v>44649</c:v>
                </c:pt>
                <c:pt idx="671">
                  <c:v>44648</c:v>
                </c:pt>
                <c:pt idx="672">
                  <c:v>44645</c:v>
                </c:pt>
                <c:pt idx="673">
                  <c:v>44644</c:v>
                </c:pt>
                <c:pt idx="674">
                  <c:v>44643</c:v>
                </c:pt>
                <c:pt idx="675">
                  <c:v>44642</c:v>
                </c:pt>
                <c:pt idx="676">
                  <c:v>44641</c:v>
                </c:pt>
                <c:pt idx="677">
                  <c:v>44638</c:v>
                </c:pt>
                <c:pt idx="678">
                  <c:v>44637</c:v>
                </c:pt>
                <c:pt idx="679">
                  <c:v>44636</c:v>
                </c:pt>
                <c:pt idx="680">
                  <c:v>44635</c:v>
                </c:pt>
                <c:pt idx="681">
                  <c:v>44634</c:v>
                </c:pt>
                <c:pt idx="682">
                  <c:v>44631</c:v>
                </c:pt>
                <c:pt idx="683">
                  <c:v>44630</c:v>
                </c:pt>
                <c:pt idx="684">
                  <c:v>44629</c:v>
                </c:pt>
                <c:pt idx="685">
                  <c:v>44628</c:v>
                </c:pt>
                <c:pt idx="686">
                  <c:v>44627</c:v>
                </c:pt>
                <c:pt idx="687">
                  <c:v>44624</c:v>
                </c:pt>
                <c:pt idx="688">
                  <c:v>44623</c:v>
                </c:pt>
                <c:pt idx="689">
                  <c:v>44622</c:v>
                </c:pt>
                <c:pt idx="690">
                  <c:v>44617</c:v>
                </c:pt>
                <c:pt idx="691">
                  <c:v>44616</c:v>
                </c:pt>
                <c:pt idx="692">
                  <c:v>44615</c:v>
                </c:pt>
                <c:pt idx="693">
                  <c:v>44614</c:v>
                </c:pt>
                <c:pt idx="694">
                  <c:v>44613</c:v>
                </c:pt>
                <c:pt idx="695">
                  <c:v>44610</c:v>
                </c:pt>
                <c:pt idx="696">
                  <c:v>44609</c:v>
                </c:pt>
                <c:pt idx="697">
                  <c:v>44608</c:v>
                </c:pt>
                <c:pt idx="698">
                  <c:v>44607</c:v>
                </c:pt>
                <c:pt idx="699">
                  <c:v>44606</c:v>
                </c:pt>
                <c:pt idx="700">
                  <c:v>44603</c:v>
                </c:pt>
                <c:pt idx="701">
                  <c:v>44602</c:v>
                </c:pt>
                <c:pt idx="702">
                  <c:v>44601</c:v>
                </c:pt>
                <c:pt idx="703">
                  <c:v>44600</c:v>
                </c:pt>
                <c:pt idx="704">
                  <c:v>44599</c:v>
                </c:pt>
                <c:pt idx="705">
                  <c:v>44596</c:v>
                </c:pt>
                <c:pt idx="706">
                  <c:v>44595</c:v>
                </c:pt>
                <c:pt idx="707">
                  <c:v>44594</c:v>
                </c:pt>
                <c:pt idx="708">
                  <c:v>44593</c:v>
                </c:pt>
                <c:pt idx="709">
                  <c:v>44592</c:v>
                </c:pt>
                <c:pt idx="710">
                  <c:v>44589</c:v>
                </c:pt>
                <c:pt idx="711">
                  <c:v>44588</c:v>
                </c:pt>
                <c:pt idx="712">
                  <c:v>44587</c:v>
                </c:pt>
                <c:pt idx="713">
                  <c:v>44586</c:v>
                </c:pt>
                <c:pt idx="714">
                  <c:v>44585</c:v>
                </c:pt>
                <c:pt idx="715">
                  <c:v>44582</c:v>
                </c:pt>
                <c:pt idx="716">
                  <c:v>44581</c:v>
                </c:pt>
                <c:pt idx="717">
                  <c:v>44580</c:v>
                </c:pt>
                <c:pt idx="718">
                  <c:v>44579</c:v>
                </c:pt>
                <c:pt idx="719">
                  <c:v>44578</c:v>
                </c:pt>
                <c:pt idx="720">
                  <c:v>44575</c:v>
                </c:pt>
                <c:pt idx="721">
                  <c:v>44574</c:v>
                </c:pt>
                <c:pt idx="722">
                  <c:v>44573</c:v>
                </c:pt>
                <c:pt idx="723">
                  <c:v>44572</c:v>
                </c:pt>
                <c:pt idx="724">
                  <c:v>44571</c:v>
                </c:pt>
                <c:pt idx="725">
                  <c:v>44568</c:v>
                </c:pt>
                <c:pt idx="726">
                  <c:v>44567</c:v>
                </c:pt>
                <c:pt idx="727">
                  <c:v>44566</c:v>
                </c:pt>
                <c:pt idx="728">
                  <c:v>44565</c:v>
                </c:pt>
                <c:pt idx="729">
                  <c:v>44564</c:v>
                </c:pt>
                <c:pt idx="730">
                  <c:v>44560</c:v>
                </c:pt>
                <c:pt idx="731">
                  <c:v>44559</c:v>
                </c:pt>
                <c:pt idx="732">
                  <c:v>44558</c:v>
                </c:pt>
                <c:pt idx="733">
                  <c:v>44557</c:v>
                </c:pt>
                <c:pt idx="734">
                  <c:v>44553</c:v>
                </c:pt>
                <c:pt idx="735">
                  <c:v>44552</c:v>
                </c:pt>
                <c:pt idx="736">
                  <c:v>44551</c:v>
                </c:pt>
                <c:pt idx="737">
                  <c:v>44550</c:v>
                </c:pt>
                <c:pt idx="738">
                  <c:v>44547</c:v>
                </c:pt>
                <c:pt idx="739">
                  <c:v>44546</c:v>
                </c:pt>
                <c:pt idx="740">
                  <c:v>44545</c:v>
                </c:pt>
                <c:pt idx="741">
                  <c:v>44544</c:v>
                </c:pt>
                <c:pt idx="742">
                  <c:v>44543</c:v>
                </c:pt>
                <c:pt idx="743">
                  <c:v>44540</c:v>
                </c:pt>
                <c:pt idx="744">
                  <c:v>44539</c:v>
                </c:pt>
                <c:pt idx="745">
                  <c:v>44538</c:v>
                </c:pt>
                <c:pt idx="746">
                  <c:v>44537</c:v>
                </c:pt>
                <c:pt idx="747">
                  <c:v>44536</c:v>
                </c:pt>
                <c:pt idx="748">
                  <c:v>44533</c:v>
                </c:pt>
                <c:pt idx="749">
                  <c:v>44532</c:v>
                </c:pt>
                <c:pt idx="750">
                  <c:v>44531</c:v>
                </c:pt>
                <c:pt idx="751">
                  <c:v>44530</c:v>
                </c:pt>
                <c:pt idx="752">
                  <c:v>44529</c:v>
                </c:pt>
                <c:pt idx="753">
                  <c:v>44526</c:v>
                </c:pt>
                <c:pt idx="754">
                  <c:v>44525</c:v>
                </c:pt>
                <c:pt idx="755">
                  <c:v>44524</c:v>
                </c:pt>
                <c:pt idx="756">
                  <c:v>44523</c:v>
                </c:pt>
                <c:pt idx="757">
                  <c:v>44522</c:v>
                </c:pt>
                <c:pt idx="758">
                  <c:v>44519</c:v>
                </c:pt>
                <c:pt idx="759">
                  <c:v>44518</c:v>
                </c:pt>
                <c:pt idx="760">
                  <c:v>44517</c:v>
                </c:pt>
                <c:pt idx="761">
                  <c:v>44516</c:v>
                </c:pt>
                <c:pt idx="762">
                  <c:v>44512</c:v>
                </c:pt>
                <c:pt idx="763">
                  <c:v>44511</c:v>
                </c:pt>
                <c:pt idx="764">
                  <c:v>44510</c:v>
                </c:pt>
                <c:pt idx="765">
                  <c:v>44509</c:v>
                </c:pt>
                <c:pt idx="766">
                  <c:v>44508</c:v>
                </c:pt>
                <c:pt idx="767">
                  <c:v>44505</c:v>
                </c:pt>
                <c:pt idx="768">
                  <c:v>44504</c:v>
                </c:pt>
                <c:pt idx="769">
                  <c:v>44503</c:v>
                </c:pt>
                <c:pt idx="770">
                  <c:v>44501</c:v>
                </c:pt>
                <c:pt idx="771">
                  <c:v>44498</c:v>
                </c:pt>
                <c:pt idx="772">
                  <c:v>44497</c:v>
                </c:pt>
                <c:pt idx="773">
                  <c:v>44496</c:v>
                </c:pt>
                <c:pt idx="774">
                  <c:v>44495</c:v>
                </c:pt>
                <c:pt idx="775">
                  <c:v>44494</c:v>
                </c:pt>
                <c:pt idx="776">
                  <c:v>44491</c:v>
                </c:pt>
                <c:pt idx="777">
                  <c:v>44490</c:v>
                </c:pt>
                <c:pt idx="778">
                  <c:v>44489</c:v>
                </c:pt>
                <c:pt idx="779">
                  <c:v>44488</c:v>
                </c:pt>
                <c:pt idx="780">
                  <c:v>44487</c:v>
                </c:pt>
                <c:pt idx="781">
                  <c:v>44484</c:v>
                </c:pt>
                <c:pt idx="782">
                  <c:v>44483</c:v>
                </c:pt>
                <c:pt idx="783">
                  <c:v>44482</c:v>
                </c:pt>
                <c:pt idx="784">
                  <c:v>44480</c:v>
                </c:pt>
                <c:pt idx="785">
                  <c:v>44477</c:v>
                </c:pt>
                <c:pt idx="786">
                  <c:v>44476</c:v>
                </c:pt>
                <c:pt idx="787">
                  <c:v>44475</c:v>
                </c:pt>
                <c:pt idx="788">
                  <c:v>44474</c:v>
                </c:pt>
                <c:pt idx="789">
                  <c:v>44473</c:v>
                </c:pt>
                <c:pt idx="790">
                  <c:v>44470</c:v>
                </c:pt>
                <c:pt idx="791">
                  <c:v>44469</c:v>
                </c:pt>
                <c:pt idx="792">
                  <c:v>44468</c:v>
                </c:pt>
                <c:pt idx="793">
                  <c:v>44467</c:v>
                </c:pt>
                <c:pt idx="794">
                  <c:v>44466</c:v>
                </c:pt>
                <c:pt idx="795">
                  <c:v>44463</c:v>
                </c:pt>
                <c:pt idx="796">
                  <c:v>44462</c:v>
                </c:pt>
                <c:pt idx="797">
                  <c:v>44461</c:v>
                </c:pt>
                <c:pt idx="798">
                  <c:v>44460</c:v>
                </c:pt>
                <c:pt idx="799">
                  <c:v>44459</c:v>
                </c:pt>
                <c:pt idx="800">
                  <c:v>44456</c:v>
                </c:pt>
                <c:pt idx="801">
                  <c:v>44455</c:v>
                </c:pt>
                <c:pt idx="802">
                  <c:v>44454</c:v>
                </c:pt>
                <c:pt idx="803">
                  <c:v>44453</c:v>
                </c:pt>
                <c:pt idx="804">
                  <c:v>44452</c:v>
                </c:pt>
                <c:pt idx="805">
                  <c:v>44449</c:v>
                </c:pt>
                <c:pt idx="806">
                  <c:v>44448</c:v>
                </c:pt>
                <c:pt idx="807">
                  <c:v>44447</c:v>
                </c:pt>
                <c:pt idx="808">
                  <c:v>44445</c:v>
                </c:pt>
                <c:pt idx="809">
                  <c:v>44442</c:v>
                </c:pt>
                <c:pt idx="810">
                  <c:v>44441</c:v>
                </c:pt>
                <c:pt idx="811">
                  <c:v>44440</c:v>
                </c:pt>
                <c:pt idx="812">
                  <c:v>44439</c:v>
                </c:pt>
                <c:pt idx="813">
                  <c:v>44438</c:v>
                </c:pt>
                <c:pt idx="814">
                  <c:v>44435</c:v>
                </c:pt>
                <c:pt idx="815">
                  <c:v>44434</c:v>
                </c:pt>
                <c:pt idx="816">
                  <c:v>44433</c:v>
                </c:pt>
                <c:pt idx="817">
                  <c:v>44432</c:v>
                </c:pt>
                <c:pt idx="818">
                  <c:v>44431</c:v>
                </c:pt>
                <c:pt idx="819">
                  <c:v>44428</c:v>
                </c:pt>
                <c:pt idx="820">
                  <c:v>44427</c:v>
                </c:pt>
                <c:pt idx="821">
                  <c:v>44426</c:v>
                </c:pt>
                <c:pt idx="822">
                  <c:v>44425</c:v>
                </c:pt>
                <c:pt idx="823">
                  <c:v>44424</c:v>
                </c:pt>
                <c:pt idx="824">
                  <c:v>44421</c:v>
                </c:pt>
                <c:pt idx="825">
                  <c:v>44420</c:v>
                </c:pt>
                <c:pt idx="826">
                  <c:v>44419</c:v>
                </c:pt>
                <c:pt idx="827">
                  <c:v>44418</c:v>
                </c:pt>
                <c:pt idx="828">
                  <c:v>44417</c:v>
                </c:pt>
                <c:pt idx="829">
                  <c:v>44414</c:v>
                </c:pt>
                <c:pt idx="830">
                  <c:v>44413</c:v>
                </c:pt>
                <c:pt idx="831">
                  <c:v>44412</c:v>
                </c:pt>
                <c:pt idx="832">
                  <c:v>44411</c:v>
                </c:pt>
                <c:pt idx="833">
                  <c:v>44410</c:v>
                </c:pt>
                <c:pt idx="834">
                  <c:v>44407</c:v>
                </c:pt>
                <c:pt idx="835">
                  <c:v>44406</c:v>
                </c:pt>
                <c:pt idx="836">
                  <c:v>44405</c:v>
                </c:pt>
                <c:pt idx="837">
                  <c:v>44404</c:v>
                </c:pt>
                <c:pt idx="838">
                  <c:v>44403</c:v>
                </c:pt>
                <c:pt idx="839">
                  <c:v>44400</c:v>
                </c:pt>
                <c:pt idx="840">
                  <c:v>44399</c:v>
                </c:pt>
                <c:pt idx="841">
                  <c:v>44398</c:v>
                </c:pt>
                <c:pt idx="842">
                  <c:v>44397</c:v>
                </c:pt>
                <c:pt idx="843">
                  <c:v>44396</c:v>
                </c:pt>
                <c:pt idx="844">
                  <c:v>44393</c:v>
                </c:pt>
                <c:pt idx="845">
                  <c:v>44392</c:v>
                </c:pt>
                <c:pt idx="846">
                  <c:v>44391</c:v>
                </c:pt>
                <c:pt idx="847">
                  <c:v>44390</c:v>
                </c:pt>
                <c:pt idx="848">
                  <c:v>44389</c:v>
                </c:pt>
                <c:pt idx="849">
                  <c:v>44385</c:v>
                </c:pt>
                <c:pt idx="850">
                  <c:v>44384</c:v>
                </c:pt>
                <c:pt idx="851">
                  <c:v>44383</c:v>
                </c:pt>
                <c:pt idx="852">
                  <c:v>44382</c:v>
                </c:pt>
                <c:pt idx="853">
                  <c:v>44379</c:v>
                </c:pt>
                <c:pt idx="854">
                  <c:v>44378</c:v>
                </c:pt>
                <c:pt idx="855">
                  <c:v>44377</c:v>
                </c:pt>
                <c:pt idx="856">
                  <c:v>44376</c:v>
                </c:pt>
                <c:pt idx="857">
                  <c:v>44375</c:v>
                </c:pt>
                <c:pt idx="858">
                  <c:v>44372</c:v>
                </c:pt>
                <c:pt idx="859">
                  <c:v>44371</c:v>
                </c:pt>
                <c:pt idx="860">
                  <c:v>44370</c:v>
                </c:pt>
                <c:pt idx="861">
                  <c:v>44369</c:v>
                </c:pt>
                <c:pt idx="862">
                  <c:v>44368</c:v>
                </c:pt>
                <c:pt idx="863">
                  <c:v>44365</c:v>
                </c:pt>
                <c:pt idx="864">
                  <c:v>44364</c:v>
                </c:pt>
                <c:pt idx="865">
                  <c:v>44363</c:v>
                </c:pt>
                <c:pt idx="866">
                  <c:v>44362</c:v>
                </c:pt>
                <c:pt idx="867">
                  <c:v>44361</c:v>
                </c:pt>
                <c:pt idx="868">
                  <c:v>44358</c:v>
                </c:pt>
                <c:pt idx="869">
                  <c:v>44357</c:v>
                </c:pt>
                <c:pt idx="870">
                  <c:v>44356</c:v>
                </c:pt>
                <c:pt idx="871">
                  <c:v>44355</c:v>
                </c:pt>
                <c:pt idx="872">
                  <c:v>44354</c:v>
                </c:pt>
                <c:pt idx="873">
                  <c:v>44351</c:v>
                </c:pt>
                <c:pt idx="874">
                  <c:v>44349</c:v>
                </c:pt>
                <c:pt idx="875">
                  <c:v>44348</c:v>
                </c:pt>
                <c:pt idx="876">
                  <c:v>44347</c:v>
                </c:pt>
                <c:pt idx="877">
                  <c:v>44344</c:v>
                </c:pt>
                <c:pt idx="878">
                  <c:v>44343</c:v>
                </c:pt>
                <c:pt idx="879">
                  <c:v>44342</c:v>
                </c:pt>
                <c:pt idx="880">
                  <c:v>44341</c:v>
                </c:pt>
                <c:pt idx="881">
                  <c:v>44340</c:v>
                </c:pt>
                <c:pt idx="882">
                  <c:v>44337</c:v>
                </c:pt>
                <c:pt idx="883">
                  <c:v>44336</c:v>
                </c:pt>
                <c:pt idx="884">
                  <c:v>44335</c:v>
                </c:pt>
                <c:pt idx="885">
                  <c:v>44334</c:v>
                </c:pt>
                <c:pt idx="886">
                  <c:v>44333</c:v>
                </c:pt>
                <c:pt idx="887">
                  <c:v>44330</c:v>
                </c:pt>
                <c:pt idx="888">
                  <c:v>44329</c:v>
                </c:pt>
                <c:pt idx="889">
                  <c:v>44328</c:v>
                </c:pt>
                <c:pt idx="890">
                  <c:v>44327</c:v>
                </c:pt>
                <c:pt idx="891">
                  <c:v>44326</c:v>
                </c:pt>
                <c:pt idx="892">
                  <c:v>44323</c:v>
                </c:pt>
                <c:pt idx="893">
                  <c:v>44322</c:v>
                </c:pt>
                <c:pt idx="894">
                  <c:v>44321</c:v>
                </c:pt>
                <c:pt idx="895">
                  <c:v>44320</c:v>
                </c:pt>
                <c:pt idx="896">
                  <c:v>44319</c:v>
                </c:pt>
                <c:pt idx="897">
                  <c:v>44316</c:v>
                </c:pt>
                <c:pt idx="898">
                  <c:v>44315</c:v>
                </c:pt>
                <c:pt idx="899">
                  <c:v>44314</c:v>
                </c:pt>
                <c:pt idx="900">
                  <c:v>44313</c:v>
                </c:pt>
                <c:pt idx="901">
                  <c:v>44312</c:v>
                </c:pt>
                <c:pt idx="902">
                  <c:v>44309</c:v>
                </c:pt>
                <c:pt idx="903">
                  <c:v>44308</c:v>
                </c:pt>
                <c:pt idx="904">
                  <c:v>44306</c:v>
                </c:pt>
                <c:pt idx="905">
                  <c:v>44305</c:v>
                </c:pt>
                <c:pt idx="906">
                  <c:v>44302</c:v>
                </c:pt>
                <c:pt idx="907">
                  <c:v>44301</c:v>
                </c:pt>
                <c:pt idx="908">
                  <c:v>44300</c:v>
                </c:pt>
                <c:pt idx="909">
                  <c:v>44299</c:v>
                </c:pt>
                <c:pt idx="910">
                  <c:v>44298</c:v>
                </c:pt>
                <c:pt idx="911">
                  <c:v>44295</c:v>
                </c:pt>
                <c:pt idx="912">
                  <c:v>44294</c:v>
                </c:pt>
                <c:pt idx="913">
                  <c:v>44293</c:v>
                </c:pt>
                <c:pt idx="914">
                  <c:v>44292</c:v>
                </c:pt>
                <c:pt idx="915">
                  <c:v>44291</c:v>
                </c:pt>
                <c:pt idx="916">
                  <c:v>44287</c:v>
                </c:pt>
                <c:pt idx="917">
                  <c:v>44286</c:v>
                </c:pt>
                <c:pt idx="918">
                  <c:v>44285</c:v>
                </c:pt>
                <c:pt idx="919">
                  <c:v>44284</c:v>
                </c:pt>
                <c:pt idx="920">
                  <c:v>44281</c:v>
                </c:pt>
                <c:pt idx="921">
                  <c:v>44280</c:v>
                </c:pt>
                <c:pt idx="922">
                  <c:v>44279</c:v>
                </c:pt>
                <c:pt idx="923">
                  <c:v>44278</c:v>
                </c:pt>
                <c:pt idx="924">
                  <c:v>44277</c:v>
                </c:pt>
                <c:pt idx="925">
                  <c:v>44274</c:v>
                </c:pt>
                <c:pt idx="926">
                  <c:v>44273</c:v>
                </c:pt>
                <c:pt idx="927">
                  <c:v>44272</c:v>
                </c:pt>
                <c:pt idx="928">
                  <c:v>44271</c:v>
                </c:pt>
                <c:pt idx="929">
                  <c:v>44270</c:v>
                </c:pt>
                <c:pt idx="930">
                  <c:v>44267</c:v>
                </c:pt>
                <c:pt idx="931">
                  <c:v>44266</c:v>
                </c:pt>
                <c:pt idx="932">
                  <c:v>44265</c:v>
                </c:pt>
                <c:pt idx="933">
                  <c:v>44264</c:v>
                </c:pt>
                <c:pt idx="934">
                  <c:v>44263</c:v>
                </c:pt>
                <c:pt idx="935">
                  <c:v>44260</c:v>
                </c:pt>
                <c:pt idx="936">
                  <c:v>44259</c:v>
                </c:pt>
                <c:pt idx="937">
                  <c:v>44258</c:v>
                </c:pt>
                <c:pt idx="938">
                  <c:v>44257</c:v>
                </c:pt>
                <c:pt idx="939">
                  <c:v>44256</c:v>
                </c:pt>
                <c:pt idx="940">
                  <c:v>44253</c:v>
                </c:pt>
                <c:pt idx="941">
                  <c:v>44252</c:v>
                </c:pt>
                <c:pt idx="942">
                  <c:v>44251</c:v>
                </c:pt>
                <c:pt idx="943">
                  <c:v>44250</c:v>
                </c:pt>
                <c:pt idx="944">
                  <c:v>44249</c:v>
                </c:pt>
                <c:pt idx="945">
                  <c:v>44246</c:v>
                </c:pt>
                <c:pt idx="946">
                  <c:v>44245</c:v>
                </c:pt>
                <c:pt idx="947">
                  <c:v>44244</c:v>
                </c:pt>
                <c:pt idx="948">
                  <c:v>44239</c:v>
                </c:pt>
                <c:pt idx="949">
                  <c:v>44238</c:v>
                </c:pt>
                <c:pt idx="950">
                  <c:v>44237</c:v>
                </c:pt>
                <c:pt idx="951">
                  <c:v>44236</c:v>
                </c:pt>
                <c:pt idx="952">
                  <c:v>44235</c:v>
                </c:pt>
                <c:pt idx="953">
                  <c:v>44232</c:v>
                </c:pt>
                <c:pt idx="954">
                  <c:v>44231</c:v>
                </c:pt>
                <c:pt idx="955">
                  <c:v>44230</c:v>
                </c:pt>
                <c:pt idx="956">
                  <c:v>44229</c:v>
                </c:pt>
                <c:pt idx="957">
                  <c:v>44228</c:v>
                </c:pt>
                <c:pt idx="958">
                  <c:v>44225</c:v>
                </c:pt>
                <c:pt idx="959">
                  <c:v>44224</c:v>
                </c:pt>
                <c:pt idx="960">
                  <c:v>44223</c:v>
                </c:pt>
                <c:pt idx="961">
                  <c:v>44222</c:v>
                </c:pt>
                <c:pt idx="962">
                  <c:v>44218</c:v>
                </c:pt>
                <c:pt idx="963">
                  <c:v>44217</c:v>
                </c:pt>
                <c:pt idx="964">
                  <c:v>44216</c:v>
                </c:pt>
                <c:pt idx="965">
                  <c:v>44215</c:v>
                </c:pt>
                <c:pt idx="966">
                  <c:v>44214</c:v>
                </c:pt>
                <c:pt idx="967">
                  <c:v>44211</c:v>
                </c:pt>
                <c:pt idx="968">
                  <c:v>44210</c:v>
                </c:pt>
                <c:pt idx="969">
                  <c:v>44209</c:v>
                </c:pt>
                <c:pt idx="970">
                  <c:v>44208</c:v>
                </c:pt>
                <c:pt idx="971">
                  <c:v>44207</c:v>
                </c:pt>
                <c:pt idx="972">
                  <c:v>44204</c:v>
                </c:pt>
                <c:pt idx="973">
                  <c:v>44203</c:v>
                </c:pt>
                <c:pt idx="974">
                  <c:v>44202</c:v>
                </c:pt>
                <c:pt idx="975">
                  <c:v>44201</c:v>
                </c:pt>
                <c:pt idx="976">
                  <c:v>44200</c:v>
                </c:pt>
                <c:pt idx="977">
                  <c:v>44195</c:v>
                </c:pt>
                <c:pt idx="978">
                  <c:v>44194</c:v>
                </c:pt>
                <c:pt idx="979">
                  <c:v>44193</c:v>
                </c:pt>
                <c:pt idx="980">
                  <c:v>44188</c:v>
                </c:pt>
                <c:pt idx="981">
                  <c:v>44187</c:v>
                </c:pt>
                <c:pt idx="982">
                  <c:v>44186</c:v>
                </c:pt>
                <c:pt idx="983">
                  <c:v>44183</c:v>
                </c:pt>
                <c:pt idx="984">
                  <c:v>44182</c:v>
                </c:pt>
                <c:pt idx="985">
                  <c:v>44181</c:v>
                </c:pt>
                <c:pt idx="986">
                  <c:v>44180</c:v>
                </c:pt>
                <c:pt idx="987">
                  <c:v>44179</c:v>
                </c:pt>
                <c:pt idx="988">
                  <c:v>44176</c:v>
                </c:pt>
                <c:pt idx="989">
                  <c:v>44175</c:v>
                </c:pt>
                <c:pt idx="990">
                  <c:v>44174</c:v>
                </c:pt>
                <c:pt idx="991">
                  <c:v>44173</c:v>
                </c:pt>
                <c:pt idx="992">
                  <c:v>44172</c:v>
                </c:pt>
                <c:pt idx="993">
                  <c:v>44169</c:v>
                </c:pt>
                <c:pt idx="994">
                  <c:v>44168</c:v>
                </c:pt>
                <c:pt idx="995">
                  <c:v>44167</c:v>
                </c:pt>
                <c:pt idx="996">
                  <c:v>44166</c:v>
                </c:pt>
                <c:pt idx="997">
                  <c:v>44165</c:v>
                </c:pt>
                <c:pt idx="998">
                  <c:v>44162</c:v>
                </c:pt>
                <c:pt idx="999">
                  <c:v>44161</c:v>
                </c:pt>
                <c:pt idx="1000">
                  <c:v>44160</c:v>
                </c:pt>
                <c:pt idx="1001">
                  <c:v>44159</c:v>
                </c:pt>
                <c:pt idx="1002">
                  <c:v>44158</c:v>
                </c:pt>
                <c:pt idx="1003">
                  <c:v>44155</c:v>
                </c:pt>
                <c:pt idx="1004">
                  <c:v>44154</c:v>
                </c:pt>
                <c:pt idx="1005">
                  <c:v>44153</c:v>
                </c:pt>
                <c:pt idx="1006">
                  <c:v>44152</c:v>
                </c:pt>
                <c:pt idx="1007">
                  <c:v>44151</c:v>
                </c:pt>
                <c:pt idx="1008">
                  <c:v>44148</c:v>
                </c:pt>
                <c:pt idx="1009">
                  <c:v>44147</c:v>
                </c:pt>
                <c:pt idx="1010">
                  <c:v>44146</c:v>
                </c:pt>
                <c:pt idx="1011">
                  <c:v>44145</c:v>
                </c:pt>
                <c:pt idx="1012">
                  <c:v>44144</c:v>
                </c:pt>
                <c:pt idx="1013">
                  <c:v>44141</c:v>
                </c:pt>
                <c:pt idx="1014">
                  <c:v>44140</c:v>
                </c:pt>
                <c:pt idx="1015">
                  <c:v>44139</c:v>
                </c:pt>
                <c:pt idx="1016">
                  <c:v>44138</c:v>
                </c:pt>
                <c:pt idx="1017">
                  <c:v>44134</c:v>
                </c:pt>
                <c:pt idx="1018">
                  <c:v>44133</c:v>
                </c:pt>
                <c:pt idx="1019">
                  <c:v>44132</c:v>
                </c:pt>
                <c:pt idx="1020">
                  <c:v>44131</c:v>
                </c:pt>
                <c:pt idx="1021">
                  <c:v>44130</c:v>
                </c:pt>
                <c:pt idx="1022">
                  <c:v>44127</c:v>
                </c:pt>
                <c:pt idx="1023">
                  <c:v>44126</c:v>
                </c:pt>
                <c:pt idx="1024">
                  <c:v>44125</c:v>
                </c:pt>
                <c:pt idx="1025">
                  <c:v>44124</c:v>
                </c:pt>
                <c:pt idx="1026">
                  <c:v>44123</c:v>
                </c:pt>
                <c:pt idx="1027">
                  <c:v>44120</c:v>
                </c:pt>
                <c:pt idx="1028">
                  <c:v>44119</c:v>
                </c:pt>
                <c:pt idx="1029">
                  <c:v>44118</c:v>
                </c:pt>
                <c:pt idx="1030">
                  <c:v>44117</c:v>
                </c:pt>
                <c:pt idx="1031">
                  <c:v>44113</c:v>
                </c:pt>
                <c:pt idx="1032">
                  <c:v>44112</c:v>
                </c:pt>
                <c:pt idx="1033">
                  <c:v>44111</c:v>
                </c:pt>
                <c:pt idx="1034">
                  <c:v>44110</c:v>
                </c:pt>
                <c:pt idx="1035">
                  <c:v>44109</c:v>
                </c:pt>
                <c:pt idx="1036">
                  <c:v>44106</c:v>
                </c:pt>
                <c:pt idx="1037">
                  <c:v>44105</c:v>
                </c:pt>
                <c:pt idx="1038">
                  <c:v>44104</c:v>
                </c:pt>
                <c:pt idx="1039">
                  <c:v>44103</c:v>
                </c:pt>
                <c:pt idx="1040">
                  <c:v>44102</c:v>
                </c:pt>
                <c:pt idx="1041">
                  <c:v>44099</c:v>
                </c:pt>
                <c:pt idx="1042">
                  <c:v>44098</c:v>
                </c:pt>
                <c:pt idx="1043">
                  <c:v>44097</c:v>
                </c:pt>
                <c:pt idx="1044">
                  <c:v>44096</c:v>
                </c:pt>
                <c:pt idx="1045">
                  <c:v>44095</c:v>
                </c:pt>
                <c:pt idx="1046">
                  <c:v>44092</c:v>
                </c:pt>
                <c:pt idx="1047">
                  <c:v>44091</c:v>
                </c:pt>
                <c:pt idx="1048">
                  <c:v>44090</c:v>
                </c:pt>
                <c:pt idx="1049">
                  <c:v>44089</c:v>
                </c:pt>
                <c:pt idx="1050">
                  <c:v>44088</c:v>
                </c:pt>
                <c:pt idx="1051">
                  <c:v>44085</c:v>
                </c:pt>
                <c:pt idx="1052">
                  <c:v>44084</c:v>
                </c:pt>
                <c:pt idx="1053">
                  <c:v>44083</c:v>
                </c:pt>
                <c:pt idx="1054">
                  <c:v>44082</c:v>
                </c:pt>
                <c:pt idx="1055">
                  <c:v>44078</c:v>
                </c:pt>
                <c:pt idx="1056">
                  <c:v>44077</c:v>
                </c:pt>
                <c:pt idx="1057">
                  <c:v>44076</c:v>
                </c:pt>
                <c:pt idx="1058">
                  <c:v>44075</c:v>
                </c:pt>
                <c:pt idx="1059">
                  <c:v>44074</c:v>
                </c:pt>
                <c:pt idx="1060">
                  <c:v>44071</c:v>
                </c:pt>
                <c:pt idx="1061">
                  <c:v>44070</c:v>
                </c:pt>
                <c:pt idx="1062">
                  <c:v>44069</c:v>
                </c:pt>
                <c:pt idx="1063">
                  <c:v>44068</c:v>
                </c:pt>
                <c:pt idx="1064">
                  <c:v>44067</c:v>
                </c:pt>
                <c:pt idx="1065">
                  <c:v>44064</c:v>
                </c:pt>
                <c:pt idx="1066">
                  <c:v>44063</c:v>
                </c:pt>
                <c:pt idx="1067">
                  <c:v>44062</c:v>
                </c:pt>
                <c:pt idx="1068">
                  <c:v>44061</c:v>
                </c:pt>
                <c:pt idx="1069">
                  <c:v>44060</c:v>
                </c:pt>
                <c:pt idx="1070">
                  <c:v>44057</c:v>
                </c:pt>
                <c:pt idx="1071">
                  <c:v>44056</c:v>
                </c:pt>
                <c:pt idx="1072">
                  <c:v>44055</c:v>
                </c:pt>
                <c:pt idx="1073">
                  <c:v>44054</c:v>
                </c:pt>
                <c:pt idx="1074">
                  <c:v>44053</c:v>
                </c:pt>
                <c:pt idx="1075">
                  <c:v>44050</c:v>
                </c:pt>
                <c:pt idx="1076">
                  <c:v>44049</c:v>
                </c:pt>
                <c:pt idx="1077">
                  <c:v>44048</c:v>
                </c:pt>
                <c:pt idx="1078">
                  <c:v>44047</c:v>
                </c:pt>
                <c:pt idx="1079">
                  <c:v>44046</c:v>
                </c:pt>
                <c:pt idx="1080">
                  <c:v>44043</c:v>
                </c:pt>
                <c:pt idx="1081">
                  <c:v>44042</c:v>
                </c:pt>
                <c:pt idx="1082">
                  <c:v>44041</c:v>
                </c:pt>
                <c:pt idx="1083">
                  <c:v>44040</c:v>
                </c:pt>
                <c:pt idx="1084">
                  <c:v>44039</c:v>
                </c:pt>
                <c:pt idx="1085">
                  <c:v>44036</c:v>
                </c:pt>
                <c:pt idx="1086">
                  <c:v>44035</c:v>
                </c:pt>
                <c:pt idx="1087">
                  <c:v>44034</c:v>
                </c:pt>
                <c:pt idx="1088">
                  <c:v>44033</c:v>
                </c:pt>
                <c:pt idx="1089">
                  <c:v>44032</c:v>
                </c:pt>
                <c:pt idx="1090">
                  <c:v>44029</c:v>
                </c:pt>
                <c:pt idx="1091">
                  <c:v>44028</c:v>
                </c:pt>
                <c:pt idx="1092">
                  <c:v>44027</c:v>
                </c:pt>
                <c:pt idx="1093">
                  <c:v>44026</c:v>
                </c:pt>
                <c:pt idx="1094">
                  <c:v>44025</c:v>
                </c:pt>
                <c:pt idx="1095">
                  <c:v>44022</c:v>
                </c:pt>
                <c:pt idx="1096">
                  <c:v>44021</c:v>
                </c:pt>
                <c:pt idx="1097">
                  <c:v>44020</c:v>
                </c:pt>
                <c:pt idx="1098">
                  <c:v>44019</c:v>
                </c:pt>
                <c:pt idx="1099">
                  <c:v>44018</c:v>
                </c:pt>
                <c:pt idx="1100">
                  <c:v>44015</c:v>
                </c:pt>
                <c:pt idx="1101">
                  <c:v>44014</c:v>
                </c:pt>
                <c:pt idx="1102">
                  <c:v>44013</c:v>
                </c:pt>
                <c:pt idx="1103">
                  <c:v>44012</c:v>
                </c:pt>
                <c:pt idx="1104">
                  <c:v>44011</c:v>
                </c:pt>
                <c:pt idx="1105">
                  <c:v>44008</c:v>
                </c:pt>
                <c:pt idx="1106">
                  <c:v>44007</c:v>
                </c:pt>
                <c:pt idx="1107">
                  <c:v>44006</c:v>
                </c:pt>
                <c:pt idx="1108">
                  <c:v>44005</c:v>
                </c:pt>
                <c:pt idx="1109">
                  <c:v>44004</c:v>
                </c:pt>
                <c:pt idx="1110">
                  <c:v>44001</c:v>
                </c:pt>
                <c:pt idx="1111">
                  <c:v>44000</c:v>
                </c:pt>
                <c:pt idx="1112">
                  <c:v>43999</c:v>
                </c:pt>
                <c:pt idx="1113">
                  <c:v>43998</c:v>
                </c:pt>
                <c:pt idx="1114">
                  <c:v>43997</c:v>
                </c:pt>
                <c:pt idx="1115">
                  <c:v>43994</c:v>
                </c:pt>
                <c:pt idx="1116">
                  <c:v>43992</c:v>
                </c:pt>
                <c:pt idx="1117">
                  <c:v>43991</c:v>
                </c:pt>
                <c:pt idx="1118">
                  <c:v>43990</c:v>
                </c:pt>
                <c:pt idx="1119">
                  <c:v>43987</c:v>
                </c:pt>
                <c:pt idx="1120">
                  <c:v>43986</c:v>
                </c:pt>
                <c:pt idx="1121">
                  <c:v>43985</c:v>
                </c:pt>
                <c:pt idx="1122">
                  <c:v>43984</c:v>
                </c:pt>
                <c:pt idx="1123">
                  <c:v>43983</c:v>
                </c:pt>
                <c:pt idx="1124">
                  <c:v>43980</c:v>
                </c:pt>
                <c:pt idx="1125">
                  <c:v>43979</c:v>
                </c:pt>
                <c:pt idx="1126">
                  <c:v>43978</c:v>
                </c:pt>
                <c:pt idx="1127">
                  <c:v>43977</c:v>
                </c:pt>
                <c:pt idx="1128">
                  <c:v>43976</c:v>
                </c:pt>
                <c:pt idx="1129">
                  <c:v>43973</c:v>
                </c:pt>
                <c:pt idx="1130">
                  <c:v>43972</c:v>
                </c:pt>
                <c:pt idx="1131">
                  <c:v>43971</c:v>
                </c:pt>
                <c:pt idx="1132">
                  <c:v>43970</c:v>
                </c:pt>
                <c:pt idx="1133">
                  <c:v>43969</c:v>
                </c:pt>
                <c:pt idx="1134">
                  <c:v>43966</c:v>
                </c:pt>
                <c:pt idx="1135">
                  <c:v>43965</c:v>
                </c:pt>
                <c:pt idx="1136">
                  <c:v>43964</c:v>
                </c:pt>
                <c:pt idx="1137">
                  <c:v>43963</c:v>
                </c:pt>
                <c:pt idx="1138">
                  <c:v>43962</c:v>
                </c:pt>
                <c:pt idx="1139">
                  <c:v>43959</c:v>
                </c:pt>
                <c:pt idx="1140">
                  <c:v>43958</c:v>
                </c:pt>
                <c:pt idx="1141">
                  <c:v>43957</c:v>
                </c:pt>
                <c:pt idx="1142">
                  <c:v>43956</c:v>
                </c:pt>
                <c:pt idx="1143">
                  <c:v>43955</c:v>
                </c:pt>
                <c:pt idx="1144">
                  <c:v>43951</c:v>
                </c:pt>
                <c:pt idx="1145">
                  <c:v>43950</c:v>
                </c:pt>
                <c:pt idx="1146">
                  <c:v>43949</c:v>
                </c:pt>
                <c:pt idx="1147">
                  <c:v>43948</c:v>
                </c:pt>
                <c:pt idx="1148">
                  <c:v>43945</c:v>
                </c:pt>
                <c:pt idx="1149">
                  <c:v>43944</c:v>
                </c:pt>
                <c:pt idx="1150">
                  <c:v>43943</c:v>
                </c:pt>
                <c:pt idx="1151">
                  <c:v>43941</c:v>
                </c:pt>
                <c:pt idx="1152">
                  <c:v>43938</c:v>
                </c:pt>
                <c:pt idx="1153">
                  <c:v>43937</c:v>
                </c:pt>
                <c:pt idx="1154">
                  <c:v>43936</c:v>
                </c:pt>
                <c:pt idx="1155">
                  <c:v>43935</c:v>
                </c:pt>
                <c:pt idx="1156">
                  <c:v>43934</c:v>
                </c:pt>
                <c:pt idx="1157">
                  <c:v>43930</c:v>
                </c:pt>
                <c:pt idx="1158">
                  <c:v>43929</c:v>
                </c:pt>
                <c:pt idx="1159">
                  <c:v>43928</c:v>
                </c:pt>
                <c:pt idx="1160">
                  <c:v>43927</c:v>
                </c:pt>
                <c:pt idx="1161">
                  <c:v>43924</c:v>
                </c:pt>
                <c:pt idx="1162">
                  <c:v>43923</c:v>
                </c:pt>
                <c:pt idx="1163">
                  <c:v>43922</c:v>
                </c:pt>
                <c:pt idx="1164">
                  <c:v>43921</c:v>
                </c:pt>
                <c:pt idx="1165">
                  <c:v>43920</c:v>
                </c:pt>
                <c:pt idx="1166">
                  <c:v>43917</c:v>
                </c:pt>
                <c:pt idx="1167">
                  <c:v>43916</c:v>
                </c:pt>
                <c:pt idx="1168">
                  <c:v>43915</c:v>
                </c:pt>
                <c:pt idx="1169">
                  <c:v>43914</c:v>
                </c:pt>
                <c:pt idx="1170">
                  <c:v>43913</c:v>
                </c:pt>
                <c:pt idx="1171">
                  <c:v>43910</c:v>
                </c:pt>
                <c:pt idx="1172">
                  <c:v>43909</c:v>
                </c:pt>
                <c:pt idx="1173">
                  <c:v>43908</c:v>
                </c:pt>
                <c:pt idx="1174">
                  <c:v>43907</c:v>
                </c:pt>
                <c:pt idx="1175">
                  <c:v>43906</c:v>
                </c:pt>
                <c:pt idx="1176">
                  <c:v>43903</c:v>
                </c:pt>
                <c:pt idx="1177">
                  <c:v>43902</c:v>
                </c:pt>
                <c:pt idx="1178">
                  <c:v>43901</c:v>
                </c:pt>
                <c:pt idx="1179">
                  <c:v>43900</c:v>
                </c:pt>
                <c:pt idx="1180">
                  <c:v>43899</c:v>
                </c:pt>
                <c:pt idx="1181">
                  <c:v>43896</c:v>
                </c:pt>
                <c:pt idx="1182">
                  <c:v>43895</c:v>
                </c:pt>
                <c:pt idx="1183">
                  <c:v>43894</c:v>
                </c:pt>
                <c:pt idx="1184">
                  <c:v>43893</c:v>
                </c:pt>
                <c:pt idx="1185">
                  <c:v>43892</c:v>
                </c:pt>
                <c:pt idx="1186">
                  <c:v>43889</c:v>
                </c:pt>
                <c:pt idx="1187">
                  <c:v>43888</c:v>
                </c:pt>
                <c:pt idx="1188">
                  <c:v>43887</c:v>
                </c:pt>
                <c:pt idx="1189">
                  <c:v>43882</c:v>
                </c:pt>
                <c:pt idx="1190">
                  <c:v>43881</c:v>
                </c:pt>
                <c:pt idx="1191">
                  <c:v>43880</c:v>
                </c:pt>
                <c:pt idx="1192">
                  <c:v>43879</c:v>
                </c:pt>
                <c:pt idx="1193">
                  <c:v>43878</c:v>
                </c:pt>
                <c:pt idx="1194">
                  <c:v>43875</c:v>
                </c:pt>
                <c:pt idx="1195">
                  <c:v>43874</c:v>
                </c:pt>
                <c:pt idx="1196">
                  <c:v>43873</c:v>
                </c:pt>
                <c:pt idx="1197">
                  <c:v>43872</c:v>
                </c:pt>
                <c:pt idx="1198">
                  <c:v>43871</c:v>
                </c:pt>
                <c:pt idx="1199">
                  <c:v>43868</c:v>
                </c:pt>
                <c:pt idx="1200">
                  <c:v>43867</c:v>
                </c:pt>
                <c:pt idx="1201">
                  <c:v>43866</c:v>
                </c:pt>
                <c:pt idx="1202">
                  <c:v>43865</c:v>
                </c:pt>
                <c:pt idx="1203">
                  <c:v>43864</c:v>
                </c:pt>
                <c:pt idx="1204">
                  <c:v>43861</c:v>
                </c:pt>
                <c:pt idx="1205">
                  <c:v>43860</c:v>
                </c:pt>
                <c:pt idx="1206">
                  <c:v>43859</c:v>
                </c:pt>
                <c:pt idx="1207">
                  <c:v>43858</c:v>
                </c:pt>
                <c:pt idx="1208">
                  <c:v>43857</c:v>
                </c:pt>
                <c:pt idx="1209">
                  <c:v>43854</c:v>
                </c:pt>
                <c:pt idx="1210">
                  <c:v>43853</c:v>
                </c:pt>
                <c:pt idx="1211">
                  <c:v>43852</c:v>
                </c:pt>
                <c:pt idx="1212">
                  <c:v>43851</c:v>
                </c:pt>
                <c:pt idx="1213">
                  <c:v>43850</c:v>
                </c:pt>
                <c:pt idx="1214">
                  <c:v>43847</c:v>
                </c:pt>
                <c:pt idx="1215">
                  <c:v>43846</c:v>
                </c:pt>
                <c:pt idx="1216">
                  <c:v>43845</c:v>
                </c:pt>
                <c:pt idx="1217">
                  <c:v>43844</c:v>
                </c:pt>
                <c:pt idx="1218">
                  <c:v>43843</c:v>
                </c:pt>
                <c:pt idx="1219">
                  <c:v>43840</c:v>
                </c:pt>
                <c:pt idx="1220">
                  <c:v>43839</c:v>
                </c:pt>
                <c:pt idx="1221">
                  <c:v>43838</c:v>
                </c:pt>
                <c:pt idx="1222">
                  <c:v>43837</c:v>
                </c:pt>
                <c:pt idx="1223">
                  <c:v>43836</c:v>
                </c:pt>
                <c:pt idx="1224">
                  <c:v>43833</c:v>
                </c:pt>
                <c:pt idx="1225">
                  <c:v>43832</c:v>
                </c:pt>
                <c:pt idx="1226">
                  <c:v>43829</c:v>
                </c:pt>
                <c:pt idx="1227">
                  <c:v>43826</c:v>
                </c:pt>
                <c:pt idx="1228">
                  <c:v>43825</c:v>
                </c:pt>
                <c:pt idx="1229">
                  <c:v>43822</c:v>
                </c:pt>
                <c:pt idx="1230">
                  <c:v>43819</c:v>
                </c:pt>
                <c:pt idx="1231">
                  <c:v>43818</c:v>
                </c:pt>
                <c:pt idx="1232">
                  <c:v>43817</c:v>
                </c:pt>
                <c:pt idx="1233">
                  <c:v>43816</c:v>
                </c:pt>
                <c:pt idx="1234">
                  <c:v>43815</c:v>
                </c:pt>
                <c:pt idx="1235">
                  <c:v>43812</c:v>
                </c:pt>
                <c:pt idx="1236">
                  <c:v>43811</c:v>
                </c:pt>
                <c:pt idx="1237">
                  <c:v>43810</c:v>
                </c:pt>
                <c:pt idx="1238">
                  <c:v>43809</c:v>
                </c:pt>
                <c:pt idx="1239">
                  <c:v>43808</c:v>
                </c:pt>
                <c:pt idx="1240">
                  <c:v>43805</c:v>
                </c:pt>
                <c:pt idx="1241">
                  <c:v>43804</c:v>
                </c:pt>
                <c:pt idx="1242">
                  <c:v>43803</c:v>
                </c:pt>
                <c:pt idx="1243">
                  <c:v>43802</c:v>
                </c:pt>
                <c:pt idx="1244">
                  <c:v>43801</c:v>
                </c:pt>
                <c:pt idx="1245">
                  <c:v>43798</c:v>
                </c:pt>
                <c:pt idx="1246">
                  <c:v>43797</c:v>
                </c:pt>
                <c:pt idx="1247">
                  <c:v>43796</c:v>
                </c:pt>
                <c:pt idx="1248">
                  <c:v>43795</c:v>
                </c:pt>
                <c:pt idx="1249">
                  <c:v>43794</c:v>
                </c:pt>
                <c:pt idx="1250">
                  <c:v>43791</c:v>
                </c:pt>
                <c:pt idx="1251">
                  <c:v>43790</c:v>
                </c:pt>
                <c:pt idx="1252">
                  <c:v>43788</c:v>
                </c:pt>
                <c:pt idx="1253">
                  <c:v>43787</c:v>
                </c:pt>
                <c:pt idx="1254">
                  <c:v>43783</c:v>
                </c:pt>
                <c:pt idx="1255">
                  <c:v>43782</c:v>
                </c:pt>
                <c:pt idx="1256">
                  <c:v>43781</c:v>
                </c:pt>
                <c:pt idx="1257">
                  <c:v>43780</c:v>
                </c:pt>
                <c:pt idx="1258">
                  <c:v>43777</c:v>
                </c:pt>
                <c:pt idx="1259">
                  <c:v>43776</c:v>
                </c:pt>
                <c:pt idx="1260">
                  <c:v>43775</c:v>
                </c:pt>
                <c:pt idx="1261">
                  <c:v>43774</c:v>
                </c:pt>
                <c:pt idx="1262">
                  <c:v>43773</c:v>
                </c:pt>
                <c:pt idx="1263">
                  <c:v>43770</c:v>
                </c:pt>
                <c:pt idx="1264">
                  <c:v>43769</c:v>
                </c:pt>
                <c:pt idx="1265">
                  <c:v>43768</c:v>
                </c:pt>
                <c:pt idx="1266">
                  <c:v>43767</c:v>
                </c:pt>
                <c:pt idx="1267">
                  <c:v>43766</c:v>
                </c:pt>
                <c:pt idx="1268">
                  <c:v>43763</c:v>
                </c:pt>
                <c:pt idx="1269">
                  <c:v>43762</c:v>
                </c:pt>
                <c:pt idx="1270">
                  <c:v>43761</c:v>
                </c:pt>
                <c:pt idx="1271">
                  <c:v>43760</c:v>
                </c:pt>
                <c:pt idx="1272">
                  <c:v>43759</c:v>
                </c:pt>
                <c:pt idx="1273">
                  <c:v>43756</c:v>
                </c:pt>
                <c:pt idx="1274">
                  <c:v>43755</c:v>
                </c:pt>
                <c:pt idx="1275">
                  <c:v>43754</c:v>
                </c:pt>
                <c:pt idx="1276">
                  <c:v>43753</c:v>
                </c:pt>
                <c:pt idx="1277">
                  <c:v>43752</c:v>
                </c:pt>
                <c:pt idx="1278">
                  <c:v>43749</c:v>
                </c:pt>
                <c:pt idx="1279">
                  <c:v>43748</c:v>
                </c:pt>
                <c:pt idx="1280">
                  <c:v>43747</c:v>
                </c:pt>
                <c:pt idx="1281">
                  <c:v>43746</c:v>
                </c:pt>
                <c:pt idx="1282">
                  <c:v>43745</c:v>
                </c:pt>
                <c:pt idx="1283">
                  <c:v>43742</c:v>
                </c:pt>
                <c:pt idx="1284">
                  <c:v>43741</c:v>
                </c:pt>
                <c:pt idx="1285">
                  <c:v>43740</c:v>
                </c:pt>
                <c:pt idx="1286">
                  <c:v>43739</c:v>
                </c:pt>
                <c:pt idx="1287">
                  <c:v>43738</c:v>
                </c:pt>
                <c:pt idx="1288">
                  <c:v>43735</c:v>
                </c:pt>
                <c:pt idx="1289">
                  <c:v>43734</c:v>
                </c:pt>
                <c:pt idx="1290">
                  <c:v>43733</c:v>
                </c:pt>
                <c:pt idx="1291">
                  <c:v>43732</c:v>
                </c:pt>
                <c:pt idx="1292">
                  <c:v>43731</c:v>
                </c:pt>
                <c:pt idx="1293">
                  <c:v>43728</c:v>
                </c:pt>
                <c:pt idx="1294">
                  <c:v>43727</c:v>
                </c:pt>
                <c:pt idx="1295">
                  <c:v>43726</c:v>
                </c:pt>
                <c:pt idx="1296">
                  <c:v>43725</c:v>
                </c:pt>
                <c:pt idx="1297">
                  <c:v>43724</c:v>
                </c:pt>
                <c:pt idx="1298">
                  <c:v>43721</c:v>
                </c:pt>
                <c:pt idx="1299">
                  <c:v>43720</c:v>
                </c:pt>
                <c:pt idx="1300">
                  <c:v>43719</c:v>
                </c:pt>
                <c:pt idx="1301">
                  <c:v>43718</c:v>
                </c:pt>
                <c:pt idx="1302">
                  <c:v>43717</c:v>
                </c:pt>
                <c:pt idx="1303">
                  <c:v>43714</c:v>
                </c:pt>
                <c:pt idx="1304">
                  <c:v>43713</c:v>
                </c:pt>
                <c:pt idx="1305">
                  <c:v>43712</c:v>
                </c:pt>
                <c:pt idx="1306">
                  <c:v>43711</c:v>
                </c:pt>
                <c:pt idx="1307">
                  <c:v>43710</c:v>
                </c:pt>
                <c:pt idx="1308">
                  <c:v>43707</c:v>
                </c:pt>
                <c:pt idx="1309">
                  <c:v>43706</c:v>
                </c:pt>
                <c:pt idx="1310">
                  <c:v>43705</c:v>
                </c:pt>
                <c:pt idx="1311">
                  <c:v>43704</c:v>
                </c:pt>
                <c:pt idx="1312">
                  <c:v>43703</c:v>
                </c:pt>
                <c:pt idx="1313">
                  <c:v>43700</c:v>
                </c:pt>
                <c:pt idx="1314">
                  <c:v>43699</c:v>
                </c:pt>
                <c:pt idx="1315">
                  <c:v>43698</c:v>
                </c:pt>
                <c:pt idx="1316">
                  <c:v>43697</c:v>
                </c:pt>
                <c:pt idx="1317">
                  <c:v>43696</c:v>
                </c:pt>
                <c:pt idx="1318">
                  <c:v>43693</c:v>
                </c:pt>
                <c:pt idx="1319">
                  <c:v>43692</c:v>
                </c:pt>
                <c:pt idx="1320">
                  <c:v>43691</c:v>
                </c:pt>
                <c:pt idx="1321">
                  <c:v>43690</c:v>
                </c:pt>
                <c:pt idx="1322">
                  <c:v>43689</c:v>
                </c:pt>
                <c:pt idx="1323">
                  <c:v>43686</c:v>
                </c:pt>
                <c:pt idx="1324">
                  <c:v>43685</c:v>
                </c:pt>
                <c:pt idx="1325">
                  <c:v>43684</c:v>
                </c:pt>
              </c:numCache>
            </c:numRef>
          </c:cat>
          <c:val>
            <c:numRef>
              <c:f>Performance!$AF$3:$AF$1328</c:f>
              <c:numCache>
                <c:formatCode>#,##0.00</c:formatCode>
                <c:ptCount val="1326"/>
                <c:pt idx="0">
                  <c:v>133.976</c:v>
                </c:pt>
                <c:pt idx="1">
                  <c:v>134.57599999999999</c:v>
                </c:pt>
                <c:pt idx="2">
                  <c:v>136.33600000000001</c:v>
                </c:pt>
                <c:pt idx="3">
                  <c:v>136.31800000000001</c:v>
                </c:pt>
                <c:pt idx="4">
                  <c:v>135.79300000000001</c:v>
                </c:pt>
                <c:pt idx="5">
                  <c:v>136.20500000000001</c:v>
                </c:pt>
                <c:pt idx="6">
                  <c:v>135.4</c:v>
                </c:pt>
                <c:pt idx="7">
                  <c:v>134.70699999999999</c:v>
                </c:pt>
                <c:pt idx="8">
                  <c:v>133.91999999999999</c:v>
                </c:pt>
                <c:pt idx="9">
                  <c:v>133.13300000000001</c:v>
                </c:pt>
                <c:pt idx="10">
                  <c:v>133.91999999999999</c:v>
                </c:pt>
                <c:pt idx="11">
                  <c:v>136.20500000000001</c:v>
                </c:pt>
                <c:pt idx="12">
                  <c:v>136.80500000000001</c:v>
                </c:pt>
                <c:pt idx="13">
                  <c:v>139.071</c:v>
                </c:pt>
                <c:pt idx="14">
                  <c:v>138.809</c:v>
                </c:pt>
                <c:pt idx="15">
                  <c:v>138.696</c:v>
                </c:pt>
                <c:pt idx="16">
                  <c:v>138.958</c:v>
                </c:pt>
                <c:pt idx="17">
                  <c:v>139.352</c:v>
                </c:pt>
                <c:pt idx="18">
                  <c:v>138.696</c:v>
                </c:pt>
                <c:pt idx="19">
                  <c:v>139.68</c:v>
                </c:pt>
                <c:pt idx="20">
                  <c:v>138.863</c:v>
                </c:pt>
                <c:pt idx="21">
                  <c:v>137.97300000000001</c:v>
                </c:pt>
                <c:pt idx="22">
                  <c:v>138.12100000000001</c:v>
                </c:pt>
                <c:pt idx="23">
                  <c:v>137.84299999999999</c:v>
                </c:pt>
                <c:pt idx="24">
                  <c:v>136.87799999999999</c:v>
                </c:pt>
                <c:pt idx="25">
                  <c:v>136.02500000000001</c:v>
                </c:pt>
                <c:pt idx="26">
                  <c:v>136.39599999999999</c:v>
                </c:pt>
                <c:pt idx="27">
                  <c:v>136.006</c:v>
                </c:pt>
                <c:pt idx="28">
                  <c:v>136.87799999999999</c:v>
                </c:pt>
                <c:pt idx="29">
                  <c:v>136.50700000000001</c:v>
                </c:pt>
                <c:pt idx="30">
                  <c:v>136.72999999999999</c:v>
                </c:pt>
                <c:pt idx="31">
                  <c:v>137.47200000000001</c:v>
                </c:pt>
                <c:pt idx="32">
                  <c:v>137.50899999999999</c:v>
                </c:pt>
                <c:pt idx="33">
                  <c:v>138.214</c:v>
                </c:pt>
                <c:pt idx="34">
                  <c:v>135.80199999999999</c:v>
                </c:pt>
                <c:pt idx="35">
                  <c:v>136.91499999999999</c:v>
                </c:pt>
                <c:pt idx="36">
                  <c:v>137.84299999999999</c:v>
                </c:pt>
                <c:pt idx="37">
                  <c:v>138.381</c:v>
                </c:pt>
                <c:pt idx="38">
                  <c:v>139.642</c:v>
                </c:pt>
                <c:pt idx="39">
                  <c:v>140.05099999999999</c:v>
                </c:pt>
                <c:pt idx="40">
                  <c:v>140.40299999999999</c:v>
                </c:pt>
                <c:pt idx="41">
                  <c:v>139.38300000000001</c:v>
                </c:pt>
                <c:pt idx="42">
                  <c:v>142.87200000000001</c:v>
                </c:pt>
                <c:pt idx="43">
                  <c:v>141.917</c:v>
                </c:pt>
                <c:pt idx="44">
                  <c:v>137.785</c:v>
                </c:pt>
                <c:pt idx="45">
                  <c:v>137.50899999999999</c:v>
                </c:pt>
                <c:pt idx="46">
                  <c:v>137.785</c:v>
                </c:pt>
                <c:pt idx="47">
                  <c:v>138.005</c:v>
                </c:pt>
                <c:pt idx="48">
                  <c:v>139.91499999999999</c:v>
                </c:pt>
                <c:pt idx="49">
                  <c:v>140.00700000000001</c:v>
                </c:pt>
                <c:pt idx="50">
                  <c:v>140.136</c:v>
                </c:pt>
                <c:pt idx="51">
                  <c:v>140.50299999999999</c:v>
                </c:pt>
                <c:pt idx="52">
                  <c:v>140.50299999999999</c:v>
                </c:pt>
                <c:pt idx="53">
                  <c:v>141.495</c:v>
                </c:pt>
                <c:pt idx="54">
                  <c:v>141.42099999999999</c:v>
                </c:pt>
                <c:pt idx="55">
                  <c:v>142.505</c:v>
                </c:pt>
                <c:pt idx="56">
                  <c:v>143.51499999999999</c:v>
                </c:pt>
                <c:pt idx="57">
                  <c:v>144.61699999999999</c:v>
                </c:pt>
                <c:pt idx="58">
                  <c:v>144.911</c:v>
                </c:pt>
                <c:pt idx="59">
                  <c:v>144.30500000000001</c:v>
                </c:pt>
                <c:pt idx="60">
                  <c:v>144.39699999999999</c:v>
                </c:pt>
                <c:pt idx="61">
                  <c:v>144.893</c:v>
                </c:pt>
                <c:pt idx="62">
                  <c:v>144.94800000000001</c:v>
                </c:pt>
                <c:pt idx="63">
                  <c:v>145.47499999999999</c:v>
                </c:pt>
                <c:pt idx="64">
                  <c:v>145.22</c:v>
                </c:pt>
                <c:pt idx="65">
                  <c:v>145.09299999999999</c:v>
                </c:pt>
                <c:pt idx="66">
                  <c:v>145.78399999999999</c:v>
                </c:pt>
                <c:pt idx="67">
                  <c:v>145.166</c:v>
                </c:pt>
                <c:pt idx="68">
                  <c:v>145.45699999999999</c:v>
                </c:pt>
                <c:pt idx="69">
                  <c:v>144.34800000000001</c:v>
                </c:pt>
                <c:pt idx="70">
                  <c:v>144.893</c:v>
                </c:pt>
                <c:pt idx="71">
                  <c:v>145.09299999999999</c:v>
                </c:pt>
                <c:pt idx="72">
                  <c:v>145.184</c:v>
                </c:pt>
                <c:pt idx="73">
                  <c:v>145.27500000000001</c:v>
                </c:pt>
                <c:pt idx="74">
                  <c:v>143.74799999999999</c:v>
                </c:pt>
                <c:pt idx="75">
                  <c:v>143.63900000000001</c:v>
                </c:pt>
                <c:pt idx="76">
                  <c:v>144.148</c:v>
                </c:pt>
                <c:pt idx="77">
                  <c:v>144.36600000000001</c:v>
                </c:pt>
                <c:pt idx="78">
                  <c:v>145.07499999999999</c:v>
                </c:pt>
                <c:pt idx="79">
                  <c:v>145.09299999999999</c:v>
                </c:pt>
                <c:pt idx="80">
                  <c:v>145.43899999999999</c:v>
                </c:pt>
                <c:pt idx="81">
                  <c:v>145.34800000000001</c:v>
                </c:pt>
                <c:pt idx="82">
                  <c:v>145.76599999999999</c:v>
                </c:pt>
                <c:pt idx="83">
                  <c:v>146.29300000000001</c:v>
                </c:pt>
                <c:pt idx="84">
                  <c:v>146.184</c:v>
                </c:pt>
                <c:pt idx="85">
                  <c:v>146.05799999999999</c:v>
                </c:pt>
                <c:pt idx="86">
                  <c:v>146.328</c:v>
                </c:pt>
                <c:pt idx="87">
                  <c:v>147.065</c:v>
                </c:pt>
                <c:pt idx="88">
                  <c:v>146.83199999999999</c:v>
                </c:pt>
                <c:pt idx="89">
                  <c:v>146.93899999999999</c:v>
                </c:pt>
                <c:pt idx="90">
                  <c:v>147.227</c:v>
                </c:pt>
                <c:pt idx="91">
                  <c:v>147.67699999999999</c:v>
                </c:pt>
                <c:pt idx="92">
                  <c:v>147.965</c:v>
                </c:pt>
                <c:pt idx="93">
                  <c:v>148.36000000000001</c:v>
                </c:pt>
                <c:pt idx="94">
                  <c:v>148.43199999999999</c:v>
                </c:pt>
                <c:pt idx="95">
                  <c:v>148.28800000000001</c:v>
                </c:pt>
                <c:pt idx="96">
                  <c:v>148.32400000000001</c:v>
                </c:pt>
                <c:pt idx="97">
                  <c:v>148.43199999999999</c:v>
                </c:pt>
                <c:pt idx="98">
                  <c:v>149.08000000000001</c:v>
                </c:pt>
                <c:pt idx="99">
                  <c:v>147.58699999999999</c:v>
                </c:pt>
                <c:pt idx="100">
                  <c:v>147.749</c:v>
                </c:pt>
                <c:pt idx="101">
                  <c:v>147.37100000000001</c:v>
                </c:pt>
                <c:pt idx="102">
                  <c:v>150.51900000000001</c:v>
                </c:pt>
                <c:pt idx="103">
                  <c:v>144.87100000000001</c:v>
                </c:pt>
                <c:pt idx="104">
                  <c:v>145.14099999999999</c:v>
                </c:pt>
                <c:pt idx="105">
                  <c:v>143.72</c:v>
                </c:pt>
                <c:pt idx="106">
                  <c:v>145.84200000000001</c:v>
                </c:pt>
                <c:pt idx="107">
                  <c:v>147.47900000000001</c:v>
                </c:pt>
                <c:pt idx="108">
                  <c:v>151.40799999999999</c:v>
                </c:pt>
                <c:pt idx="109">
                  <c:v>141.071</c:v>
                </c:pt>
                <c:pt idx="110">
                  <c:v>139.85900000000001</c:v>
                </c:pt>
                <c:pt idx="111">
                  <c:v>139.82300000000001</c:v>
                </c:pt>
                <c:pt idx="112">
                  <c:v>139.41300000000001</c:v>
                </c:pt>
                <c:pt idx="113">
                  <c:v>138.32599999999999</c:v>
                </c:pt>
                <c:pt idx="114">
                  <c:v>137.684</c:v>
                </c:pt>
                <c:pt idx="115">
                  <c:v>139.09299999999999</c:v>
                </c:pt>
                <c:pt idx="116">
                  <c:v>136.75800000000001</c:v>
                </c:pt>
                <c:pt idx="117">
                  <c:v>137.613</c:v>
                </c:pt>
                <c:pt idx="118">
                  <c:v>137.346</c:v>
                </c:pt>
                <c:pt idx="119">
                  <c:v>136.47200000000001</c:v>
                </c:pt>
                <c:pt idx="120">
                  <c:v>137.185</c:v>
                </c:pt>
                <c:pt idx="121">
                  <c:v>138.94999999999999</c:v>
                </c:pt>
                <c:pt idx="122">
                  <c:v>139.05699999999999</c:v>
                </c:pt>
                <c:pt idx="123">
                  <c:v>140.661</c:v>
                </c:pt>
                <c:pt idx="124">
                  <c:v>140.821</c:v>
                </c:pt>
                <c:pt idx="125">
                  <c:v>140.982</c:v>
                </c:pt>
                <c:pt idx="126">
                  <c:v>142.12200000000001</c:v>
                </c:pt>
                <c:pt idx="127">
                  <c:v>141.017</c:v>
                </c:pt>
                <c:pt idx="128">
                  <c:v>143.386</c:v>
                </c:pt>
                <c:pt idx="129">
                  <c:v>142.83799999999999</c:v>
                </c:pt>
                <c:pt idx="130">
                  <c:v>142.89099999999999</c:v>
                </c:pt>
                <c:pt idx="131">
                  <c:v>143.19200000000001</c:v>
                </c:pt>
                <c:pt idx="132">
                  <c:v>142.83799999999999</c:v>
                </c:pt>
                <c:pt idx="133">
                  <c:v>142.75</c:v>
                </c:pt>
                <c:pt idx="134">
                  <c:v>143.19200000000001</c:v>
                </c:pt>
                <c:pt idx="135">
                  <c:v>143.209</c:v>
                </c:pt>
                <c:pt idx="136">
                  <c:v>143.227</c:v>
                </c:pt>
                <c:pt idx="137">
                  <c:v>142.785</c:v>
                </c:pt>
                <c:pt idx="138">
                  <c:v>142.85599999999999</c:v>
                </c:pt>
                <c:pt idx="139">
                  <c:v>142.55500000000001</c:v>
                </c:pt>
                <c:pt idx="140">
                  <c:v>141.86600000000001</c:v>
                </c:pt>
                <c:pt idx="141">
                  <c:v>142.83799999999999</c:v>
                </c:pt>
                <c:pt idx="142">
                  <c:v>143.68700000000001</c:v>
                </c:pt>
                <c:pt idx="143">
                  <c:v>142.04300000000001</c:v>
                </c:pt>
                <c:pt idx="144">
                  <c:v>143.369</c:v>
                </c:pt>
                <c:pt idx="145">
                  <c:v>142.255</c:v>
                </c:pt>
                <c:pt idx="146">
                  <c:v>141.77799999999999</c:v>
                </c:pt>
                <c:pt idx="147">
                  <c:v>141.42400000000001</c:v>
                </c:pt>
                <c:pt idx="148">
                  <c:v>141.07</c:v>
                </c:pt>
                <c:pt idx="149">
                  <c:v>141.26300000000001</c:v>
                </c:pt>
                <c:pt idx="150">
                  <c:v>141.08799999999999</c:v>
                </c:pt>
                <c:pt idx="151">
                  <c:v>141.892</c:v>
                </c:pt>
                <c:pt idx="152">
                  <c:v>139.19999999999999</c:v>
                </c:pt>
                <c:pt idx="153">
                  <c:v>139.74199999999999</c:v>
                </c:pt>
                <c:pt idx="154">
                  <c:v>139.952</c:v>
                </c:pt>
                <c:pt idx="155">
                  <c:v>140.738</c:v>
                </c:pt>
                <c:pt idx="156">
                  <c:v>142.81899999999999</c:v>
                </c:pt>
                <c:pt idx="157">
                  <c:v>142.661</c:v>
                </c:pt>
                <c:pt idx="158">
                  <c:v>142.60900000000001</c:v>
                </c:pt>
                <c:pt idx="159">
                  <c:v>141.822</c:v>
                </c:pt>
                <c:pt idx="160">
                  <c:v>144.23500000000001</c:v>
                </c:pt>
                <c:pt idx="161">
                  <c:v>144.917</c:v>
                </c:pt>
                <c:pt idx="162">
                  <c:v>145.03899999999999</c:v>
                </c:pt>
                <c:pt idx="163">
                  <c:v>145.58099999999999</c:v>
                </c:pt>
                <c:pt idx="164">
                  <c:v>145.96600000000001</c:v>
                </c:pt>
                <c:pt idx="165">
                  <c:v>146.56</c:v>
                </c:pt>
                <c:pt idx="166">
                  <c:v>146.56</c:v>
                </c:pt>
                <c:pt idx="167">
                  <c:v>146.14099999999999</c:v>
                </c:pt>
                <c:pt idx="168">
                  <c:v>146.49</c:v>
                </c:pt>
                <c:pt idx="169">
                  <c:v>146.15799999999999</c:v>
                </c:pt>
                <c:pt idx="170">
                  <c:v>146.69999999999999</c:v>
                </c:pt>
                <c:pt idx="171">
                  <c:v>149.351</c:v>
                </c:pt>
                <c:pt idx="172">
                  <c:v>148.22499999999999</c:v>
                </c:pt>
                <c:pt idx="173">
                  <c:v>148.05099999999999</c:v>
                </c:pt>
                <c:pt idx="174">
                  <c:v>148.29400000000001</c:v>
                </c:pt>
                <c:pt idx="175">
                  <c:v>146.405</c:v>
                </c:pt>
                <c:pt idx="176">
                  <c:v>146.977</c:v>
                </c:pt>
                <c:pt idx="177">
                  <c:v>146.71700000000001</c:v>
                </c:pt>
                <c:pt idx="178">
                  <c:v>146.68299999999999</c:v>
                </c:pt>
                <c:pt idx="179">
                  <c:v>146.49199999999999</c:v>
                </c:pt>
                <c:pt idx="180">
                  <c:v>146.28399999999999</c:v>
                </c:pt>
                <c:pt idx="181">
                  <c:v>145.41800000000001</c:v>
                </c:pt>
                <c:pt idx="182">
                  <c:v>145.851</c:v>
                </c:pt>
                <c:pt idx="183">
                  <c:v>145.52199999999999</c:v>
                </c:pt>
                <c:pt idx="184">
                  <c:v>145.71199999999999</c:v>
                </c:pt>
                <c:pt idx="185">
                  <c:v>146.33600000000001</c:v>
                </c:pt>
                <c:pt idx="186">
                  <c:v>145.834</c:v>
                </c:pt>
                <c:pt idx="187">
                  <c:v>145.626</c:v>
                </c:pt>
                <c:pt idx="188">
                  <c:v>145.93799999999999</c:v>
                </c:pt>
                <c:pt idx="189">
                  <c:v>145.57400000000001</c:v>
                </c:pt>
                <c:pt idx="190">
                  <c:v>146.18</c:v>
                </c:pt>
                <c:pt idx="191">
                  <c:v>146.57400000000001</c:v>
                </c:pt>
                <c:pt idx="192">
                  <c:v>147.43199999999999</c:v>
                </c:pt>
                <c:pt idx="193">
                  <c:v>148.40899999999999</c:v>
                </c:pt>
                <c:pt idx="194">
                  <c:v>147.5</c:v>
                </c:pt>
                <c:pt idx="195">
                  <c:v>147.19200000000001</c:v>
                </c:pt>
                <c:pt idx="196">
                  <c:v>145.82</c:v>
                </c:pt>
                <c:pt idx="197">
                  <c:v>146.31700000000001</c:v>
                </c:pt>
                <c:pt idx="198">
                  <c:v>145.40899999999999</c:v>
                </c:pt>
                <c:pt idx="199">
                  <c:v>145.44300000000001</c:v>
                </c:pt>
                <c:pt idx="200">
                  <c:v>144.38</c:v>
                </c:pt>
                <c:pt idx="201">
                  <c:v>144.809</c:v>
                </c:pt>
                <c:pt idx="202">
                  <c:v>144.87700000000001</c:v>
                </c:pt>
                <c:pt idx="203">
                  <c:v>144.97999999999999</c:v>
                </c:pt>
                <c:pt idx="204">
                  <c:v>144.97999999999999</c:v>
                </c:pt>
                <c:pt idx="205">
                  <c:v>145.512</c:v>
                </c:pt>
                <c:pt idx="206">
                  <c:v>146.197</c:v>
                </c:pt>
                <c:pt idx="207">
                  <c:v>146.14599999999999</c:v>
                </c:pt>
                <c:pt idx="208">
                  <c:v>146.57400000000001</c:v>
                </c:pt>
                <c:pt idx="209">
                  <c:v>145.82</c:v>
                </c:pt>
                <c:pt idx="210">
                  <c:v>144.65700000000001</c:v>
                </c:pt>
                <c:pt idx="211">
                  <c:v>142.148</c:v>
                </c:pt>
                <c:pt idx="212">
                  <c:v>142.87700000000001</c:v>
                </c:pt>
                <c:pt idx="213">
                  <c:v>142.995</c:v>
                </c:pt>
                <c:pt idx="214">
                  <c:v>142.47</c:v>
                </c:pt>
                <c:pt idx="215">
                  <c:v>141.91</c:v>
                </c:pt>
                <c:pt idx="216">
                  <c:v>141.62200000000001</c:v>
                </c:pt>
                <c:pt idx="217">
                  <c:v>142.38499999999999</c:v>
                </c:pt>
                <c:pt idx="218">
                  <c:v>142.36799999999999</c:v>
                </c:pt>
                <c:pt idx="219">
                  <c:v>142.47</c:v>
                </c:pt>
                <c:pt idx="220">
                  <c:v>141.72399999999999</c:v>
                </c:pt>
                <c:pt idx="221">
                  <c:v>141.40199999999999</c:v>
                </c:pt>
                <c:pt idx="222">
                  <c:v>142.04599999999999</c:v>
                </c:pt>
                <c:pt idx="223">
                  <c:v>142.233</c:v>
                </c:pt>
                <c:pt idx="224">
                  <c:v>142.65600000000001</c:v>
                </c:pt>
                <c:pt idx="225">
                  <c:v>143.25</c:v>
                </c:pt>
                <c:pt idx="226">
                  <c:v>143.673</c:v>
                </c:pt>
                <c:pt idx="227">
                  <c:v>142.70699999999999</c:v>
                </c:pt>
                <c:pt idx="228">
                  <c:v>142.334</c:v>
                </c:pt>
                <c:pt idx="229">
                  <c:v>141.131</c:v>
                </c:pt>
                <c:pt idx="230">
                  <c:v>141.31700000000001</c:v>
                </c:pt>
                <c:pt idx="231">
                  <c:v>141.114</c:v>
                </c:pt>
                <c:pt idx="232">
                  <c:v>140.39099999999999</c:v>
                </c:pt>
                <c:pt idx="233">
                  <c:v>139.23099999999999</c:v>
                </c:pt>
                <c:pt idx="234">
                  <c:v>137.28</c:v>
                </c:pt>
                <c:pt idx="235">
                  <c:v>135.68299999999999</c:v>
                </c:pt>
                <c:pt idx="236">
                  <c:v>135.02699999999999</c:v>
                </c:pt>
                <c:pt idx="237">
                  <c:v>133.80000000000001</c:v>
                </c:pt>
                <c:pt idx="238">
                  <c:v>134.035</c:v>
                </c:pt>
                <c:pt idx="239">
                  <c:v>133.649</c:v>
                </c:pt>
                <c:pt idx="240">
                  <c:v>133.19499999999999</c:v>
                </c:pt>
                <c:pt idx="241">
                  <c:v>133.245</c:v>
                </c:pt>
                <c:pt idx="242">
                  <c:v>132.82499999999999</c:v>
                </c:pt>
                <c:pt idx="243">
                  <c:v>133.68199999999999</c:v>
                </c:pt>
                <c:pt idx="244">
                  <c:v>134.16999999999999</c:v>
                </c:pt>
                <c:pt idx="245">
                  <c:v>134.64099999999999</c:v>
                </c:pt>
                <c:pt idx="246">
                  <c:v>132.82499999999999</c:v>
                </c:pt>
                <c:pt idx="247">
                  <c:v>134.16999999999999</c:v>
                </c:pt>
                <c:pt idx="248">
                  <c:v>134.506</c:v>
                </c:pt>
                <c:pt idx="249">
                  <c:v>135.01</c:v>
                </c:pt>
                <c:pt idx="250">
                  <c:v>134.18700000000001</c:v>
                </c:pt>
                <c:pt idx="251">
                  <c:v>133.22</c:v>
                </c:pt>
                <c:pt idx="252">
                  <c:v>132.786</c:v>
                </c:pt>
                <c:pt idx="253">
                  <c:v>133.01900000000001</c:v>
                </c:pt>
                <c:pt idx="254">
                  <c:v>131.73599999999999</c:v>
                </c:pt>
                <c:pt idx="255">
                  <c:v>132.553</c:v>
                </c:pt>
                <c:pt idx="256">
                  <c:v>133.68600000000001</c:v>
                </c:pt>
                <c:pt idx="257">
                  <c:v>133.886</c:v>
                </c:pt>
                <c:pt idx="258">
                  <c:v>135.02000000000001</c:v>
                </c:pt>
                <c:pt idx="259">
                  <c:v>135.43700000000001</c:v>
                </c:pt>
                <c:pt idx="260">
                  <c:v>135.93700000000001</c:v>
                </c:pt>
                <c:pt idx="261">
                  <c:v>135.87100000000001</c:v>
                </c:pt>
                <c:pt idx="262">
                  <c:v>136.221</c:v>
                </c:pt>
                <c:pt idx="263">
                  <c:v>136.471</c:v>
                </c:pt>
                <c:pt idx="264">
                  <c:v>136.52099999999999</c:v>
                </c:pt>
                <c:pt idx="265">
                  <c:v>136.137</c:v>
                </c:pt>
                <c:pt idx="266">
                  <c:v>136.18700000000001</c:v>
                </c:pt>
                <c:pt idx="267">
                  <c:v>135.904</c:v>
                </c:pt>
                <c:pt idx="268">
                  <c:v>135.47</c:v>
                </c:pt>
                <c:pt idx="269">
                  <c:v>136.554</c:v>
                </c:pt>
                <c:pt idx="270">
                  <c:v>139.989</c:v>
                </c:pt>
                <c:pt idx="271">
                  <c:v>136.44499999999999</c:v>
                </c:pt>
                <c:pt idx="272">
                  <c:v>135.56800000000001</c:v>
                </c:pt>
                <c:pt idx="273">
                  <c:v>134.47499999999999</c:v>
                </c:pt>
                <c:pt idx="274">
                  <c:v>133.71299999999999</c:v>
                </c:pt>
                <c:pt idx="275">
                  <c:v>132.471</c:v>
                </c:pt>
                <c:pt idx="276">
                  <c:v>133.167</c:v>
                </c:pt>
                <c:pt idx="277">
                  <c:v>133.33199999999999</c:v>
                </c:pt>
                <c:pt idx="278">
                  <c:v>133.63</c:v>
                </c:pt>
                <c:pt idx="279">
                  <c:v>133.91200000000001</c:v>
                </c:pt>
                <c:pt idx="280">
                  <c:v>135.054</c:v>
                </c:pt>
                <c:pt idx="281">
                  <c:v>136.197</c:v>
                </c:pt>
                <c:pt idx="282">
                  <c:v>136.69399999999999</c:v>
                </c:pt>
                <c:pt idx="283">
                  <c:v>137.422</c:v>
                </c:pt>
                <c:pt idx="284">
                  <c:v>136.876</c:v>
                </c:pt>
                <c:pt idx="285">
                  <c:v>138.87899999999999</c:v>
                </c:pt>
                <c:pt idx="286">
                  <c:v>138.97900000000001</c:v>
                </c:pt>
                <c:pt idx="287">
                  <c:v>139.40899999999999</c:v>
                </c:pt>
                <c:pt idx="288">
                  <c:v>133.001</c:v>
                </c:pt>
                <c:pt idx="289">
                  <c:v>132.81899999999999</c:v>
                </c:pt>
                <c:pt idx="290">
                  <c:v>133.26599999999999</c:v>
                </c:pt>
                <c:pt idx="291">
                  <c:v>133.03399999999999</c:v>
                </c:pt>
                <c:pt idx="292">
                  <c:v>138.35400000000001</c:v>
                </c:pt>
                <c:pt idx="293">
                  <c:v>138.79900000000001</c:v>
                </c:pt>
                <c:pt idx="294">
                  <c:v>138.321</c:v>
                </c:pt>
                <c:pt idx="295">
                  <c:v>138.09100000000001</c:v>
                </c:pt>
                <c:pt idx="296">
                  <c:v>138.404</c:v>
                </c:pt>
                <c:pt idx="297">
                  <c:v>139.29300000000001</c:v>
                </c:pt>
                <c:pt idx="298">
                  <c:v>139.34200000000001</c:v>
                </c:pt>
                <c:pt idx="299">
                  <c:v>139.309</c:v>
                </c:pt>
                <c:pt idx="300">
                  <c:v>138.83199999999999</c:v>
                </c:pt>
                <c:pt idx="301">
                  <c:v>139.375</c:v>
                </c:pt>
                <c:pt idx="302">
                  <c:v>137.99199999999999</c:v>
                </c:pt>
                <c:pt idx="303">
                  <c:v>138.124</c:v>
                </c:pt>
                <c:pt idx="304">
                  <c:v>138.404</c:v>
                </c:pt>
                <c:pt idx="305">
                  <c:v>138.964</c:v>
                </c:pt>
                <c:pt idx="306">
                  <c:v>138.48599999999999</c:v>
                </c:pt>
                <c:pt idx="307">
                  <c:v>137.31700000000001</c:v>
                </c:pt>
                <c:pt idx="308">
                  <c:v>137.66300000000001</c:v>
                </c:pt>
                <c:pt idx="309">
                  <c:v>138.48599999999999</c:v>
                </c:pt>
                <c:pt idx="310">
                  <c:v>139.62200000000001</c:v>
                </c:pt>
                <c:pt idx="311">
                  <c:v>140.017</c:v>
                </c:pt>
                <c:pt idx="312">
                  <c:v>143.28800000000001</c:v>
                </c:pt>
                <c:pt idx="313">
                  <c:v>142.78100000000001</c:v>
                </c:pt>
                <c:pt idx="314">
                  <c:v>142.863</c:v>
                </c:pt>
                <c:pt idx="315">
                  <c:v>142.339</c:v>
                </c:pt>
                <c:pt idx="316">
                  <c:v>141.685</c:v>
                </c:pt>
                <c:pt idx="317">
                  <c:v>141.71799999999999</c:v>
                </c:pt>
                <c:pt idx="318">
                  <c:v>141.44</c:v>
                </c:pt>
                <c:pt idx="319">
                  <c:v>141.78299999999999</c:v>
                </c:pt>
                <c:pt idx="320">
                  <c:v>143.435</c:v>
                </c:pt>
                <c:pt idx="321">
                  <c:v>143.32</c:v>
                </c:pt>
                <c:pt idx="322">
                  <c:v>143.41800000000001</c:v>
                </c:pt>
                <c:pt idx="323">
                  <c:v>143.255</c:v>
                </c:pt>
                <c:pt idx="324">
                  <c:v>143.84399999999999</c:v>
                </c:pt>
                <c:pt idx="325">
                  <c:v>143.304</c:v>
                </c:pt>
                <c:pt idx="326">
                  <c:v>143.72900000000001</c:v>
                </c:pt>
                <c:pt idx="327">
                  <c:v>142.339</c:v>
                </c:pt>
                <c:pt idx="328">
                  <c:v>141.767</c:v>
                </c:pt>
                <c:pt idx="329">
                  <c:v>143.28800000000001</c:v>
                </c:pt>
                <c:pt idx="330">
                  <c:v>143.304</c:v>
                </c:pt>
                <c:pt idx="331">
                  <c:v>143.94200000000001</c:v>
                </c:pt>
                <c:pt idx="332">
                  <c:v>143.876</c:v>
                </c:pt>
                <c:pt idx="333">
                  <c:v>143.435</c:v>
                </c:pt>
                <c:pt idx="334">
                  <c:v>143.68</c:v>
                </c:pt>
                <c:pt idx="335">
                  <c:v>144.376</c:v>
                </c:pt>
                <c:pt idx="336">
                  <c:v>143.81</c:v>
                </c:pt>
                <c:pt idx="337">
                  <c:v>143.89099999999999</c:v>
                </c:pt>
                <c:pt idx="338">
                  <c:v>143.648</c:v>
                </c:pt>
                <c:pt idx="339">
                  <c:v>142.142</c:v>
                </c:pt>
                <c:pt idx="340">
                  <c:v>142.09399999999999</c:v>
                </c:pt>
                <c:pt idx="341">
                  <c:v>139.27799999999999</c:v>
                </c:pt>
                <c:pt idx="342">
                  <c:v>139.00200000000001</c:v>
                </c:pt>
                <c:pt idx="343">
                  <c:v>139.197</c:v>
                </c:pt>
                <c:pt idx="344">
                  <c:v>139.06700000000001</c:v>
                </c:pt>
                <c:pt idx="345">
                  <c:v>138.71100000000001</c:v>
                </c:pt>
                <c:pt idx="346">
                  <c:v>138.54900000000001</c:v>
                </c:pt>
                <c:pt idx="347">
                  <c:v>137.54599999999999</c:v>
                </c:pt>
                <c:pt idx="348">
                  <c:v>137.09299999999999</c:v>
                </c:pt>
                <c:pt idx="349">
                  <c:v>136.76900000000001</c:v>
                </c:pt>
                <c:pt idx="350">
                  <c:v>137.22200000000001</c:v>
                </c:pt>
                <c:pt idx="351">
                  <c:v>137.48099999999999</c:v>
                </c:pt>
                <c:pt idx="352">
                  <c:v>135.34399999999999</c:v>
                </c:pt>
                <c:pt idx="353">
                  <c:v>135.03700000000001</c:v>
                </c:pt>
                <c:pt idx="354">
                  <c:v>134.94</c:v>
                </c:pt>
                <c:pt idx="355">
                  <c:v>134.71299999999999</c:v>
                </c:pt>
                <c:pt idx="356">
                  <c:v>136.37</c:v>
                </c:pt>
                <c:pt idx="357">
                  <c:v>134.12899999999999</c:v>
                </c:pt>
                <c:pt idx="358">
                  <c:v>133.53700000000001</c:v>
                </c:pt>
                <c:pt idx="359">
                  <c:v>132.881</c:v>
                </c:pt>
                <c:pt idx="360">
                  <c:v>131.88800000000001</c:v>
                </c:pt>
                <c:pt idx="361">
                  <c:v>134.51300000000001</c:v>
                </c:pt>
                <c:pt idx="362">
                  <c:v>137.05799999999999</c:v>
                </c:pt>
                <c:pt idx="363">
                  <c:v>136.53</c:v>
                </c:pt>
                <c:pt idx="364">
                  <c:v>136.786</c:v>
                </c:pt>
                <c:pt idx="365">
                  <c:v>136.35400000000001</c:v>
                </c:pt>
                <c:pt idx="366">
                  <c:v>136.13</c:v>
                </c:pt>
                <c:pt idx="367">
                  <c:v>136.53</c:v>
                </c:pt>
                <c:pt idx="368">
                  <c:v>134.89699999999999</c:v>
                </c:pt>
                <c:pt idx="369">
                  <c:v>135.36099999999999</c:v>
                </c:pt>
                <c:pt idx="370">
                  <c:v>136.25800000000001</c:v>
                </c:pt>
                <c:pt idx="371">
                  <c:v>135.81</c:v>
                </c:pt>
                <c:pt idx="372">
                  <c:v>135.41</c:v>
                </c:pt>
                <c:pt idx="373">
                  <c:v>135.97</c:v>
                </c:pt>
                <c:pt idx="374">
                  <c:v>134.04900000000001</c:v>
                </c:pt>
                <c:pt idx="375">
                  <c:v>135.63399999999999</c:v>
                </c:pt>
                <c:pt idx="376">
                  <c:v>132.38399999999999</c:v>
                </c:pt>
                <c:pt idx="377">
                  <c:v>134.32300000000001</c:v>
                </c:pt>
                <c:pt idx="378">
                  <c:v>135.273</c:v>
                </c:pt>
                <c:pt idx="379">
                  <c:v>134.13300000000001</c:v>
                </c:pt>
                <c:pt idx="380">
                  <c:v>132.709</c:v>
                </c:pt>
                <c:pt idx="381">
                  <c:v>131.047</c:v>
                </c:pt>
                <c:pt idx="382">
                  <c:v>131.364</c:v>
                </c:pt>
                <c:pt idx="383">
                  <c:v>131.71199999999999</c:v>
                </c:pt>
                <c:pt idx="384">
                  <c:v>131.91800000000001</c:v>
                </c:pt>
                <c:pt idx="385">
                  <c:v>131.58500000000001</c:v>
                </c:pt>
                <c:pt idx="386">
                  <c:v>131.364</c:v>
                </c:pt>
                <c:pt idx="387">
                  <c:v>130.84100000000001</c:v>
                </c:pt>
                <c:pt idx="388">
                  <c:v>127.88200000000001</c:v>
                </c:pt>
                <c:pt idx="389">
                  <c:v>125.017</c:v>
                </c:pt>
                <c:pt idx="390">
                  <c:v>123.339</c:v>
                </c:pt>
                <c:pt idx="391">
                  <c:v>123.782</c:v>
                </c:pt>
                <c:pt idx="392">
                  <c:v>122.944</c:v>
                </c:pt>
                <c:pt idx="393">
                  <c:v>122.833</c:v>
                </c:pt>
                <c:pt idx="394">
                  <c:v>122.437</c:v>
                </c:pt>
                <c:pt idx="395">
                  <c:v>121.962</c:v>
                </c:pt>
                <c:pt idx="396">
                  <c:v>121.408</c:v>
                </c:pt>
                <c:pt idx="397">
                  <c:v>121.97799999999999</c:v>
                </c:pt>
                <c:pt idx="398">
                  <c:v>122.184</c:v>
                </c:pt>
                <c:pt idx="399">
                  <c:v>121.79300000000001</c:v>
                </c:pt>
                <c:pt idx="400">
                  <c:v>121.91800000000001</c:v>
                </c:pt>
                <c:pt idx="401">
                  <c:v>121.934</c:v>
                </c:pt>
                <c:pt idx="402">
                  <c:v>121.104</c:v>
                </c:pt>
                <c:pt idx="403">
                  <c:v>122.121</c:v>
                </c:pt>
                <c:pt idx="404">
                  <c:v>123.514</c:v>
                </c:pt>
                <c:pt idx="405">
                  <c:v>122.77800000000001</c:v>
                </c:pt>
                <c:pt idx="406">
                  <c:v>122.027</c:v>
                </c:pt>
                <c:pt idx="407">
                  <c:v>120.94799999999999</c:v>
                </c:pt>
                <c:pt idx="408">
                  <c:v>120.526</c:v>
                </c:pt>
                <c:pt idx="409">
                  <c:v>120.541</c:v>
                </c:pt>
                <c:pt idx="410">
                  <c:v>120.729</c:v>
                </c:pt>
                <c:pt idx="411">
                  <c:v>121.104</c:v>
                </c:pt>
                <c:pt idx="412">
                  <c:v>120.932</c:v>
                </c:pt>
                <c:pt idx="413">
                  <c:v>121.73</c:v>
                </c:pt>
                <c:pt idx="414">
                  <c:v>121.574</c:v>
                </c:pt>
                <c:pt idx="415">
                  <c:v>121.699</c:v>
                </c:pt>
                <c:pt idx="416">
                  <c:v>120.479</c:v>
                </c:pt>
                <c:pt idx="417">
                  <c:v>122.953</c:v>
                </c:pt>
                <c:pt idx="418">
                  <c:v>122.041</c:v>
                </c:pt>
                <c:pt idx="419">
                  <c:v>124.40600000000001</c:v>
                </c:pt>
                <c:pt idx="420">
                  <c:v>123.69499999999999</c:v>
                </c:pt>
                <c:pt idx="421">
                  <c:v>123.664</c:v>
                </c:pt>
                <c:pt idx="422">
                  <c:v>123.37</c:v>
                </c:pt>
                <c:pt idx="423">
                  <c:v>121.824</c:v>
                </c:pt>
                <c:pt idx="424">
                  <c:v>123.69499999999999</c:v>
                </c:pt>
                <c:pt idx="425">
                  <c:v>123.69499999999999</c:v>
                </c:pt>
                <c:pt idx="426">
                  <c:v>123.494</c:v>
                </c:pt>
                <c:pt idx="427">
                  <c:v>123.69499999999999</c:v>
                </c:pt>
                <c:pt idx="428">
                  <c:v>123.788</c:v>
                </c:pt>
                <c:pt idx="429">
                  <c:v>125.087</c:v>
                </c:pt>
                <c:pt idx="430">
                  <c:v>125.149</c:v>
                </c:pt>
                <c:pt idx="431">
                  <c:v>124.79300000000001</c:v>
                </c:pt>
                <c:pt idx="432">
                  <c:v>122.783</c:v>
                </c:pt>
                <c:pt idx="433">
                  <c:v>121.56100000000001</c:v>
                </c:pt>
                <c:pt idx="434">
                  <c:v>122.27200000000001</c:v>
                </c:pt>
                <c:pt idx="435">
                  <c:v>124.32899999999999</c:v>
                </c:pt>
                <c:pt idx="436">
                  <c:v>126.015</c:v>
                </c:pt>
                <c:pt idx="437">
                  <c:v>127.19</c:v>
                </c:pt>
                <c:pt idx="438">
                  <c:v>127.175</c:v>
                </c:pt>
                <c:pt idx="439">
                  <c:v>127.901</c:v>
                </c:pt>
                <c:pt idx="440">
                  <c:v>128.25299999999999</c:v>
                </c:pt>
                <c:pt idx="441">
                  <c:v>128.131</c:v>
                </c:pt>
                <c:pt idx="442">
                  <c:v>128.95699999999999</c:v>
                </c:pt>
                <c:pt idx="443">
                  <c:v>128.42099999999999</c:v>
                </c:pt>
                <c:pt idx="444">
                  <c:v>127.764</c:v>
                </c:pt>
                <c:pt idx="445">
                  <c:v>127.733</c:v>
                </c:pt>
                <c:pt idx="446">
                  <c:v>127.42700000000001</c:v>
                </c:pt>
                <c:pt idx="447">
                  <c:v>128.03899999999999</c:v>
                </c:pt>
                <c:pt idx="448">
                  <c:v>128.86500000000001</c:v>
                </c:pt>
                <c:pt idx="449">
                  <c:v>128.81899999999999</c:v>
                </c:pt>
                <c:pt idx="450">
                  <c:v>129.64500000000001</c:v>
                </c:pt>
                <c:pt idx="451">
                  <c:v>130.83799999999999</c:v>
                </c:pt>
                <c:pt idx="452">
                  <c:v>131.16</c:v>
                </c:pt>
                <c:pt idx="453">
                  <c:v>131.41999999999999</c:v>
                </c:pt>
                <c:pt idx="454">
                  <c:v>131.863</c:v>
                </c:pt>
                <c:pt idx="455">
                  <c:v>133.11799999999999</c:v>
                </c:pt>
                <c:pt idx="456">
                  <c:v>132.536</c:v>
                </c:pt>
                <c:pt idx="457">
                  <c:v>135.38200000000001</c:v>
                </c:pt>
                <c:pt idx="458">
                  <c:v>138.09200000000001</c:v>
                </c:pt>
                <c:pt idx="459">
                  <c:v>135.351</c:v>
                </c:pt>
                <c:pt idx="460">
                  <c:v>135.19999999999999</c:v>
                </c:pt>
                <c:pt idx="461">
                  <c:v>134.47300000000001</c:v>
                </c:pt>
                <c:pt idx="462">
                  <c:v>134.39699999999999</c:v>
                </c:pt>
                <c:pt idx="463">
                  <c:v>133.01900000000001</c:v>
                </c:pt>
                <c:pt idx="464">
                  <c:v>136.44200000000001</c:v>
                </c:pt>
                <c:pt idx="465">
                  <c:v>131.79300000000001</c:v>
                </c:pt>
                <c:pt idx="466">
                  <c:v>131.41399999999999</c:v>
                </c:pt>
                <c:pt idx="467">
                  <c:v>131.77799999999999</c:v>
                </c:pt>
                <c:pt idx="468">
                  <c:v>131.505</c:v>
                </c:pt>
                <c:pt idx="469">
                  <c:v>130.869</c:v>
                </c:pt>
                <c:pt idx="470">
                  <c:v>130.74799999999999</c:v>
                </c:pt>
                <c:pt idx="471">
                  <c:v>130.82400000000001</c:v>
                </c:pt>
                <c:pt idx="472">
                  <c:v>130.97499999999999</c:v>
                </c:pt>
                <c:pt idx="473">
                  <c:v>130.68700000000001</c:v>
                </c:pt>
                <c:pt idx="474">
                  <c:v>130.82400000000001</c:v>
                </c:pt>
                <c:pt idx="475">
                  <c:v>131.74700000000001</c:v>
                </c:pt>
                <c:pt idx="476">
                  <c:v>131.88399999999999</c:v>
                </c:pt>
                <c:pt idx="477">
                  <c:v>131.58099999999999</c:v>
                </c:pt>
                <c:pt idx="478">
                  <c:v>131.959</c:v>
                </c:pt>
                <c:pt idx="479">
                  <c:v>130.94499999999999</c:v>
                </c:pt>
                <c:pt idx="480">
                  <c:v>131.28899999999999</c:v>
                </c:pt>
                <c:pt idx="481">
                  <c:v>129.67099999999999</c:v>
                </c:pt>
                <c:pt idx="482">
                  <c:v>129.65600000000001</c:v>
                </c:pt>
                <c:pt idx="483">
                  <c:v>128.93600000000001</c:v>
                </c:pt>
                <c:pt idx="484">
                  <c:v>128.99600000000001</c:v>
                </c:pt>
                <c:pt idx="485">
                  <c:v>128.292</c:v>
                </c:pt>
                <c:pt idx="486">
                  <c:v>126.943</c:v>
                </c:pt>
                <c:pt idx="487">
                  <c:v>127.797</c:v>
                </c:pt>
                <c:pt idx="488">
                  <c:v>128.48699999999999</c:v>
                </c:pt>
                <c:pt idx="489">
                  <c:v>130.47999999999999</c:v>
                </c:pt>
                <c:pt idx="490">
                  <c:v>130.405</c:v>
                </c:pt>
                <c:pt idx="491">
                  <c:v>130.52500000000001</c:v>
                </c:pt>
                <c:pt idx="492">
                  <c:v>135.57599999999999</c:v>
                </c:pt>
                <c:pt idx="493">
                  <c:v>135.261</c:v>
                </c:pt>
                <c:pt idx="494">
                  <c:v>135.92099999999999</c:v>
                </c:pt>
                <c:pt idx="495">
                  <c:v>136.22</c:v>
                </c:pt>
                <c:pt idx="496">
                  <c:v>137.899</c:v>
                </c:pt>
                <c:pt idx="497">
                  <c:v>138.244</c:v>
                </c:pt>
                <c:pt idx="498">
                  <c:v>139.21799999999999</c:v>
                </c:pt>
                <c:pt idx="499">
                  <c:v>139.59200000000001</c:v>
                </c:pt>
                <c:pt idx="500">
                  <c:v>139.53200000000001</c:v>
                </c:pt>
                <c:pt idx="501">
                  <c:v>139.874</c:v>
                </c:pt>
                <c:pt idx="502">
                  <c:v>139.23599999999999</c:v>
                </c:pt>
                <c:pt idx="503">
                  <c:v>138.68600000000001</c:v>
                </c:pt>
                <c:pt idx="504">
                  <c:v>138.68600000000001</c:v>
                </c:pt>
                <c:pt idx="505">
                  <c:v>139.88900000000001</c:v>
                </c:pt>
                <c:pt idx="506">
                  <c:v>139.29499999999999</c:v>
                </c:pt>
                <c:pt idx="507">
                  <c:v>137.054</c:v>
                </c:pt>
                <c:pt idx="508">
                  <c:v>136.089</c:v>
                </c:pt>
                <c:pt idx="509">
                  <c:v>136.56399999999999</c:v>
                </c:pt>
                <c:pt idx="510">
                  <c:v>135.97</c:v>
                </c:pt>
                <c:pt idx="511">
                  <c:v>138.79</c:v>
                </c:pt>
                <c:pt idx="512">
                  <c:v>139.607</c:v>
                </c:pt>
                <c:pt idx="513">
                  <c:v>140.76499999999999</c:v>
                </c:pt>
                <c:pt idx="514">
                  <c:v>141.26900000000001</c:v>
                </c:pt>
                <c:pt idx="515">
                  <c:v>141.49199999999999</c:v>
                </c:pt>
                <c:pt idx="516">
                  <c:v>140.928</c:v>
                </c:pt>
                <c:pt idx="517">
                  <c:v>141.29900000000001</c:v>
                </c:pt>
                <c:pt idx="518">
                  <c:v>140.661</c:v>
                </c:pt>
                <c:pt idx="519">
                  <c:v>141.017</c:v>
                </c:pt>
                <c:pt idx="520">
                  <c:v>141.017</c:v>
                </c:pt>
                <c:pt idx="521">
                  <c:v>141.29599999999999</c:v>
                </c:pt>
                <c:pt idx="522">
                  <c:v>141.928</c:v>
                </c:pt>
                <c:pt idx="523">
                  <c:v>141.678</c:v>
                </c:pt>
                <c:pt idx="524">
                  <c:v>141.60400000000001</c:v>
                </c:pt>
                <c:pt idx="525">
                  <c:v>141.34</c:v>
                </c:pt>
                <c:pt idx="526">
                  <c:v>141.017</c:v>
                </c:pt>
                <c:pt idx="527">
                  <c:v>140.28200000000001</c:v>
                </c:pt>
                <c:pt idx="528">
                  <c:v>139.34200000000001</c:v>
                </c:pt>
                <c:pt idx="529">
                  <c:v>138.71100000000001</c:v>
                </c:pt>
                <c:pt idx="530">
                  <c:v>139.40100000000001</c:v>
                </c:pt>
                <c:pt idx="531">
                  <c:v>138.446</c:v>
                </c:pt>
                <c:pt idx="532">
                  <c:v>139.357</c:v>
                </c:pt>
                <c:pt idx="533">
                  <c:v>138.07900000000001</c:v>
                </c:pt>
                <c:pt idx="534">
                  <c:v>138.916</c:v>
                </c:pt>
                <c:pt idx="535">
                  <c:v>138.96</c:v>
                </c:pt>
                <c:pt idx="536">
                  <c:v>138.84299999999999</c:v>
                </c:pt>
                <c:pt idx="537">
                  <c:v>138.84299999999999</c:v>
                </c:pt>
                <c:pt idx="538">
                  <c:v>138.667</c:v>
                </c:pt>
                <c:pt idx="539">
                  <c:v>138.07900000000001</c:v>
                </c:pt>
                <c:pt idx="540">
                  <c:v>138.81299999999999</c:v>
                </c:pt>
                <c:pt idx="541">
                  <c:v>139.25</c:v>
                </c:pt>
                <c:pt idx="542">
                  <c:v>139.584</c:v>
                </c:pt>
                <c:pt idx="543">
                  <c:v>139.744</c:v>
                </c:pt>
                <c:pt idx="544">
                  <c:v>140.41200000000001</c:v>
                </c:pt>
                <c:pt idx="545">
                  <c:v>141.13900000000001</c:v>
                </c:pt>
                <c:pt idx="546">
                  <c:v>141.93899999999999</c:v>
                </c:pt>
                <c:pt idx="547">
                  <c:v>141.953</c:v>
                </c:pt>
                <c:pt idx="548">
                  <c:v>141.721</c:v>
                </c:pt>
                <c:pt idx="549">
                  <c:v>141.285</c:v>
                </c:pt>
                <c:pt idx="550">
                  <c:v>140.97900000000001</c:v>
                </c:pt>
                <c:pt idx="551">
                  <c:v>141.285</c:v>
                </c:pt>
                <c:pt idx="552">
                  <c:v>141.93899999999999</c:v>
                </c:pt>
                <c:pt idx="553">
                  <c:v>141.27000000000001</c:v>
                </c:pt>
                <c:pt idx="554">
                  <c:v>141.59</c:v>
                </c:pt>
                <c:pt idx="555">
                  <c:v>141.57499999999999</c:v>
                </c:pt>
                <c:pt idx="556">
                  <c:v>141.44399999999999</c:v>
                </c:pt>
                <c:pt idx="557">
                  <c:v>141.154</c:v>
                </c:pt>
                <c:pt idx="558">
                  <c:v>141.59</c:v>
                </c:pt>
                <c:pt idx="559">
                  <c:v>141.53200000000001</c:v>
                </c:pt>
                <c:pt idx="560">
                  <c:v>142.447</c:v>
                </c:pt>
                <c:pt idx="561">
                  <c:v>140.994</c:v>
                </c:pt>
                <c:pt idx="562">
                  <c:v>142.47499999999999</c:v>
                </c:pt>
                <c:pt idx="563">
                  <c:v>142.346</c:v>
                </c:pt>
                <c:pt idx="564">
                  <c:v>142.547</c:v>
                </c:pt>
                <c:pt idx="565">
                  <c:v>142.60400000000001</c:v>
                </c:pt>
                <c:pt idx="566">
                  <c:v>142.346</c:v>
                </c:pt>
                <c:pt idx="567">
                  <c:v>142.346</c:v>
                </c:pt>
                <c:pt idx="568">
                  <c:v>142.446</c:v>
                </c:pt>
                <c:pt idx="569">
                  <c:v>142.57599999999999</c:v>
                </c:pt>
                <c:pt idx="570">
                  <c:v>142.518</c:v>
                </c:pt>
                <c:pt idx="571">
                  <c:v>142.30199999999999</c:v>
                </c:pt>
                <c:pt idx="572">
                  <c:v>142.38900000000001</c:v>
                </c:pt>
                <c:pt idx="573">
                  <c:v>142.40299999999999</c:v>
                </c:pt>
                <c:pt idx="574">
                  <c:v>142.489</c:v>
                </c:pt>
                <c:pt idx="575">
                  <c:v>142.36000000000001</c:v>
                </c:pt>
                <c:pt idx="576">
                  <c:v>142.31700000000001</c:v>
                </c:pt>
                <c:pt idx="577">
                  <c:v>142.446</c:v>
                </c:pt>
                <c:pt idx="578">
                  <c:v>142.964</c:v>
                </c:pt>
                <c:pt idx="579">
                  <c:v>143.00700000000001</c:v>
                </c:pt>
                <c:pt idx="580">
                  <c:v>143.00700000000001</c:v>
                </c:pt>
                <c:pt idx="581">
                  <c:v>142.935</c:v>
                </c:pt>
                <c:pt idx="582">
                  <c:v>142.92099999999999</c:v>
                </c:pt>
                <c:pt idx="583">
                  <c:v>143.136</c:v>
                </c:pt>
                <c:pt idx="584">
                  <c:v>142.84899999999999</c:v>
                </c:pt>
                <c:pt idx="585">
                  <c:v>141.97</c:v>
                </c:pt>
                <c:pt idx="586">
                  <c:v>142.28200000000001</c:v>
                </c:pt>
                <c:pt idx="587">
                  <c:v>142.22499999999999</c:v>
                </c:pt>
                <c:pt idx="588">
                  <c:v>142.197</c:v>
                </c:pt>
                <c:pt idx="589">
                  <c:v>141.88499999999999</c:v>
                </c:pt>
                <c:pt idx="590">
                  <c:v>141.899</c:v>
                </c:pt>
                <c:pt idx="591">
                  <c:v>141.77099999999999</c:v>
                </c:pt>
                <c:pt idx="592">
                  <c:v>141.91300000000001</c:v>
                </c:pt>
                <c:pt idx="593">
                  <c:v>141.79900000000001</c:v>
                </c:pt>
                <c:pt idx="594">
                  <c:v>141.374</c:v>
                </c:pt>
                <c:pt idx="595">
                  <c:v>141.50200000000001</c:v>
                </c:pt>
                <c:pt idx="596">
                  <c:v>141.374</c:v>
                </c:pt>
                <c:pt idx="597">
                  <c:v>141.43100000000001</c:v>
                </c:pt>
                <c:pt idx="598">
                  <c:v>141.38800000000001</c:v>
                </c:pt>
                <c:pt idx="599">
                  <c:v>141.77099999999999</c:v>
                </c:pt>
                <c:pt idx="600">
                  <c:v>141.85599999999999</c:v>
                </c:pt>
                <c:pt idx="601">
                  <c:v>141.79900000000001</c:v>
                </c:pt>
                <c:pt idx="602">
                  <c:v>142.06899999999999</c:v>
                </c:pt>
                <c:pt idx="603">
                  <c:v>141.85599999999999</c:v>
                </c:pt>
                <c:pt idx="604">
                  <c:v>142.62200000000001</c:v>
                </c:pt>
                <c:pt idx="605">
                  <c:v>141.79900000000001</c:v>
                </c:pt>
                <c:pt idx="606">
                  <c:v>141.101</c:v>
                </c:pt>
                <c:pt idx="607">
                  <c:v>140.16499999999999</c:v>
                </c:pt>
                <c:pt idx="608">
                  <c:v>139.67599999999999</c:v>
                </c:pt>
                <c:pt idx="609">
                  <c:v>140.51400000000001</c:v>
                </c:pt>
                <c:pt idx="610">
                  <c:v>140.053</c:v>
                </c:pt>
                <c:pt idx="611">
                  <c:v>140.179</c:v>
                </c:pt>
                <c:pt idx="612">
                  <c:v>139.83000000000001</c:v>
                </c:pt>
                <c:pt idx="613">
                  <c:v>140.89099999999999</c:v>
                </c:pt>
                <c:pt idx="614">
                  <c:v>140.375</c:v>
                </c:pt>
                <c:pt idx="615">
                  <c:v>139.95500000000001</c:v>
                </c:pt>
                <c:pt idx="616">
                  <c:v>139.78800000000001</c:v>
                </c:pt>
                <c:pt idx="617">
                  <c:v>140.053</c:v>
                </c:pt>
                <c:pt idx="618">
                  <c:v>139.56399999999999</c:v>
                </c:pt>
                <c:pt idx="619">
                  <c:v>140.26300000000001</c:v>
                </c:pt>
                <c:pt idx="620">
                  <c:v>140.10900000000001</c:v>
                </c:pt>
                <c:pt idx="621">
                  <c:v>140.30500000000001</c:v>
                </c:pt>
                <c:pt idx="622">
                  <c:v>140.822</c:v>
                </c:pt>
                <c:pt idx="623">
                  <c:v>140.36099999999999</c:v>
                </c:pt>
                <c:pt idx="624">
                  <c:v>139.84399999999999</c:v>
                </c:pt>
                <c:pt idx="625">
                  <c:v>139.50800000000001</c:v>
                </c:pt>
                <c:pt idx="626">
                  <c:v>139.327</c:v>
                </c:pt>
                <c:pt idx="627">
                  <c:v>138.52799999999999</c:v>
                </c:pt>
                <c:pt idx="628">
                  <c:v>139.43700000000001</c:v>
                </c:pt>
                <c:pt idx="629">
                  <c:v>139.05099999999999</c:v>
                </c:pt>
                <c:pt idx="630">
                  <c:v>139.03800000000001</c:v>
                </c:pt>
                <c:pt idx="631">
                  <c:v>137.90799999999999</c:v>
                </c:pt>
                <c:pt idx="632">
                  <c:v>137.90799999999999</c:v>
                </c:pt>
                <c:pt idx="633">
                  <c:v>138.52799999999999</c:v>
                </c:pt>
                <c:pt idx="634">
                  <c:v>138.404</c:v>
                </c:pt>
                <c:pt idx="635">
                  <c:v>136.32499999999999</c:v>
                </c:pt>
                <c:pt idx="636">
                  <c:v>136.32499999999999</c:v>
                </c:pt>
                <c:pt idx="637">
                  <c:v>137.01300000000001</c:v>
                </c:pt>
                <c:pt idx="638">
                  <c:v>137.01300000000001</c:v>
                </c:pt>
                <c:pt idx="639">
                  <c:v>137.68799999999999</c:v>
                </c:pt>
                <c:pt idx="640">
                  <c:v>137.01300000000001</c:v>
                </c:pt>
                <c:pt idx="641">
                  <c:v>137.495</c:v>
                </c:pt>
                <c:pt idx="642">
                  <c:v>137.702</c:v>
                </c:pt>
                <c:pt idx="643">
                  <c:v>138.184</c:v>
                </c:pt>
                <c:pt idx="644">
                  <c:v>138.25299999999999</c:v>
                </c:pt>
                <c:pt idx="645">
                  <c:v>137.977</c:v>
                </c:pt>
                <c:pt idx="646">
                  <c:v>138.34899999999999</c:v>
                </c:pt>
                <c:pt idx="647">
                  <c:v>138.96899999999999</c:v>
                </c:pt>
                <c:pt idx="648">
                  <c:v>138.624</c:v>
                </c:pt>
                <c:pt idx="649">
                  <c:v>139.27699999999999</c:v>
                </c:pt>
                <c:pt idx="650">
                  <c:v>138.393</c:v>
                </c:pt>
                <c:pt idx="651">
                  <c:v>138.44800000000001</c:v>
                </c:pt>
                <c:pt idx="652">
                  <c:v>138.59700000000001</c:v>
                </c:pt>
                <c:pt idx="653">
                  <c:v>138.18899999999999</c:v>
                </c:pt>
                <c:pt idx="654">
                  <c:v>138.733</c:v>
                </c:pt>
                <c:pt idx="655">
                  <c:v>137.958</c:v>
                </c:pt>
                <c:pt idx="656">
                  <c:v>137.44200000000001</c:v>
                </c:pt>
                <c:pt idx="657">
                  <c:v>137.85</c:v>
                </c:pt>
                <c:pt idx="658">
                  <c:v>138.624</c:v>
                </c:pt>
                <c:pt idx="659">
                  <c:v>137.958</c:v>
                </c:pt>
                <c:pt idx="660">
                  <c:v>138.149</c:v>
                </c:pt>
                <c:pt idx="661">
                  <c:v>138.32499999999999</c:v>
                </c:pt>
                <c:pt idx="662">
                  <c:v>138.59700000000001</c:v>
                </c:pt>
                <c:pt idx="663">
                  <c:v>137.83600000000001</c:v>
                </c:pt>
                <c:pt idx="664">
                  <c:v>138.489</c:v>
                </c:pt>
                <c:pt idx="665">
                  <c:v>137.904</c:v>
                </c:pt>
                <c:pt idx="666">
                  <c:v>136.626</c:v>
                </c:pt>
                <c:pt idx="667">
                  <c:v>137.102</c:v>
                </c:pt>
                <c:pt idx="668">
                  <c:v>138.11000000000001</c:v>
                </c:pt>
                <c:pt idx="669">
                  <c:v>137.976</c:v>
                </c:pt>
                <c:pt idx="670">
                  <c:v>137.85499999999999</c:v>
                </c:pt>
                <c:pt idx="671">
                  <c:v>137.18299999999999</c:v>
                </c:pt>
                <c:pt idx="672">
                  <c:v>138.07</c:v>
                </c:pt>
                <c:pt idx="673">
                  <c:v>138.04300000000001</c:v>
                </c:pt>
                <c:pt idx="674">
                  <c:v>138.94399999999999</c:v>
                </c:pt>
                <c:pt idx="675">
                  <c:v>138.245</c:v>
                </c:pt>
                <c:pt idx="676">
                  <c:v>137.84100000000001</c:v>
                </c:pt>
                <c:pt idx="677">
                  <c:v>137.70699999999999</c:v>
                </c:pt>
                <c:pt idx="678">
                  <c:v>136.96700000000001</c:v>
                </c:pt>
                <c:pt idx="679">
                  <c:v>137.304</c:v>
                </c:pt>
                <c:pt idx="680">
                  <c:v>136.268</c:v>
                </c:pt>
                <c:pt idx="681">
                  <c:v>137.70699999999999</c:v>
                </c:pt>
                <c:pt idx="682">
                  <c:v>138.99799999999999</c:v>
                </c:pt>
                <c:pt idx="683">
                  <c:v>139.09200000000001</c:v>
                </c:pt>
                <c:pt idx="684">
                  <c:v>138.98500000000001</c:v>
                </c:pt>
                <c:pt idx="685">
                  <c:v>138.78299999999999</c:v>
                </c:pt>
                <c:pt idx="686">
                  <c:v>137.815</c:v>
                </c:pt>
                <c:pt idx="687">
                  <c:v>139.44200000000001</c:v>
                </c:pt>
                <c:pt idx="688">
                  <c:v>141.06899999999999</c:v>
                </c:pt>
                <c:pt idx="689">
                  <c:v>136.53700000000001</c:v>
                </c:pt>
                <c:pt idx="690">
                  <c:v>137.24199999999999</c:v>
                </c:pt>
                <c:pt idx="691">
                  <c:v>134.102</c:v>
                </c:pt>
                <c:pt idx="692">
                  <c:v>137.08199999999999</c:v>
                </c:pt>
                <c:pt idx="693">
                  <c:v>136.77699999999999</c:v>
                </c:pt>
                <c:pt idx="694">
                  <c:v>137.26900000000001</c:v>
                </c:pt>
                <c:pt idx="695">
                  <c:v>137.05600000000001</c:v>
                </c:pt>
                <c:pt idx="696">
                  <c:v>136.49700000000001</c:v>
                </c:pt>
                <c:pt idx="697">
                  <c:v>137.26900000000001</c:v>
                </c:pt>
                <c:pt idx="698">
                  <c:v>136.85599999999999</c:v>
                </c:pt>
                <c:pt idx="699">
                  <c:v>138.16</c:v>
                </c:pt>
                <c:pt idx="700">
                  <c:v>136.93600000000001</c:v>
                </c:pt>
                <c:pt idx="701">
                  <c:v>136.816</c:v>
                </c:pt>
                <c:pt idx="702">
                  <c:v>136.524</c:v>
                </c:pt>
                <c:pt idx="703">
                  <c:v>137.00299999999999</c:v>
                </c:pt>
                <c:pt idx="704">
                  <c:v>137.69399999999999</c:v>
                </c:pt>
                <c:pt idx="705">
                  <c:v>137.44200000000001</c:v>
                </c:pt>
                <c:pt idx="706">
                  <c:v>135.965</c:v>
                </c:pt>
                <c:pt idx="707">
                  <c:v>136.178</c:v>
                </c:pt>
                <c:pt idx="708">
                  <c:v>135.965</c:v>
                </c:pt>
                <c:pt idx="709">
                  <c:v>138.4</c:v>
                </c:pt>
                <c:pt idx="710">
                  <c:v>138.084</c:v>
                </c:pt>
                <c:pt idx="711">
                  <c:v>137.255</c:v>
                </c:pt>
                <c:pt idx="712">
                  <c:v>137.755</c:v>
                </c:pt>
                <c:pt idx="713">
                  <c:v>137.59700000000001</c:v>
                </c:pt>
                <c:pt idx="714">
                  <c:v>138.05799999999999</c:v>
                </c:pt>
                <c:pt idx="715">
                  <c:v>137.47900000000001</c:v>
                </c:pt>
                <c:pt idx="716">
                  <c:v>137.018</c:v>
                </c:pt>
                <c:pt idx="717">
                  <c:v>136.755</c:v>
                </c:pt>
                <c:pt idx="718">
                  <c:v>136.05699999999999</c:v>
                </c:pt>
                <c:pt idx="719">
                  <c:v>136.11000000000001</c:v>
                </c:pt>
                <c:pt idx="720">
                  <c:v>136.07</c:v>
                </c:pt>
                <c:pt idx="721">
                  <c:v>136.215</c:v>
                </c:pt>
                <c:pt idx="722">
                  <c:v>135.702</c:v>
                </c:pt>
                <c:pt idx="723">
                  <c:v>135.28100000000001</c:v>
                </c:pt>
                <c:pt idx="724">
                  <c:v>135.03</c:v>
                </c:pt>
                <c:pt idx="725">
                  <c:v>135.37299999999999</c:v>
                </c:pt>
                <c:pt idx="726">
                  <c:v>134.68799999999999</c:v>
                </c:pt>
                <c:pt idx="727">
                  <c:v>134.214</c:v>
                </c:pt>
                <c:pt idx="728">
                  <c:v>134.29300000000001</c:v>
                </c:pt>
                <c:pt idx="729">
                  <c:v>135.57</c:v>
                </c:pt>
                <c:pt idx="730">
                  <c:v>134.92099999999999</c:v>
                </c:pt>
                <c:pt idx="731">
                  <c:v>134.375</c:v>
                </c:pt>
                <c:pt idx="732">
                  <c:v>134.33600000000001</c:v>
                </c:pt>
                <c:pt idx="733">
                  <c:v>133.85499999999999</c:v>
                </c:pt>
                <c:pt idx="734">
                  <c:v>133.946</c:v>
                </c:pt>
                <c:pt idx="735">
                  <c:v>133.608</c:v>
                </c:pt>
                <c:pt idx="736">
                  <c:v>133.56899999999999</c:v>
                </c:pt>
                <c:pt idx="737">
                  <c:v>132.64699999999999</c:v>
                </c:pt>
                <c:pt idx="738">
                  <c:v>132.01</c:v>
                </c:pt>
                <c:pt idx="739">
                  <c:v>131.99700000000001</c:v>
                </c:pt>
                <c:pt idx="740">
                  <c:v>132.4</c:v>
                </c:pt>
                <c:pt idx="741">
                  <c:v>132.43899999999999</c:v>
                </c:pt>
                <c:pt idx="742">
                  <c:v>132.27000000000001</c:v>
                </c:pt>
                <c:pt idx="743">
                  <c:v>131.86699999999999</c:v>
                </c:pt>
                <c:pt idx="744">
                  <c:v>131.21799999999999</c:v>
                </c:pt>
                <c:pt idx="745">
                  <c:v>130.971</c:v>
                </c:pt>
                <c:pt idx="746">
                  <c:v>131.023</c:v>
                </c:pt>
                <c:pt idx="747">
                  <c:v>130.56800000000001</c:v>
                </c:pt>
                <c:pt idx="748">
                  <c:v>129.464</c:v>
                </c:pt>
                <c:pt idx="749">
                  <c:v>129.685</c:v>
                </c:pt>
                <c:pt idx="750">
                  <c:v>129.56800000000001</c:v>
                </c:pt>
                <c:pt idx="751">
                  <c:v>130.55600000000001</c:v>
                </c:pt>
                <c:pt idx="752">
                  <c:v>129.786</c:v>
                </c:pt>
                <c:pt idx="753">
                  <c:v>128.875</c:v>
                </c:pt>
                <c:pt idx="754">
                  <c:v>128.69499999999999</c:v>
                </c:pt>
                <c:pt idx="755">
                  <c:v>130.04300000000001</c:v>
                </c:pt>
                <c:pt idx="756">
                  <c:v>130.852</c:v>
                </c:pt>
                <c:pt idx="757">
                  <c:v>131.07</c:v>
                </c:pt>
                <c:pt idx="758">
                  <c:v>130.941</c:v>
                </c:pt>
                <c:pt idx="759">
                  <c:v>130.839</c:v>
                </c:pt>
                <c:pt idx="760">
                  <c:v>131.096</c:v>
                </c:pt>
                <c:pt idx="761">
                  <c:v>130.685</c:v>
                </c:pt>
                <c:pt idx="762">
                  <c:v>130.351</c:v>
                </c:pt>
                <c:pt idx="763">
                  <c:v>130.46600000000001</c:v>
                </c:pt>
                <c:pt idx="764">
                  <c:v>130.55600000000001</c:v>
                </c:pt>
                <c:pt idx="765">
                  <c:v>130.12</c:v>
                </c:pt>
                <c:pt idx="766">
                  <c:v>130.364</c:v>
                </c:pt>
                <c:pt idx="767">
                  <c:v>130.505</c:v>
                </c:pt>
                <c:pt idx="768">
                  <c:v>129.97900000000001</c:v>
                </c:pt>
                <c:pt idx="769">
                  <c:v>130.685</c:v>
                </c:pt>
                <c:pt idx="770">
                  <c:v>131.28800000000001</c:v>
                </c:pt>
                <c:pt idx="771">
                  <c:v>131.26300000000001</c:v>
                </c:pt>
                <c:pt idx="772">
                  <c:v>130.768</c:v>
                </c:pt>
                <c:pt idx="773">
                  <c:v>130.90700000000001</c:v>
                </c:pt>
                <c:pt idx="774">
                  <c:v>130.74199999999999</c:v>
                </c:pt>
                <c:pt idx="775">
                  <c:v>131.38999999999999</c:v>
                </c:pt>
                <c:pt idx="776">
                  <c:v>131.46600000000001</c:v>
                </c:pt>
                <c:pt idx="777">
                  <c:v>131.19900000000001</c:v>
                </c:pt>
                <c:pt idx="778">
                  <c:v>131.453</c:v>
                </c:pt>
                <c:pt idx="779">
                  <c:v>131.38999999999999</c:v>
                </c:pt>
                <c:pt idx="780">
                  <c:v>131.136</c:v>
                </c:pt>
                <c:pt idx="781">
                  <c:v>131.136</c:v>
                </c:pt>
                <c:pt idx="782">
                  <c:v>131.32599999999999</c:v>
                </c:pt>
                <c:pt idx="783">
                  <c:v>131.38999999999999</c:v>
                </c:pt>
                <c:pt idx="784">
                  <c:v>131.94800000000001</c:v>
                </c:pt>
                <c:pt idx="785">
                  <c:v>132.024</c:v>
                </c:pt>
                <c:pt idx="786">
                  <c:v>132.012</c:v>
                </c:pt>
                <c:pt idx="787">
                  <c:v>132.024</c:v>
                </c:pt>
                <c:pt idx="788">
                  <c:v>132.06200000000001</c:v>
                </c:pt>
                <c:pt idx="789">
                  <c:v>132.012</c:v>
                </c:pt>
                <c:pt idx="790">
                  <c:v>132.17699999999999</c:v>
                </c:pt>
                <c:pt idx="791">
                  <c:v>132.25200000000001</c:v>
                </c:pt>
                <c:pt idx="792">
                  <c:v>131.83799999999999</c:v>
                </c:pt>
                <c:pt idx="793">
                  <c:v>131.83799999999999</c:v>
                </c:pt>
                <c:pt idx="794">
                  <c:v>131.48599999999999</c:v>
                </c:pt>
                <c:pt idx="795">
                  <c:v>131.185</c:v>
                </c:pt>
                <c:pt idx="796">
                  <c:v>131.16</c:v>
                </c:pt>
                <c:pt idx="797">
                  <c:v>130.58199999999999</c:v>
                </c:pt>
                <c:pt idx="798">
                  <c:v>130.62</c:v>
                </c:pt>
                <c:pt idx="799">
                  <c:v>131.059</c:v>
                </c:pt>
                <c:pt idx="800">
                  <c:v>131.22200000000001</c:v>
                </c:pt>
                <c:pt idx="801">
                  <c:v>131.14699999999999</c:v>
                </c:pt>
                <c:pt idx="802">
                  <c:v>131.23500000000001</c:v>
                </c:pt>
                <c:pt idx="803">
                  <c:v>131.58699999999999</c:v>
                </c:pt>
                <c:pt idx="804">
                  <c:v>131.93799999999999</c:v>
                </c:pt>
                <c:pt idx="805">
                  <c:v>131.83799999999999</c:v>
                </c:pt>
                <c:pt idx="806">
                  <c:v>129.71600000000001</c:v>
                </c:pt>
                <c:pt idx="807">
                  <c:v>130.494</c:v>
                </c:pt>
                <c:pt idx="808">
                  <c:v>131.13499999999999</c:v>
                </c:pt>
                <c:pt idx="809">
                  <c:v>132.905</c:v>
                </c:pt>
                <c:pt idx="810">
                  <c:v>132.81700000000001</c:v>
                </c:pt>
                <c:pt idx="811">
                  <c:v>131.82499999999999</c:v>
                </c:pt>
                <c:pt idx="812">
                  <c:v>132.27199999999999</c:v>
                </c:pt>
                <c:pt idx="813">
                  <c:v>132.024</c:v>
                </c:pt>
                <c:pt idx="814">
                  <c:v>131.279</c:v>
                </c:pt>
                <c:pt idx="815">
                  <c:v>130.98099999999999</c:v>
                </c:pt>
                <c:pt idx="816">
                  <c:v>131.49</c:v>
                </c:pt>
                <c:pt idx="817">
                  <c:v>131.34100000000001</c:v>
                </c:pt>
                <c:pt idx="818">
                  <c:v>129.66399999999999</c:v>
                </c:pt>
                <c:pt idx="819">
                  <c:v>129.08000000000001</c:v>
                </c:pt>
                <c:pt idx="820">
                  <c:v>129.10499999999999</c:v>
                </c:pt>
                <c:pt idx="821">
                  <c:v>129.167</c:v>
                </c:pt>
                <c:pt idx="822">
                  <c:v>129.49</c:v>
                </c:pt>
                <c:pt idx="823">
                  <c:v>129.78800000000001</c:v>
                </c:pt>
                <c:pt idx="824">
                  <c:v>130.65799999999999</c:v>
                </c:pt>
                <c:pt idx="825">
                  <c:v>128.298</c:v>
                </c:pt>
                <c:pt idx="826">
                  <c:v>128.37200000000001</c:v>
                </c:pt>
                <c:pt idx="827">
                  <c:v>131.154</c:v>
                </c:pt>
                <c:pt idx="828">
                  <c:v>131.279</c:v>
                </c:pt>
                <c:pt idx="829">
                  <c:v>130.72</c:v>
                </c:pt>
                <c:pt idx="830">
                  <c:v>131.38999999999999</c:v>
                </c:pt>
                <c:pt idx="831">
                  <c:v>131.34100000000001</c:v>
                </c:pt>
                <c:pt idx="832">
                  <c:v>131.71299999999999</c:v>
                </c:pt>
                <c:pt idx="833">
                  <c:v>131.999</c:v>
                </c:pt>
                <c:pt idx="834">
                  <c:v>132.14699999999999</c:v>
                </c:pt>
                <c:pt idx="835">
                  <c:v>132.88399999999999</c:v>
                </c:pt>
                <c:pt idx="836">
                  <c:v>132.54</c:v>
                </c:pt>
                <c:pt idx="837">
                  <c:v>131.40899999999999</c:v>
                </c:pt>
                <c:pt idx="838">
                  <c:v>131.88800000000001</c:v>
                </c:pt>
                <c:pt idx="839">
                  <c:v>131.05199999999999</c:v>
                </c:pt>
                <c:pt idx="840">
                  <c:v>132.761</c:v>
                </c:pt>
                <c:pt idx="841">
                  <c:v>132.761</c:v>
                </c:pt>
                <c:pt idx="842">
                  <c:v>132.81</c:v>
                </c:pt>
                <c:pt idx="843">
                  <c:v>131.876</c:v>
                </c:pt>
                <c:pt idx="844">
                  <c:v>131.33500000000001</c:v>
                </c:pt>
                <c:pt idx="845">
                  <c:v>130.61000000000001</c:v>
                </c:pt>
                <c:pt idx="846">
                  <c:v>129.59</c:v>
                </c:pt>
                <c:pt idx="847">
                  <c:v>128.852</c:v>
                </c:pt>
                <c:pt idx="848">
                  <c:v>127.16800000000001</c:v>
                </c:pt>
                <c:pt idx="849">
                  <c:v>126.971</c:v>
                </c:pt>
                <c:pt idx="850">
                  <c:v>126.492</c:v>
                </c:pt>
                <c:pt idx="851">
                  <c:v>126.578</c:v>
                </c:pt>
                <c:pt idx="852">
                  <c:v>126.16</c:v>
                </c:pt>
                <c:pt idx="853">
                  <c:v>127.26600000000001</c:v>
                </c:pt>
                <c:pt idx="854">
                  <c:v>126.443</c:v>
                </c:pt>
                <c:pt idx="855">
                  <c:v>127.136</c:v>
                </c:pt>
                <c:pt idx="856">
                  <c:v>127.416</c:v>
                </c:pt>
                <c:pt idx="857">
                  <c:v>124.301</c:v>
                </c:pt>
                <c:pt idx="858">
                  <c:v>125.396</c:v>
                </c:pt>
                <c:pt idx="859">
                  <c:v>128.47399999999999</c:v>
                </c:pt>
                <c:pt idx="860">
                  <c:v>128.41399999999999</c:v>
                </c:pt>
                <c:pt idx="861">
                  <c:v>128.876</c:v>
                </c:pt>
                <c:pt idx="862">
                  <c:v>128.815</c:v>
                </c:pt>
                <c:pt idx="863">
                  <c:v>128.9</c:v>
                </c:pt>
                <c:pt idx="864">
                  <c:v>129.363</c:v>
                </c:pt>
                <c:pt idx="865">
                  <c:v>129.363</c:v>
                </c:pt>
                <c:pt idx="866">
                  <c:v>130.178</c:v>
                </c:pt>
                <c:pt idx="867">
                  <c:v>129.922</c:v>
                </c:pt>
                <c:pt idx="868">
                  <c:v>129.78800000000001</c:v>
                </c:pt>
                <c:pt idx="869">
                  <c:v>130.05600000000001</c:v>
                </c:pt>
                <c:pt idx="870">
                  <c:v>129.642</c:v>
                </c:pt>
                <c:pt idx="871">
                  <c:v>129.715</c:v>
                </c:pt>
                <c:pt idx="872">
                  <c:v>129.691</c:v>
                </c:pt>
                <c:pt idx="873">
                  <c:v>129.655</c:v>
                </c:pt>
                <c:pt idx="874">
                  <c:v>129.81299999999999</c:v>
                </c:pt>
                <c:pt idx="875">
                  <c:v>128.64500000000001</c:v>
                </c:pt>
                <c:pt idx="876">
                  <c:v>128.958</c:v>
                </c:pt>
                <c:pt idx="877">
                  <c:v>129.042</c:v>
                </c:pt>
                <c:pt idx="878">
                  <c:v>127.85</c:v>
                </c:pt>
                <c:pt idx="879">
                  <c:v>127.56100000000001</c:v>
                </c:pt>
                <c:pt idx="880">
                  <c:v>127.886</c:v>
                </c:pt>
                <c:pt idx="881">
                  <c:v>127.633</c:v>
                </c:pt>
                <c:pt idx="882">
                  <c:v>127.06699999999999</c:v>
                </c:pt>
                <c:pt idx="883">
                  <c:v>127.645</c:v>
                </c:pt>
                <c:pt idx="884">
                  <c:v>125.706</c:v>
                </c:pt>
                <c:pt idx="885">
                  <c:v>125.995</c:v>
                </c:pt>
                <c:pt idx="886">
                  <c:v>125.52500000000001</c:v>
                </c:pt>
                <c:pt idx="887">
                  <c:v>126.874</c:v>
                </c:pt>
                <c:pt idx="888">
                  <c:v>126.947</c:v>
                </c:pt>
                <c:pt idx="889">
                  <c:v>128.512</c:v>
                </c:pt>
                <c:pt idx="890">
                  <c:v>128.886</c:v>
                </c:pt>
                <c:pt idx="891">
                  <c:v>129.464</c:v>
                </c:pt>
                <c:pt idx="892">
                  <c:v>129.56</c:v>
                </c:pt>
                <c:pt idx="893">
                  <c:v>129.71700000000001</c:v>
                </c:pt>
                <c:pt idx="894">
                  <c:v>130.27099999999999</c:v>
                </c:pt>
                <c:pt idx="895">
                  <c:v>130.71600000000001</c:v>
                </c:pt>
                <c:pt idx="896">
                  <c:v>129.596</c:v>
                </c:pt>
                <c:pt idx="897">
                  <c:v>130.90899999999999</c:v>
                </c:pt>
                <c:pt idx="898">
                  <c:v>130.18100000000001</c:v>
                </c:pt>
                <c:pt idx="899">
                  <c:v>129.54900000000001</c:v>
                </c:pt>
                <c:pt idx="900">
                  <c:v>129.441</c:v>
                </c:pt>
                <c:pt idx="901">
                  <c:v>129.91800000000001</c:v>
                </c:pt>
                <c:pt idx="902">
                  <c:v>129.66800000000001</c:v>
                </c:pt>
                <c:pt idx="903">
                  <c:v>129.83500000000001</c:v>
                </c:pt>
                <c:pt idx="904">
                  <c:v>130.07400000000001</c:v>
                </c:pt>
                <c:pt idx="905">
                  <c:v>129.83500000000001</c:v>
                </c:pt>
                <c:pt idx="906">
                  <c:v>129.51300000000001</c:v>
                </c:pt>
                <c:pt idx="907">
                  <c:v>128.70099999999999</c:v>
                </c:pt>
                <c:pt idx="908">
                  <c:v>128.797</c:v>
                </c:pt>
                <c:pt idx="909">
                  <c:v>128.71299999999999</c:v>
                </c:pt>
                <c:pt idx="910">
                  <c:v>129.441</c:v>
                </c:pt>
                <c:pt idx="911">
                  <c:v>129.477</c:v>
                </c:pt>
                <c:pt idx="912">
                  <c:v>129.059</c:v>
                </c:pt>
                <c:pt idx="913">
                  <c:v>129.72800000000001</c:v>
                </c:pt>
                <c:pt idx="914">
                  <c:v>129.739</c:v>
                </c:pt>
                <c:pt idx="915">
                  <c:v>129.53700000000001</c:v>
                </c:pt>
                <c:pt idx="916">
                  <c:v>129.95400000000001</c:v>
                </c:pt>
                <c:pt idx="917">
                  <c:v>134.089</c:v>
                </c:pt>
                <c:pt idx="918">
                  <c:v>135.566</c:v>
                </c:pt>
                <c:pt idx="919">
                  <c:v>135.46</c:v>
                </c:pt>
                <c:pt idx="920">
                  <c:v>135.684</c:v>
                </c:pt>
                <c:pt idx="921">
                  <c:v>135.613</c:v>
                </c:pt>
                <c:pt idx="922">
                  <c:v>134.65600000000001</c:v>
                </c:pt>
                <c:pt idx="923">
                  <c:v>134.44399999999999</c:v>
                </c:pt>
                <c:pt idx="924">
                  <c:v>134.38499999999999</c:v>
                </c:pt>
                <c:pt idx="925">
                  <c:v>134.53800000000001</c:v>
                </c:pt>
                <c:pt idx="926">
                  <c:v>133.48699999999999</c:v>
                </c:pt>
                <c:pt idx="927">
                  <c:v>133.77000000000001</c:v>
                </c:pt>
                <c:pt idx="928">
                  <c:v>133.63999999999999</c:v>
                </c:pt>
                <c:pt idx="929">
                  <c:v>134.56200000000001</c:v>
                </c:pt>
                <c:pt idx="930">
                  <c:v>134.65600000000001</c:v>
                </c:pt>
                <c:pt idx="931">
                  <c:v>134.65600000000001</c:v>
                </c:pt>
                <c:pt idx="932">
                  <c:v>134.32499999999999</c:v>
                </c:pt>
                <c:pt idx="933">
                  <c:v>133.286</c:v>
                </c:pt>
                <c:pt idx="934">
                  <c:v>133.02600000000001</c:v>
                </c:pt>
                <c:pt idx="935">
                  <c:v>133.369</c:v>
                </c:pt>
                <c:pt idx="936">
                  <c:v>133.15600000000001</c:v>
                </c:pt>
                <c:pt idx="937">
                  <c:v>132.35300000000001</c:v>
                </c:pt>
                <c:pt idx="938">
                  <c:v>133.203</c:v>
                </c:pt>
                <c:pt idx="939">
                  <c:v>133.45099999999999</c:v>
                </c:pt>
                <c:pt idx="940">
                  <c:v>133.03200000000001</c:v>
                </c:pt>
                <c:pt idx="941">
                  <c:v>131.64599999999999</c:v>
                </c:pt>
                <c:pt idx="942">
                  <c:v>133.09</c:v>
                </c:pt>
                <c:pt idx="943">
                  <c:v>132.20500000000001</c:v>
                </c:pt>
                <c:pt idx="944">
                  <c:v>131.86699999999999</c:v>
                </c:pt>
                <c:pt idx="945">
                  <c:v>132.53100000000001</c:v>
                </c:pt>
                <c:pt idx="946">
                  <c:v>132.36799999999999</c:v>
                </c:pt>
                <c:pt idx="947">
                  <c:v>130.178</c:v>
                </c:pt>
                <c:pt idx="948">
                  <c:v>130.35300000000001</c:v>
                </c:pt>
                <c:pt idx="949">
                  <c:v>130.947</c:v>
                </c:pt>
                <c:pt idx="950">
                  <c:v>130.411</c:v>
                </c:pt>
                <c:pt idx="951">
                  <c:v>129.19900000000001</c:v>
                </c:pt>
                <c:pt idx="952">
                  <c:v>127.90600000000001</c:v>
                </c:pt>
                <c:pt idx="953">
                  <c:v>128.477</c:v>
                </c:pt>
                <c:pt idx="954">
                  <c:v>127.79</c:v>
                </c:pt>
                <c:pt idx="955">
                  <c:v>126.986</c:v>
                </c:pt>
                <c:pt idx="956">
                  <c:v>127.568</c:v>
                </c:pt>
                <c:pt idx="957">
                  <c:v>128.023</c:v>
                </c:pt>
                <c:pt idx="958">
                  <c:v>130.82499999999999</c:v>
                </c:pt>
                <c:pt idx="959">
                  <c:v>129.41800000000001</c:v>
                </c:pt>
                <c:pt idx="960">
                  <c:v>123.396</c:v>
                </c:pt>
                <c:pt idx="961">
                  <c:v>123.321</c:v>
                </c:pt>
                <c:pt idx="962">
                  <c:v>122.774</c:v>
                </c:pt>
                <c:pt idx="963">
                  <c:v>122.87</c:v>
                </c:pt>
                <c:pt idx="964">
                  <c:v>122.86</c:v>
                </c:pt>
                <c:pt idx="965">
                  <c:v>121.70099999999999</c:v>
                </c:pt>
                <c:pt idx="966">
                  <c:v>119.672</c:v>
                </c:pt>
                <c:pt idx="967">
                  <c:v>118.62</c:v>
                </c:pt>
                <c:pt idx="968">
                  <c:v>119.08199999999999</c:v>
                </c:pt>
                <c:pt idx="969">
                  <c:v>118.91</c:v>
                </c:pt>
                <c:pt idx="970">
                  <c:v>119.554</c:v>
                </c:pt>
                <c:pt idx="971">
                  <c:v>120.19799999999999</c:v>
                </c:pt>
                <c:pt idx="972">
                  <c:v>120.19799999999999</c:v>
                </c:pt>
                <c:pt idx="973">
                  <c:v>120.53100000000001</c:v>
                </c:pt>
                <c:pt idx="974">
                  <c:v>121.593</c:v>
                </c:pt>
                <c:pt idx="975">
                  <c:v>121.325</c:v>
                </c:pt>
                <c:pt idx="976">
                  <c:v>121.497</c:v>
                </c:pt>
                <c:pt idx="977">
                  <c:v>121.919</c:v>
                </c:pt>
                <c:pt idx="978">
                  <c:v>122.849</c:v>
                </c:pt>
                <c:pt idx="979">
                  <c:v>121.983</c:v>
                </c:pt>
                <c:pt idx="980">
                  <c:v>119.268</c:v>
                </c:pt>
                <c:pt idx="981">
                  <c:v>119.04600000000001</c:v>
                </c:pt>
                <c:pt idx="982">
                  <c:v>118.634</c:v>
                </c:pt>
                <c:pt idx="983">
                  <c:v>118.581</c:v>
                </c:pt>
                <c:pt idx="984">
                  <c:v>118.20099999999999</c:v>
                </c:pt>
                <c:pt idx="985">
                  <c:v>117.102</c:v>
                </c:pt>
                <c:pt idx="986">
                  <c:v>116.69</c:v>
                </c:pt>
                <c:pt idx="987">
                  <c:v>116.14100000000001</c:v>
                </c:pt>
                <c:pt idx="988">
                  <c:v>115.148</c:v>
                </c:pt>
                <c:pt idx="989">
                  <c:v>114.93600000000001</c:v>
                </c:pt>
                <c:pt idx="990">
                  <c:v>114.979</c:v>
                </c:pt>
                <c:pt idx="991">
                  <c:v>114.68300000000001</c:v>
                </c:pt>
                <c:pt idx="992">
                  <c:v>115.54900000000001</c:v>
                </c:pt>
                <c:pt idx="993">
                  <c:v>116.627</c:v>
                </c:pt>
                <c:pt idx="994">
                  <c:v>116.574</c:v>
                </c:pt>
                <c:pt idx="995">
                  <c:v>116.944</c:v>
                </c:pt>
                <c:pt idx="996">
                  <c:v>117.68300000000001</c:v>
                </c:pt>
                <c:pt idx="997">
                  <c:v>118.95699999999999</c:v>
                </c:pt>
                <c:pt idx="998">
                  <c:v>116.482</c:v>
                </c:pt>
                <c:pt idx="999">
                  <c:v>116.10599999999999</c:v>
                </c:pt>
                <c:pt idx="1000">
                  <c:v>115.38500000000001</c:v>
                </c:pt>
                <c:pt idx="1001">
                  <c:v>115.40600000000001</c:v>
                </c:pt>
                <c:pt idx="1002">
                  <c:v>114.33</c:v>
                </c:pt>
                <c:pt idx="1003">
                  <c:v>113.84</c:v>
                </c:pt>
                <c:pt idx="1004">
                  <c:v>113.84</c:v>
                </c:pt>
                <c:pt idx="1005">
                  <c:v>113.328</c:v>
                </c:pt>
                <c:pt idx="1006">
                  <c:v>112.524</c:v>
                </c:pt>
                <c:pt idx="1007">
                  <c:v>112.43</c:v>
                </c:pt>
                <c:pt idx="1008">
                  <c:v>111.532</c:v>
                </c:pt>
                <c:pt idx="1009">
                  <c:v>111.438</c:v>
                </c:pt>
                <c:pt idx="1010">
                  <c:v>111.072</c:v>
                </c:pt>
                <c:pt idx="1011">
                  <c:v>110.706</c:v>
                </c:pt>
                <c:pt idx="1012">
                  <c:v>110.706</c:v>
                </c:pt>
                <c:pt idx="1013">
                  <c:v>110.68600000000001</c:v>
                </c:pt>
                <c:pt idx="1014">
                  <c:v>110.706</c:v>
                </c:pt>
                <c:pt idx="1015">
                  <c:v>111.176</c:v>
                </c:pt>
                <c:pt idx="1016">
                  <c:v>110.706</c:v>
                </c:pt>
                <c:pt idx="1017">
                  <c:v>111.812</c:v>
                </c:pt>
                <c:pt idx="1018">
                  <c:v>110.779</c:v>
                </c:pt>
                <c:pt idx="1019">
                  <c:v>110.004</c:v>
                </c:pt>
                <c:pt idx="1020">
                  <c:v>110.521</c:v>
                </c:pt>
                <c:pt idx="1021">
                  <c:v>109.797</c:v>
                </c:pt>
                <c:pt idx="1022">
                  <c:v>108.651</c:v>
                </c:pt>
                <c:pt idx="1023">
                  <c:v>108.455</c:v>
                </c:pt>
                <c:pt idx="1024">
                  <c:v>108.455</c:v>
                </c:pt>
                <c:pt idx="1025">
                  <c:v>108.455</c:v>
                </c:pt>
                <c:pt idx="1026">
                  <c:v>108.455</c:v>
                </c:pt>
                <c:pt idx="1027">
                  <c:v>108.31</c:v>
                </c:pt>
                <c:pt idx="1028">
                  <c:v>108.455</c:v>
                </c:pt>
                <c:pt idx="1029">
                  <c:v>108.465</c:v>
                </c:pt>
                <c:pt idx="1030">
                  <c:v>108.40300000000001</c:v>
                </c:pt>
                <c:pt idx="1031">
                  <c:v>108.413</c:v>
                </c:pt>
                <c:pt idx="1032">
                  <c:v>108.455</c:v>
                </c:pt>
                <c:pt idx="1033">
                  <c:v>108.40300000000001</c:v>
                </c:pt>
                <c:pt idx="1034">
                  <c:v>108.455</c:v>
                </c:pt>
                <c:pt idx="1035">
                  <c:v>108.455</c:v>
                </c:pt>
                <c:pt idx="1036">
                  <c:v>108.455</c:v>
                </c:pt>
                <c:pt idx="1037">
                  <c:v>108.455</c:v>
                </c:pt>
                <c:pt idx="1038">
                  <c:v>108.526</c:v>
                </c:pt>
                <c:pt idx="1039">
                  <c:v>107.687</c:v>
                </c:pt>
                <c:pt idx="1040">
                  <c:v>107.51300000000001</c:v>
                </c:pt>
                <c:pt idx="1041">
                  <c:v>108.127</c:v>
                </c:pt>
                <c:pt idx="1042">
                  <c:v>109.315</c:v>
                </c:pt>
                <c:pt idx="1043">
                  <c:v>108.84399999999999</c:v>
                </c:pt>
                <c:pt idx="1044">
                  <c:v>108.721</c:v>
                </c:pt>
                <c:pt idx="1045">
                  <c:v>108.58799999999999</c:v>
                </c:pt>
                <c:pt idx="1046">
                  <c:v>108.73099999999999</c:v>
                </c:pt>
                <c:pt idx="1047">
                  <c:v>108.53700000000001</c:v>
                </c:pt>
                <c:pt idx="1048">
                  <c:v>108.229</c:v>
                </c:pt>
                <c:pt idx="1049">
                  <c:v>108.598</c:v>
                </c:pt>
                <c:pt idx="1050">
                  <c:v>108.322</c:v>
                </c:pt>
                <c:pt idx="1051">
                  <c:v>108.342</c:v>
                </c:pt>
                <c:pt idx="1052">
                  <c:v>108.53700000000001</c:v>
                </c:pt>
                <c:pt idx="1053">
                  <c:v>108.53700000000001</c:v>
                </c:pt>
                <c:pt idx="1054">
                  <c:v>108.455</c:v>
                </c:pt>
                <c:pt idx="1055">
                  <c:v>108.035</c:v>
                </c:pt>
                <c:pt idx="1056">
                  <c:v>108.229</c:v>
                </c:pt>
                <c:pt idx="1057">
                  <c:v>108.53700000000001</c:v>
                </c:pt>
                <c:pt idx="1058">
                  <c:v>108.127</c:v>
                </c:pt>
                <c:pt idx="1059">
                  <c:v>109.70099999999999</c:v>
                </c:pt>
                <c:pt idx="1060">
                  <c:v>107.67</c:v>
                </c:pt>
                <c:pt idx="1061">
                  <c:v>107.416</c:v>
                </c:pt>
                <c:pt idx="1062">
                  <c:v>107.873</c:v>
                </c:pt>
                <c:pt idx="1063">
                  <c:v>108.655</c:v>
                </c:pt>
                <c:pt idx="1064">
                  <c:v>106.654</c:v>
                </c:pt>
                <c:pt idx="1065">
                  <c:v>105.131</c:v>
                </c:pt>
                <c:pt idx="1066">
                  <c:v>103.709</c:v>
                </c:pt>
                <c:pt idx="1067">
                  <c:v>103.363</c:v>
                </c:pt>
                <c:pt idx="1068">
                  <c:v>103.10899999999999</c:v>
                </c:pt>
                <c:pt idx="1069">
                  <c:v>102.794</c:v>
                </c:pt>
                <c:pt idx="1070">
                  <c:v>102.59099999999999</c:v>
                </c:pt>
                <c:pt idx="1071">
                  <c:v>101.84</c:v>
                </c:pt>
                <c:pt idx="1072">
                  <c:v>103.39400000000001</c:v>
                </c:pt>
                <c:pt idx="1073">
                  <c:v>101.575</c:v>
                </c:pt>
                <c:pt idx="1074">
                  <c:v>102.59099999999999</c:v>
                </c:pt>
                <c:pt idx="1075">
                  <c:v>103.099</c:v>
                </c:pt>
                <c:pt idx="1076">
                  <c:v>100.458</c:v>
                </c:pt>
                <c:pt idx="1077">
                  <c:v>100.56</c:v>
                </c:pt>
                <c:pt idx="1078">
                  <c:v>100.55</c:v>
                </c:pt>
                <c:pt idx="1079">
                  <c:v>100.255</c:v>
                </c:pt>
                <c:pt idx="1080">
                  <c:v>100.30500000000001</c:v>
                </c:pt>
                <c:pt idx="1081">
                  <c:v>99.125</c:v>
                </c:pt>
                <c:pt idx="1082">
                  <c:v>98.399000000000001</c:v>
                </c:pt>
                <c:pt idx="1083">
                  <c:v>98.319000000000003</c:v>
                </c:pt>
                <c:pt idx="1084">
                  <c:v>97.823999999999998</c:v>
                </c:pt>
                <c:pt idx="1085">
                  <c:v>97.924999999999997</c:v>
                </c:pt>
                <c:pt idx="1086">
                  <c:v>98.036000000000001</c:v>
                </c:pt>
                <c:pt idx="1087">
                  <c:v>97.935000000000002</c:v>
                </c:pt>
                <c:pt idx="1088">
                  <c:v>97.823999999999998</c:v>
                </c:pt>
                <c:pt idx="1089">
                  <c:v>97.724000000000004</c:v>
                </c:pt>
                <c:pt idx="1090">
                  <c:v>97.823999999999998</c:v>
                </c:pt>
                <c:pt idx="1091">
                  <c:v>98.278000000000006</c:v>
                </c:pt>
                <c:pt idx="1092">
                  <c:v>98.227999999999994</c:v>
                </c:pt>
                <c:pt idx="1093">
                  <c:v>98.227999999999994</c:v>
                </c:pt>
                <c:pt idx="1094">
                  <c:v>98.298000000000002</c:v>
                </c:pt>
                <c:pt idx="1095">
                  <c:v>98.006</c:v>
                </c:pt>
                <c:pt idx="1096">
                  <c:v>97.804000000000002</c:v>
                </c:pt>
                <c:pt idx="1097">
                  <c:v>97.885000000000005</c:v>
                </c:pt>
                <c:pt idx="1098">
                  <c:v>98.298000000000002</c:v>
                </c:pt>
                <c:pt idx="1099">
                  <c:v>98.117000000000004</c:v>
                </c:pt>
                <c:pt idx="1100">
                  <c:v>98.682000000000002</c:v>
                </c:pt>
                <c:pt idx="1101">
                  <c:v>98.783000000000001</c:v>
                </c:pt>
                <c:pt idx="1102">
                  <c:v>98.822999999999993</c:v>
                </c:pt>
                <c:pt idx="1103">
                  <c:v>97.730999999999995</c:v>
                </c:pt>
                <c:pt idx="1104">
                  <c:v>98.692999999999998</c:v>
                </c:pt>
                <c:pt idx="1105">
                  <c:v>97.680999999999997</c:v>
                </c:pt>
                <c:pt idx="1106">
                  <c:v>98.703000000000003</c:v>
                </c:pt>
                <c:pt idx="1107">
                  <c:v>98.733000000000004</c:v>
                </c:pt>
                <c:pt idx="1108">
                  <c:v>98.683000000000007</c:v>
                </c:pt>
                <c:pt idx="1109">
                  <c:v>98.903000000000006</c:v>
                </c:pt>
                <c:pt idx="1110">
                  <c:v>98.622</c:v>
                </c:pt>
                <c:pt idx="1111">
                  <c:v>99.323999999999998</c:v>
                </c:pt>
                <c:pt idx="1112">
                  <c:v>98.903000000000006</c:v>
                </c:pt>
                <c:pt idx="1113">
                  <c:v>99.043000000000006</c:v>
                </c:pt>
                <c:pt idx="1114">
                  <c:v>98.242000000000004</c:v>
                </c:pt>
                <c:pt idx="1115">
                  <c:v>98.391999999999996</c:v>
                </c:pt>
                <c:pt idx="1116">
                  <c:v>99.013000000000005</c:v>
                </c:pt>
                <c:pt idx="1117">
                  <c:v>99.153999999999996</c:v>
                </c:pt>
                <c:pt idx="1118">
                  <c:v>98.191999999999993</c:v>
                </c:pt>
                <c:pt idx="1119">
                  <c:v>97.4</c:v>
                </c:pt>
                <c:pt idx="1120">
                  <c:v>96.438000000000002</c:v>
                </c:pt>
                <c:pt idx="1121">
                  <c:v>96.007000000000005</c:v>
                </c:pt>
                <c:pt idx="1122">
                  <c:v>95.415999999999997</c:v>
                </c:pt>
                <c:pt idx="1123">
                  <c:v>93.591999999999999</c:v>
                </c:pt>
                <c:pt idx="1124">
                  <c:v>92.965000000000003</c:v>
                </c:pt>
                <c:pt idx="1125">
                  <c:v>92.647000000000006</c:v>
                </c:pt>
                <c:pt idx="1126">
                  <c:v>92.438000000000002</c:v>
                </c:pt>
                <c:pt idx="1127">
                  <c:v>93.164000000000001</c:v>
                </c:pt>
                <c:pt idx="1128">
                  <c:v>91.661000000000001</c:v>
                </c:pt>
                <c:pt idx="1129">
                  <c:v>90.935000000000002</c:v>
                </c:pt>
                <c:pt idx="1130">
                  <c:v>90.575999999999993</c:v>
                </c:pt>
                <c:pt idx="1131">
                  <c:v>90.525999999999996</c:v>
                </c:pt>
                <c:pt idx="1132">
                  <c:v>90.566000000000003</c:v>
                </c:pt>
                <c:pt idx="1133">
                  <c:v>90.088999999999999</c:v>
                </c:pt>
                <c:pt idx="1134">
                  <c:v>90.575999999999993</c:v>
                </c:pt>
                <c:pt idx="1135">
                  <c:v>90.477000000000004</c:v>
                </c:pt>
                <c:pt idx="1136">
                  <c:v>90.575999999999993</c:v>
                </c:pt>
                <c:pt idx="1137">
                  <c:v>91.561999999999998</c:v>
                </c:pt>
                <c:pt idx="1138">
                  <c:v>91.92</c:v>
                </c:pt>
                <c:pt idx="1139">
                  <c:v>91.531999999999996</c:v>
                </c:pt>
                <c:pt idx="1140">
                  <c:v>91.620999999999995</c:v>
                </c:pt>
                <c:pt idx="1141">
                  <c:v>91.382000000000005</c:v>
                </c:pt>
                <c:pt idx="1142">
                  <c:v>91.073999999999998</c:v>
                </c:pt>
                <c:pt idx="1143">
                  <c:v>91.302999999999997</c:v>
                </c:pt>
                <c:pt idx="1144">
                  <c:v>92.924000000000007</c:v>
                </c:pt>
                <c:pt idx="1145">
                  <c:v>92.004999999999995</c:v>
                </c:pt>
                <c:pt idx="1146">
                  <c:v>92.38</c:v>
                </c:pt>
                <c:pt idx="1147">
                  <c:v>91.936000000000007</c:v>
                </c:pt>
                <c:pt idx="1148">
                  <c:v>90.453000000000003</c:v>
                </c:pt>
                <c:pt idx="1149">
                  <c:v>91.619</c:v>
                </c:pt>
                <c:pt idx="1150">
                  <c:v>91.816999999999993</c:v>
                </c:pt>
                <c:pt idx="1151">
                  <c:v>91.837000000000003</c:v>
                </c:pt>
                <c:pt idx="1152">
                  <c:v>91.54</c:v>
                </c:pt>
                <c:pt idx="1153">
                  <c:v>92.034000000000006</c:v>
                </c:pt>
                <c:pt idx="1154">
                  <c:v>91.313000000000002</c:v>
                </c:pt>
                <c:pt idx="1155">
                  <c:v>90.561000000000007</c:v>
                </c:pt>
                <c:pt idx="1156">
                  <c:v>91.213999999999999</c:v>
                </c:pt>
                <c:pt idx="1157">
                  <c:v>87.980999999999995</c:v>
                </c:pt>
                <c:pt idx="1158">
                  <c:v>87.980999999999995</c:v>
                </c:pt>
                <c:pt idx="1159">
                  <c:v>86.498000000000005</c:v>
                </c:pt>
                <c:pt idx="1160">
                  <c:v>85.212999999999994</c:v>
                </c:pt>
                <c:pt idx="1161">
                  <c:v>84.185000000000002</c:v>
                </c:pt>
                <c:pt idx="1162">
                  <c:v>83.533000000000001</c:v>
                </c:pt>
                <c:pt idx="1163">
                  <c:v>86.004000000000005</c:v>
                </c:pt>
                <c:pt idx="1164">
                  <c:v>87.093000000000004</c:v>
                </c:pt>
                <c:pt idx="1165">
                  <c:v>85.73</c:v>
                </c:pt>
                <c:pt idx="1166">
                  <c:v>85.828000000000003</c:v>
                </c:pt>
                <c:pt idx="1167">
                  <c:v>87.269000000000005</c:v>
                </c:pt>
                <c:pt idx="1168">
                  <c:v>82.366</c:v>
                </c:pt>
                <c:pt idx="1169">
                  <c:v>79.768000000000001</c:v>
                </c:pt>
                <c:pt idx="1170">
                  <c:v>81.424999999999997</c:v>
                </c:pt>
                <c:pt idx="1171">
                  <c:v>83.052999999999997</c:v>
                </c:pt>
                <c:pt idx="1172">
                  <c:v>80.405000000000001</c:v>
                </c:pt>
                <c:pt idx="1173">
                  <c:v>87.652000000000001</c:v>
                </c:pt>
                <c:pt idx="1174">
                  <c:v>92.367999999999995</c:v>
                </c:pt>
                <c:pt idx="1175">
                  <c:v>93.465999999999994</c:v>
                </c:pt>
                <c:pt idx="1176">
                  <c:v>98.545000000000002</c:v>
                </c:pt>
                <c:pt idx="1177">
                  <c:v>97.132999999999996</c:v>
                </c:pt>
                <c:pt idx="1178">
                  <c:v>99.525999999999996</c:v>
                </c:pt>
                <c:pt idx="1179">
                  <c:v>101.928</c:v>
                </c:pt>
                <c:pt idx="1180">
                  <c:v>100.114</c:v>
                </c:pt>
                <c:pt idx="1181">
                  <c:v>102.468</c:v>
                </c:pt>
                <c:pt idx="1182">
                  <c:v>103.252</c:v>
                </c:pt>
                <c:pt idx="1183">
                  <c:v>103.331</c:v>
                </c:pt>
                <c:pt idx="1184">
                  <c:v>103.693</c:v>
                </c:pt>
                <c:pt idx="1185">
                  <c:v>104.086</c:v>
                </c:pt>
                <c:pt idx="1186">
                  <c:v>104.047</c:v>
                </c:pt>
                <c:pt idx="1187">
                  <c:v>103.248</c:v>
                </c:pt>
                <c:pt idx="1188">
                  <c:v>103.209</c:v>
                </c:pt>
                <c:pt idx="1189">
                  <c:v>104.22199999999999</c:v>
                </c:pt>
                <c:pt idx="1190">
                  <c:v>104.125</c:v>
                </c:pt>
                <c:pt idx="1191">
                  <c:v>104.202</c:v>
                </c:pt>
                <c:pt idx="1192">
                  <c:v>103.86199999999999</c:v>
                </c:pt>
                <c:pt idx="1193">
                  <c:v>104.22199999999999</c:v>
                </c:pt>
                <c:pt idx="1194">
                  <c:v>104.271</c:v>
                </c:pt>
                <c:pt idx="1195">
                  <c:v>104.017</c:v>
                </c:pt>
                <c:pt idx="1196">
                  <c:v>104.261</c:v>
                </c:pt>
                <c:pt idx="1197">
                  <c:v>104.241</c:v>
                </c:pt>
                <c:pt idx="1198">
                  <c:v>103.998</c:v>
                </c:pt>
                <c:pt idx="1199">
                  <c:v>104.904</c:v>
                </c:pt>
                <c:pt idx="1200">
                  <c:v>105.28400000000001</c:v>
                </c:pt>
                <c:pt idx="1201">
                  <c:v>105.099</c:v>
                </c:pt>
                <c:pt idx="1202">
                  <c:v>105.206</c:v>
                </c:pt>
                <c:pt idx="1203">
                  <c:v>105.39100000000001</c:v>
                </c:pt>
                <c:pt idx="1204">
                  <c:v>105.913</c:v>
                </c:pt>
                <c:pt idx="1205">
                  <c:v>105.449</c:v>
                </c:pt>
                <c:pt idx="1206">
                  <c:v>105.36199999999999</c:v>
                </c:pt>
                <c:pt idx="1207">
                  <c:v>105.42</c:v>
                </c:pt>
                <c:pt idx="1208">
                  <c:v>106.233</c:v>
                </c:pt>
                <c:pt idx="1209">
                  <c:v>106.929</c:v>
                </c:pt>
                <c:pt idx="1210">
                  <c:v>106.93899999999999</c:v>
                </c:pt>
                <c:pt idx="1211">
                  <c:v>106.929</c:v>
                </c:pt>
                <c:pt idx="1212">
                  <c:v>107.026</c:v>
                </c:pt>
                <c:pt idx="1213">
                  <c:v>106.929</c:v>
                </c:pt>
                <c:pt idx="1214">
                  <c:v>106.446</c:v>
                </c:pt>
                <c:pt idx="1215">
                  <c:v>106.155</c:v>
                </c:pt>
                <c:pt idx="1216">
                  <c:v>106.78400000000001</c:v>
                </c:pt>
                <c:pt idx="1217">
                  <c:v>106.446</c:v>
                </c:pt>
                <c:pt idx="1218">
                  <c:v>106.929</c:v>
                </c:pt>
                <c:pt idx="1219">
                  <c:v>108.381</c:v>
                </c:pt>
                <c:pt idx="1220">
                  <c:v>108.468</c:v>
                </c:pt>
                <c:pt idx="1221">
                  <c:v>109.223</c:v>
                </c:pt>
                <c:pt idx="1222">
                  <c:v>108.768</c:v>
                </c:pt>
                <c:pt idx="1223">
                  <c:v>106.746</c:v>
                </c:pt>
                <c:pt idx="1224">
                  <c:v>106.32899999999999</c:v>
                </c:pt>
                <c:pt idx="1225">
                  <c:v>106.20399999999999</c:v>
                </c:pt>
                <c:pt idx="1226">
                  <c:v>106.001</c:v>
                </c:pt>
                <c:pt idx="1227">
                  <c:v>105.471</c:v>
                </c:pt>
                <c:pt idx="1228">
                  <c:v>104.902</c:v>
                </c:pt>
                <c:pt idx="1229">
                  <c:v>105.133</c:v>
                </c:pt>
                <c:pt idx="1230">
                  <c:v>104.16800000000001</c:v>
                </c:pt>
                <c:pt idx="1231">
                  <c:v>104.15900000000001</c:v>
                </c:pt>
                <c:pt idx="1232">
                  <c:v>104.786</c:v>
                </c:pt>
                <c:pt idx="1233">
                  <c:v>104.94</c:v>
                </c:pt>
                <c:pt idx="1234">
                  <c:v>104.554</c:v>
                </c:pt>
                <c:pt idx="1235">
                  <c:v>105.49</c:v>
                </c:pt>
                <c:pt idx="1236">
                  <c:v>104.16800000000001</c:v>
                </c:pt>
                <c:pt idx="1237">
                  <c:v>105.40300000000001</c:v>
                </c:pt>
                <c:pt idx="1238">
                  <c:v>106.03</c:v>
                </c:pt>
                <c:pt idx="1239">
                  <c:v>105.80800000000001</c:v>
                </c:pt>
                <c:pt idx="1240">
                  <c:v>105.818</c:v>
                </c:pt>
                <c:pt idx="1241">
                  <c:v>105.982</c:v>
                </c:pt>
                <c:pt idx="1242">
                  <c:v>105.712</c:v>
                </c:pt>
                <c:pt idx="1243">
                  <c:v>105.133</c:v>
                </c:pt>
                <c:pt idx="1244">
                  <c:v>105.73099999999999</c:v>
                </c:pt>
                <c:pt idx="1245">
                  <c:v>105.492</c:v>
                </c:pt>
                <c:pt idx="1246">
                  <c:v>105.10899999999999</c:v>
                </c:pt>
                <c:pt idx="1247">
                  <c:v>104.51600000000001</c:v>
                </c:pt>
                <c:pt idx="1248">
                  <c:v>105.291</c:v>
                </c:pt>
                <c:pt idx="1249">
                  <c:v>105.262</c:v>
                </c:pt>
                <c:pt idx="1250">
                  <c:v>105.301</c:v>
                </c:pt>
                <c:pt idx="1251">
                  <c:v>105.10899999999999</c:v>
                </c:pt>
                <c:pt idx="1252">
                  <c:v>104.621</c:v>
                </c:pt>
                <c:pt idx="1253">
                  <c:v>105.301</c:v>
                </c:pt>
                <c:pt idx="1254">
                  <c:v>105.05200000000001</c:v>
                </c:pt>
                <c:pt idx="1255">
                  <c:v>105.301</c:v>
                </c:pt>
                <c:pt idx="1256">
                  <c:v>105.301</c:v>
                </c:pt>
                <c:pt idx="1257">
                  <c:v>105.301</c:v>
                </c:pt>
                <c:pt idx="1258">
                  <c:v>105.301</c:v>
                </c:pt>
                <c:pt idx="1259">
                  <c:v>105.099</c:v>
                </c:pt>
                <c:pt idx="1260">
                  <c:v>105.205</c:v>
                </c:pt>
                <c:pt idx="1261">
                  <c:v>105.301</c:v>
                </c:pt>
                <c:pt idx="1262">
                  <c:v>105.10899999999999</c:v>
                </c:pt>
                <c:pt idx="1263">
                  <c:v>106.248</c:v>
                </c:pt>
                <c:pt idx="1264">
                  <c:v>105.20099999999999</c:v>
                </c:pt>
                <c:pt idx="1265">
                  <c:v>104.254</c:v>
                </c:pt>
                <c:pt idx="1266">
                  <c:v>103.96899999999999</c:v>
                </c:pt>
                <c:pt idx="1267">
                  <c:v>103.211</c:v>
                </c:pt>
                <c:pt idx="1268">
                  <c:v>102.73699999999999</c:v>
                </c:pt>
                <c:pt idx="1269">
                  <c:v>101.932</c:v>
                </c:pt>
                <c:pt idx="1270">
                  <c:v>101.41</c:v>
                </c:pt>
                <c:pt idx="1271">
                  <c:v>101.467</c:v>
                </c:pt>
                <c:pt idx="1272">
                  <c:v>101.41</c:v>
                </c:pt>
                <c:pt idx="1273">
                  <c:v>102.169</c:v>
                </c:pt>
                <c:pt idx="1274">
                  <c:v>102.292</c:v>
                </c:pt>
                <c:pt idx="1275">
                  <c:v>101.884</c:v>
                </c:pt>
                <c:pt idx="1276">
                  <c:v>102.586</c:v>
                </c:pt>
                <c:pt idx="1277">
                  <c:v>102.643</c:v>
                </c:pt>
                <c:pt idx="1278">
                  <c:v>107.571</c:v>
                </c:pt>
                <c:pt idx="1279">
                  <c:v>107.571</c:v>
                </c:pt>
                <c:pt idx="1280">
                  <c:v>107.571</c:v>
                </c:pt>
                <c:pt idx="1281">
                  <c:v>107.09699999999999</c:v>
                </c:pt>
                <c:pt idx="1282">
                  <c:v>106.623</c:v>
                </c:pt>
                <c:pt idx="1283">
                  <c:v>106.614</c:v>
                </c:pt>
                <c:pt idx="1284">
                  <c:v>105.20099999999999</c:v>
                </c:pt>
                <c:pt idx="1285">
                  <c:v>105.20099999999999</c:v>
                </c:pt>
                <c:pt idx="1286">
                  <c:v>105.20099999999999</c:v>
                </c:pt>
                <c:pt idx="1287">
                  <c:v>104.179</c:v>
                </c:pt>
                <c:pt idx="1288">
                  <c:v>104.169</c:v>
                </c:pt>
                <c:pt idx="1289">
                  <c:v>106.04600000000001</c:v>
                </c:pt>
                <c:pt idx="1290">
                  <c:v>105.342</c:v>
                </c:pt>
                <c:pt idx="1291">
                  <c:v>105.108</c:v>
                </c:pt>
                <c:pt idx="1292">
                  <c:v>107.444</c:v>
                </c:pt>
                <c:pt idx="1293">
                  <c:v>107.45399999999999</c:v>
                </c:pt>
                <c:pt idx="1294">
                  <c:v>106.985</c:v>
                </c:pt>
                <c:pt idx="1295">
                  <c:v>106.797</c:v>
                </c:pt>
                <c:pt idx="1296">
                  <c:v>106.985</c:v>
                </c:pt>
                <c:pt idx="1297">
                  <c:v>106.04600000000001</c:v>
                </c:pt>
                <c:pt idx="1298">
                  <c:v>106.97499999999999</c:v>
                </c:pt>
                <c:pt idx="1299">
                  <c:v>106.985</c:v>
                </c:pt>
                <c:pt idx="1300">
                  <c:v>106.985</c:v>
                </c:pt>
                <c:pt idx="1301">
                  <c:v>106.985</c:v>
                </c:pt>
                <c:pt idx="1302">
                  <c:v>106.89100000000001</c:v>
                </c:pt>
                <c:pt idx="1303">
                  <c:v>106.985</c:v>
                </c:pt>
                <c:pt idx="1304">
                  <c:v>106.985</c:v>
                </c:pt>
                <c:pt idx="1305">
                  <c:v>106.994</c:v>
                </c:pt>
                <c:pt idx="1306">
                  <c:v>107.914</c:v>
                </c:pt>
                <c:pt idx="1307">
                  <c:v>101.373</c:v>
                </c:pt>
                <c:pt idx="1308">
                  <c:v>108.383</c:v>
                </c:pt>
                <c:pt idx="1309">
                  <c:v>108.383</c:v>
                </c:pt>
                <c:pt idx="1310">
                  <c:v>108.383</c:v>
                </c:pt>
                <c:pt idx="1311">
                  <c:v>108.392</c:v>
                </c:pt>
                <c:pt idx="1312">
                  <c:v>108.392</c:v>
                </c:pt>
                <c:pt idx="1313">
                  <c:v>108.373</c:v>
                </c:pt>
                <c:pt idx="1314">
                  <c:v>108.392</c:v>
                </c:pt>
                <c:pt idx="1315">
                  <c:v>106.04600000000001</c:v>
                </c:pt>
                <c:pt idx="1316">
                  <c:v>106.04600000000001</c:v>
                </c:pt>
                <c:pt idx="1317">
                  <c:v>107.801</c:v>
                </c:pt>
                <c:pt idx="1318">
                  <c:v>106.027</c:v>
                </c:pt>
                <c:pt idx="1319">
                  <c:v>103.813</c:v>
                </c:pt>
                <c:pt idx="1320">
                  <c:v>107.867</c:v>
                </c:pt>
                <c:pt idx="1321">
                  <c:v>102.771</c:v>
                </c:pt>
                <c:pt idx="1322">
                  <c:v>107.923</c:v>
                </c:pt>
                <c:pt idx="1323">
                  <c:v>103.23099999999999</c:v>
                </c:pt>
                <c:pt idx="1324">
                  <c:v>102.02</c:v>
                </c:pt>
                <c:pt idx="1325">
                  <c:v>100</c:v>
                </c:pt>
              </c:numCache>
            </c:numRef>
          </c:val>
          <c:smooth val="0"/>
          <c:extLst>
            <c:ext xmlns:c16="http://schemas.microsoft.com/office/drawing/2014/chart" uri="{C3380CC4-5D6E-409C-BE32-E72D297353CC}">
              <c16:uniqueId val="{00000001-BBDB-41BB-AF42-EBBC1CBB43AD}"/>
            </c:ext>
          </c:extLst>
        </c:ser>
        <c:ser>
          <c:idx val="3"/>
          <c:order val="1"/>
          <c:tx>
            <c:strRef>
              <c:f>Performance!$AG$1</c:f>
              <c:strCache>
                <c:ptCount val="1"/>
                <c:pt idx="0">
                  <c:v>CDI Acumulado Líquido² (Base 100)</c:v>
                </c:pt>
              </c:strCache>
            </c:strRef>
          </c:tx>
          <c:spPr>
            <a:ln w="19050" cap="rnd">
              <a:solidFill>
                <a:srgbClr val="88AAFF"/>
              </a:solidFill>
              <a:prstDash val="dash"/>
              <a:round/>
            </a:ln>
            <a:effectLst/>
          </c:spPr>
          <c:marker>
            <c:symbol val="none"/>
          </c:marker>
          <c:cat>
            <c:numRef>
              <c:f>Performance!$AE$3:$AE$1328</c:f>
              <c:numCache>
                <c:formatCode>[$-416]d\-mmm;@</c:formatCode>
                <c:ptCount val="1326"/>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45288</c:v>
                </c:pt>
                <c:pt idx="233">
                  <c:v>45287</c:v>
                </c:pt>
                <c:pt idx="234">
                  <c:v>45286</c:v>
                </c:pt>
                <c:pt idx="235">
                  <c:v>45282</c:v>
                </c:pt>
                <c:pt idx="236">
                  <c:v>45281</c:v>
                </c:pt>
                <c:pt idx="237">
                  <c:v>45280</c:v>
                </c:pt>
                <c:pt idx="238">
                  <c:v>45279</c:v>
                </c:pt>
                <c:pt idx="239">
                  <c:v>45278</c:v>
                </c:pt>
                <c:pt idx="240">
                  <c:v>45275</c:v>
                </c:pt>
                <c:pt idx="241">
                  <c:v>45274</c:v>
                </c:pt>
                <c:pt idx="242">
                  <c:v>45273</c:v>
                </c:pt>
                <c:pt idx="243">
                  <c:v>45272</c:v>
                </c:pt>
                <c:pt idx="244">
                  <c:v>45271</c:v>
                </c:pt>
                <c:pt idx="245">
                  <c:v>45268</c:v>
                </c:pt>
                <c:pt idx="246">
                  <c:v>45267</c:v>
                </c:pt>
                <c:pt idx="247">
                  <c:v>45266</c:v>
                </c:pt>
                <c:pt idx="248">
                  <c:v>45265</c:v>
                </c:pt>
                <c:pt idx="249">
                  <c:v>45264</c:v>
                </c:pt>
                <c:pt idx="250">
                  <c:v>45261</c:v>
                </c:pt>
                <c:pt idx="251">
                  <c:v>45260</c:v>
                </c:pt>
                <c:pt idx="252">
                  <c:v>45259</c:v>
                </c:pt>
                <c:pt idx="253">
                  <c:v>45258</c:v>
                </c:pt>
                <c:pt idx="254">
                  <c:v>45257</c:v>
                </c:pt>
                <c:pt idx="255">
                  <c:v>45254</c:v>
                </c:pt>
                <c:pt idx="256">
                  <c:v>45253</c:v>
                </c:pt>
                <c:pt idx="257">
                  <c:v>45252</c:v>
                </c:pt>
                <c:pt idx="258">
                  <c:v>45251</c:v>
                </c:pt>
                <c:pt idx="259">
                  <c:v>45250</c:v>
                </c:pt>
                <c:pt idx="260">
                  <c:v>45247</c:v>
                </c:pt>
                <c:pt idx="261">
                  <c:v>45246</c:v>
                </c:pt>
                <c:pt idx="262">
                  <c:v>45244</c:v>
                </c:pt>
                <c:pt idx="263">
                  <c:v>45243</c:v>
                </c:pt>
                <c:pt idx="264">
                  <c:v>45240</c:v>
                </c:pt>
                <c:pt idx="265">
                  <c:v>45239</c:v>
                </c:pt>
                <c:pt idx="266">
                  <c:v>45238</c:v>
                </c:pt>
                <c:pt idx="267">
                  <c:v>45237</c:v>
                </c:pt>
                <c:pt idx="268">
                  <c:v>45236</c:v>
                </c:pt>
                <c:pt idx="269">
                  <c:v>45233</c:v>
                </c:pt>
                <c:pt idx="270">
                  <c:v>45231</c:v>
                </c:pt>
                <c:pt idx="271">
                  <c:v>45230</c:v>
                </c:pt>
                <c:pt idx="272">
                  <c:v>45229</c:v>
                </c:pt>
                <c:pt idx="273">
                  <c:v>45226</c:v>
                </c:pt>
                <c:pt idx="274">
                  <c:v>45225</c:v>
                </c:pt>
                <c:pt idx="275">
                  <c:v>45224</c:v>
                </c:pt>
                <c:pt idx="276">
                  <c:v>45223</c:v>
                </c:pt>
                <c:pt idx="277">
                  <c:v>45222</c:v>
                </c:pt>
                <c:pt idx="278">
                  <c:v>45219</c:v>
                </c:pt>
                <c:pt idx="279">
                  <c:v>45218</c:v>
                </c:pt>
                <c:pt idx="280">
                  <c:v>45217</c:v>
                </c:pt>
                <c:pt idx="281">
                  <c:v>45216</c:v>
                </c:pt>
                <c:pt idx="282">
                  <c:v>45215</c:v>
                </c:pt>
                <c:pt idx="283">
                  <c:v>45212</c:v>
                </c:pt>
                <c:pt idx="284">
                  <c:v>45210</c:v>
                </c:pt>
                <c:pt idx="285">
                  <c:v>45209</c:v>
                </c:pt>
                <c:pt idx="286">
                  <c:v>45208</c:v>
                </c:pt>
                <c:pt idx="287">
                  <c:v>45205</c:v>
                </c:pt>
                <c:pt idx="288">
                  <c:v>45204</c:v>
                </c:pt>
                <c:pt idx="289">
                  <c:v>45203</c:v>
                </c:pt>
                <c:pt idx="290">
                  <c:v>45202</c:v>
                </c:pt>
                <c:pt idx="291">
                  <c:v>45201</c:v>
                </c:pt>
                <c:pt idx="292">
                  <c:v>45198</c:v>
                </c:pt>
                <c:pt idx="293">
                  <c:v>45197</c:v>
                </c:pt>
                <c:pt idx="294">
                  <c:v>45196</c:v>
                </c:pt>
                <c:pt idx="295">
                  <c:v>45195</c:v>
                </c:pt>
                <c:pt idx="296">
                  <c:v>45194</c:v>
                </c:pt>
                <c:pt idx="297">
                  <c:v>45191</c:v>
                </c:pt>
                <c:pt idx="298">
                  <c:v>45190</c:v>
                </c:pt>
                <c:pt idx="299">
                  <c:v>45189</c:v>
                </c:pt>
                <c:pt idx="300">
                  <c:v>45188</c:v>
                </c:pt>
                <c:pt idx="301">
                  <c:v>45187</c:v>
                </c:pt>
                <c:pt idx="302">
                  <c:v>45184</c:v>
                </c:pt>
                <c:pt idx="303">
                  <c:v>45183</c:v>
                </c:pt>
                <c:pt idx="304">
                  <c:v>45182</c:v>
                </c:pt>
                <c:pt idx="305">
                  <c:v>45181</c:v>
                </c:pt>
                <c:pt idx="306">
                  <c:v>45180</c:v>
                </c:pt>
                <c:pt idx="307">
                  <c:v>45177</c:v>
                </c:pt>
                <c:pt idx="308">
                  <c:v>45175</c:v>
                </c:pt>
                <c:pt idx="309">
                  <c:v>45174</c:v>
                </c:pt>
                <c:pt idx="310">
                  <c:v>45173</c:v>
                </c:pt>
                <c:pt idx="311">
                  <c:v>45170</c:v>
                </c:pt>
                <c:pt idx="312">
                  <c:v>45169</c:v>
                </c:pt>
                <c:pt idx="313">
                  <c:v>45168</c:v>
                </c:pt>
                <c:pt idx="314">
                  <c:v>45167</c:v>
                </c:pt>
                <c:pt idx="315">
                  <c:v>45166</c:v>
                </c:pt>
                <c:pt idx="316">
                  <c:v>45163</c:v>
                </c:pt>
                <c:pt idx="317">
                  <c:v>45162</c:v>
                </c:pt>
                <c:pt idx="318">
                  <c:v>45161</c:v>
                </c:pt>
                <c:pt idx="319">
                  <c:v>45160</c:v>
                </c:pt>
                <c:pt idx="320">
                  <c:v>45159</c:v>
                </c:pt>
                <c:pt idx="321">
                  <c:v>45156</c:v>
                </c:pt>
                <c:pt idx="322">
                  <c:v>45155</c:v>
                </c:pt>
                <c:pt idx="323">
                  <c:v>45154</c:v>
                </c:pt>
                <c:pt idx="324">
                  <c:v>45153</c:v>
                </c:pt>
                <c:pt idx="325">
                  <c:v>45152</c:v>
                </c:pt>
                <c:pt idx="326">
                  <c:v>45149</c:v>
                </c:pt>
                <c:pt idx="327">
                  <c:v>45148</c:v>
                </c:pt>
                <c:pt idx="328">
                  <c:v>45147</c:v>
                </c:pt>
                <c:pt idx="329">
                  <c:v>45146</c:v>
                </c:pt>
                <c:pt idx="330">
                  <c:v>45145</c:v>
                </c:pt>
                <c:pt idx="331">
                  <c:v>45142</c:v>
                </c:pt>
                <c:pt idx="332">
                  <c:v>45141</c:v>
                </c:pt>
                <c:pt idx="333">
                  <c:v>45140</c:v>
                </c:pt>
                <c:pt idx="334">
                  <c:v>45139</c:v>
                </c:pt>
                <c:pt idx="335">
                  <c:v>45138</c:v>
                </c:pt>
                <c:pt idx="336">
                  <c:v>45135</c:v>
                </c:pt>
                <c:pt idx="337">
                  <c:v>45134</c:v>
                </c:pt>
                <c:pt idx="338">
                  <c:v>45133</c:v>
                </c:pt>
                <c:pt idx="339">
                  <c:v>45132</c:v>
                </c:pt>
                <c:pt idx="340">
                  <c:v>45131</c:v>
                </c:pt>
                <c:pt idx="341">
                  <c:v>45128</c:v>
                </c:pt>
                <c:pt idx="342">
                  <c:v>45127</c:v>
                </c:pt>
                <c:pt idx="343">
                  <c:v>45126</c:v>
                </c:pt>
                <c:pt idx="344">
                  <c:v>45125</c:v>
                </c:pt>
                <c:pt idx="345">
                  <c:v>45124</c:v>
                </c:pt>
                <c:pt idx="346">
                  <c:v>45121</c:v>
                </c:pt>
                <c:pt idx="347">
                  <c:v>45120</c:v>
                </c:pt>
                <c:pt idx="348">
                  <c:v>45119</c:v>
                </c:pt>
                <c:pt idx="349">
                  <c:v>45118</c:v>
                </c:pt>
                <c:pt idx="350">
                  <c:v>45117</c:v>
                </c:pt>
                <c:pt idx="351">
                  <c:v>45114</c:v>
                </c:pt>
                <c:pt idx="352">
                  <c:v>45113</c:v>
                </c:pt>
                <c:pt idx="353">
                  <c:v>45112</c:v>
                </c:pt>
                <c:pt idx="354">
                  <c:v>45111</c:v>
                </c:pt>
                <c:pt idx="355">
                  <c:v>45110</c:v>
                </c:pt>
                <c:pt idx="356">
                  <c:v>45107</c:v>
                </c:pt>
                <c:pt idx="357">
                  <c:v>45106</c:v>
                </c:pt>
                <c:pt idx="358">
                  <c:v>45105</c:v>
                </c:pt>
                <c:pt idx="359">
                  <c:v>45104</c:v>
                </c:pt>
                <c:pt idx="360">
                  <c:v>45103</c:v>
                </c:pt>
                <c:pt idx="361">
                  <c:v>45100</c:v>
                </c:pt>
                <c:pt idx="362">
                  <c:v>45099</c:v>
                </c:pt>
                <c:pt idx="363">
                  <c:v>45098</c:v>
                </c:pt>
                <c:pt idx="364">
                  <c:v>45097</c:v>
                </c:pt>
                <c:pt idx="365">
                  <c:v>45096</c:v>
                </c:pt>
                <c:pt idx="366">
                  <c:v>45093</c:v>
                </c:pt>
                <c:pt idx="367">
                  <c:v>45092</c:v>
                </c:pt>
                <c:pt idx="368">
                  <c:v>45091</c:v>
                </c:pt>
                <c:pt idx="369">
                  <c:v>45090</c:v>
                </c:pt>
                <c:pt idx="370">
                  <c:v>45089</c:v>
                </c:pt>
                <c:pt idx="371">
                  <c:v>45086</c:v>
                </c:pt>
                <c:pt idx="372">
                  <c:v>45084</c:v>
                </c:pt>
                <c:pt idx="373">
                  <c:v>45083</c:v>
                </c:pt>
                <c:pt idx="374">
                  <c:v>45082</c:v>
                </c:pt>
                <c:pt idx="375">
                  <c:v>45079</c:v>
                </c:pt>
                <c:pt idx="376">
                  <c:v>45078</c:v>
                </c:pt>
                <c:pt idx="377">
                  <c:v>45077</c:v>
                </c:pt>
                <c:pt idx="378">
                  <c:v>45076</c:v>
                </c:pt>
                <c:pt idx="379">
                  <c:v>45075</c:v>
                </c:pt>
                <c:pt idx="380">
                  <c:v>45072</c:v>
                </c:pt>
                <c:pt idx="381">
                  <c:v>45071</c:v>
                </c:pt>
                <c:pt idx="382">
                  <c:v>45070</c:v>
                </c:pt>
                <c:pt idx="383">
                  <c:v>45069</c:v>
                </c:pt>
                <c:pt idx="384">
                  <c:v>45068</c:v>
                </c:pt>
                <c:pt idx="385">
                  <c:v>45065</c:v>
                </c:pt>
                <c:pt idx="386">
                  <c:v>45064</c:v>
                </c:pt>
                <c:pt idx="387">
                  <c:v>45063</c:v>
                </c:pt>
                <c:pt idx="388">
                  <c:v>45062</c:v>
                </c:pt>
                <c:pt idx="389">
                  <c:v>45061</c:v>
                </c:pt>
                <c:pt idx="390">
                  <c:v>45058</c:v>
                </c:pt>
                <c:pt idx="391">
                  <c:v>45057</c:v>
                </c:pt>
                <c:pt idx="392">
                  <c:v>45056</c:v>
                </c:pt>
                <c:pt idx="393">
                  <c:v>45055</c:v>
                </c:pt>
                <c:pt idx="394">
                  <c:v>45054</c:v>
                </c:pt>
                <c:pt idx="395">
                  <c:v>45051</c:v>
                </c:pt>
                <c:pt idx="396">
                  <c:v>45050</c:v>
                </c:pt>
                <c:pt idx="397">
                  <c:v>45049</c:v>
                </c:pt>
                <c:pt idx="398">
                  <c:v>45048</c:v>
                </c:pt>
                <c:pt idx="399">
                  <c:v>45044</c:v>
                </c:pt>
                <c:pt idx="400">
                  <c:v>45043</c:v>
                </c:pt>
                <c:pt idx="401">
                  <c:v>45042</c:v>
                </c:pt>
                <c:pt idx="402">
                  <c:v>45041</c:v>
                </c:pt>
                <c:pt idx="403">
                  <c:v>45040</c:v>
                </c:pt>
                <c:pt idx="404">
                  <c:v>45036</c:v>
                </c:pt>
                <c:pt idx="405">
                  <c:v>45035</c:v>
                </c:pt>
                <c:pt idx="406">
                  <c:v>45034</c:v>
                </c:pt>
                <c:pt idx="407">
                  <c:v>45033</c:v>
                </c:pt>
                <c:pt idx="408">
                  <c:v>45030</c:v>
                </c:pt>
                <c:pt idx="409">
                  <c:v>45029</c:v>
                </c:pt>
                <c:pt idx="410">
                  <c:v>45028</c:v>
                </c:pt>
                <c:pt idx="411">
                  <c:v>45027</c:v>
                </c:pt>
                <c:pt idx="412">
                  <c:v>45026</c:v>
                </c:pt>
                <c:pt idx="413">
                  <c:v>45022</c:v>
                </c:pt>
                <c:pt idx="414">
                  <c:v>45021</c:v>
                </c:pt>
                <c:pt idx="415">
                  <c:v>45020</c:v>
                </c:pt>
                <c:pt idx="416">
                  <c:v>45019</c:v>
                </c:pt>
                <c:pt idx="417">
                  <c:v>45016</c:v>
                </c:pt>
                <c:pt idx="418">
                  <c:v>45015</c:v>
                </c:pt>
                <c:pt idx="419">
                  <c:v>45014</c:v>
                </c:pt>
                <c:pt idx="420">
                  <c:v>45013</c:v>
                </c:pt>
                <c:pt idx="421">
                  <c:v>45012</c:v>
                </c:pt>
                <c:pt idx="422">
                  <c:v>45009</c:v>
                </c:pt>
                <c:pt idx="423">
                  <c:v>45008</c:v>
                </c:pt>
                <c:pt idx="424">
                  <c:v>45007</c:v>
                </c:pt>
                <c:pt idx="425">
                  <c:v>45006</c:v>
                </c:pt>
                <c:pt idx="426">
                  <c:v>45005</c:v>
                </c:pt>
                <c:pt idx="427">
                  <c:v>45002</c:v>
                </c:pt>
                <c:pt idx="428">
                  <c:v>45001</c:v>
                </c:pt>
                <c:pt idx="429">
                  <c:v>45000</c:v>
                </c:pt>
                <c:pt idx="430">
                  <c:v>44999</c:v>
                </c:pt>
                <c:pt idx="431">
                  <c:v>44998</c:v>
                </c:pt>
                <c:pt idx="432">
                  <c:v>44995</c:v>
                </c:pt>
                <c:pt idx="433">
                  <c:v>44994</c:v>
                </c:pt>
                <c:pt idx="434">
                  <c:v>44993</c:v>
                </c:pt>
                <c:pt idx="435">
                  <c:v>44992</c:v>
                </c:pt>
                <c:pt idx="436">
                  <c:v>44991</c:v>
                </c:pt>
                <c:pt idx="437">
                  <c:v>44988</c:v>
                </c:pt>
                <c:pt idx="438">
                  <c:v>44987</c:v>
                </c:pt>
                <c:pt idx="439">
                  <c:v>44986</c:v>
                </c:pt>
                <c:pt idx="440">
                  <c:v>44985</c:v>
                </c:pt>
                <c:pt idx="441">
                  <c:v>44984</c:v>
                </c:pt>
                <c:pt idx="442">
                  <c:v>44981</c:v>
                </c:pt>
                <c:pt idx="443">
                  <c:v>44980</c:v>
                </c:pt>
                <c:pt idx="444">
                  <c:v>44979</c:v>
                </c:pt>
                <c:pt idx="445">
                  <c:v>44974</c:v>
                </c:pt>
                <c:pt idx="446">
                  <c:v>44973</c:v>
                </c:pt>
                <c:pt idx="447">
                  <c:v>44972</c:v>
                </c:pt>
                <c:pt idx="448">
                  <c:v>44971</c:v>
                </c:pt>
                <c:pt idx="449">
                  <c:v>44970</c:v>
                </c:pt>
                <c:pt idx="450">
                  <c:v>44967</c:v>
                </c:pt>
                <c:pt idx="451">
                  <c:v>44966</c:v>
                </c:pt>
                <c:pt idx="452">
                  <c:v>44965</c:v>
                </c:pt>
                <c:pt idx="453">
                  <c:v>44964</c:v>
                </c:pt>
                <c:pt idx="454">
                  <c:v>44963</c:v>
                </c:pt>
                <c:pt idx="455">
                  <c:v>44960</c:v>
                </c:pt>
                <c:pt idx="456">
                  <c:v>44959</c:v>
                </c:pt>
                <c:pt idx="457">
                  <c:v>44958</c:v>
                </c:pt>
                <c:pt idx="458">
                  <c:v>44957</c:v>
                </c:pt>
                <c:pt idx="459">
                  <c:v>44956</c:v>
                </c:pt>
                <c:pt idx="460">
                  <c:v>44953</c:v>
                </c:pt>
                <c:pt idx="461">
                  <c:v>44952</c:v>
                </c:pt>
                <c:pt idx="462">
                  <c:v>44951</c:v>
                </c:pt>
                <c:pt idx="463">
                  <c:v>44950</c:v>
                </c:pt>
                <c:pt idx="464">
                  <c:v>44949</c:v>
                </c:pt>
                <c:pt idx="465">
                  <c:v>44946</c:v>
                </c:pt>
                <c:pt idx="466">
                  <c:v>44945</c:v>
                </c:pt>
                <c:pt idx="467">
                  <c:v>44944</c:v>
                </c:pt>
                <c:pt idx="468">
                  <c:v>44943</c:v>
                </c:pt>
                <c:pt idx="469">
                  <c:v>44942</c:v>
                </c:pt>
                <c:pt idx="470">
                  <c:v>44939</c:v>
                </c:pt>
                <c:pt idx="471">
                  <c:v>44938</c:v>
                </c:pt>
                <c:pt idx="472">
                  <c:v>44937</c:v>
                </c:pt>
                <c:pt idx="473">
                  <c:v>44936</c:v>
                </c:pt>
                <c:pt idx="474">
                  <c:v>44935</c:v>
                </c:pt>
                <c:pt idx="475">
                  <c:v>44932</c:v>
                </c:pt>
                <c:pt idx="476">
                  <c:v>44931</c:v>
                </c:pt>
                <c:pt idx="477">
                  <c:v>44930</c:v>
                </c:pt>
                <c:pt idx="478">
                  <c:v>44929</c:v>
                </c:pt>
                <c:pt idx="479">
                  <c:v>44928</c:v>
                </c:pt>
                <c:pt idx="480">
                  <c:v>44924</c:v>
                </c:pt>
                <c:pt idx="481">
                  <c:v>44923</c:v>
                </c:pt>
                <c:pt idx="482">
                  <c:v>44922</c:v>
                </c:pt>
                <c:pt idx="483">
                  <c:v>44921</c:v>
                </c:pt>
                <c:pt idx="484">
                  <c:v>44918</c:v>
                </c:pt>
                <c:pt idx="485">
                  <c:v>44917</c:v>
                </c:pt>
                <c:pt idx="486">
                  <c:v>44916</c:v>
                </c:pt>
                <c:pt idx="487">
                  <c:v>44915</c:v>
                </c:pt>
                <c:pt idx="488">
                  <c:v>44914</c:v>
                </c:pt>
                <c:pt idx="489">
                  <c:v>44911</c:v>
                </c:pt>
                <c:pt idx="490">
                  <c:v>44910</c:v>
                </c:pt>
                <c:pt idx="491">
                  <c:v>44909</c:v>
                </c:pt>
                <c:pt idx="492">
                  <c:v>44908</c:v>
                </c:pt>
                <c:pt idx="493">
                  <c:v>44907</c:v>
                </c:pt>
                <c:pt idx="494">
                  <c:v>44904</c:v>
                </c:pt>
                <c:pt idx="495">
                  <c:v>44903</c:v>
                </c:pt>
                <c:pt idx="496">
                  <c:v>44902</c:v>
                </c:pt>
                <c:pt idx="497">
                  <c:v>44901</c:v>
                </c:pt>
                <c:pt idx="498">
                  <c:v>44900</c:v>
                </c:pt>
                <c:pt idx="499">
                  <c:v>44897</c:v>
                </c:pt>
                <c:pt idx="500">
                  <c:v>44896</c:v>
                </c:pt>
                <c:pt idx="501">
                  <c:v>44895</c:v>
                </c:pt>
                <c:pt idx="502">
                  <c:v>44894</c:v>
                </c:pt>
                <c:pt idx="503">
                  <c:v>44893</c:v>
                </c:pt>
                <c:pt idx="504">
                  <c:v>44890</c:v>
                </c:pt>
                <c:pt idx="505">
                  <c:v>44889</c:v>
                </c:pt>
                <c:pt idx="506">
                  <c:v>44888</c:v>
                </c:pt>
                <c:pt idx="507">
                  <c:v>44887</c:v>
                </c:pt>
                <c:pt idx="508">
                  <c:v>44886</c:v>
                </c:pt>
                <c:pt idx="509">
                  <c:v>44883</c:v>
                </c:pt>
                <c:pt idx="510">
                  <c:v>44882</c:v>
                </c:pt>
                <c:pt idx="511">
                  <c:v>44881</c:v>
                </c:pt>
                <c:pt idx="512">
                  <c:v>44879</c:v>
                </c:pt>
                <c:pt idx="513">
                  <c:v>44876</c:v>
                </c:pt>
                <c:pt idx="514">
                  <c:v>44875</c:v>
                </c:pt>
                <c:pt idx="515">
                  <c:v>44874</c:v>
                </c:pt>
                <c:pt idx="516">
                  <c:v>44873</c:v>
                </c:pt>
                <c:pt idx="517">
                  <c:v>44872</c:v>
                </c:pt>
                <c:pt idx="518">
                  <c:v>44869</c:v>
                </c:pt>
                <c:pt idx="519">
                  <c:v>44868</c:v>
                </c:pt>
                <c:pt idx="520">
                  <c:v>44866</c:v>
                </c:pt>
                <c:pt idx="521">
                  <c:v>44865</c:v>
                </c:pt>
                <c:pt idx="522">
                  <c:v>44862</c:v>
                </c:pt>
                <c:pt idx="523">
                  <c:v>44861</c:v>
                </c:pt>
                <c:pt idx="524">
                  <c:v>44860</c:v>
                </c:pt>
                <c:pt idx="525">
                  <c:v>44859</c:v>
                </c:pt>
                <c:pt idx="526">
                  <c:v>44858</c:v>
                </c:pt>
                <c:pt idx="527">
                  <c:v>44855</c:v>
                </c:pt>
                <c:pt idx="528">
                  <c:v>44854</c:v>
                </c:pt>
                <c:pt idx="529">
                  <c:v>44853</c:v>
                </c:pt>
                <c:pt idx="530">
                  <c:v>44852</c:v>
                </c:pt>
                <c:pt idx="531">
                  <c:v>44851</c:v>
                </c:pt>
                <c:pt idx="532">
                  <c:v>44848</c:v>
                </c:pt>
                <c:pt idx="533">
                  <c:v>44847</c:v>
                </c:pt>
                <c:pt idx="534">
                  <c:v>44845</c:v>
                </c:pt>
                <c:pt idx="535">
                  <c:v>44844</c:v>
                </c:pt>
                <c:pt idx="536">
                  <c:v>44841</c:v>
                </c:pt>
                <c:pt idx="537">
                  <c:v>44840</c:v>
                </c:pt>
                <c:pt idx="538">
                  <c:v>44839</c:v>
                </c:pt>
                <c:pt idx="539">
                  <c:v>44838</c:v>
                </c:pt>
                <c:pt idx="540">
                  <c:v>44837</c:v>
                </c:pt>
                <c:pt idx="541">
                  <c:v>44834</c:v>
                </c:pt>
                <c:pt idx="542">
                  <c:v>44833</c:v>
                </c:pt>
                <c:pt idx="543">
                  <c:v>44832</c:v>
                </c:pt>
                <c:pt idx="544">
                  <c:v>44831</c:v>
                </c:pt>
                <c:pt idx="545">
                  <c:v>44830</c:v>
                </c:pt>
                <c:pt idx="546">
                  <c:v>44827</c:v>
                </c:pt>
                <c:pt idx="547">
                  <c:v>44826</c:v>
                </c:pt>
                <c:pt idx="548">
                  <c:v>44825</c:v>
                </c:pt>
                <c:pt idx="549">
                  <c:v>44824</c:v>
                </c:pt>
                <c:pt idx="550">
                  <c:v>44823</c:v>
                </c:pt>
                <c:pt idx="551">
                  <c:v>44820</c:v>
                </c:pt>
                <c:pt idx="552">
                  <c:v>44819</c:v>
                </c:pt>
                <c:pt idx="553">
                  <c:v>44818</c:v>
                </c:pt>
                <c:pt idx="554">
                  <c:v>44817</c:v>
                </c:pt>
                <c:pt idx="555">
                  <c:v>44816</c:v>
                </c:pt>
                <c:pt idx="556">
                  <c:v>44813</c:v>
                </c:pt>
                <c:pt idx="557">
                  <c:v>44812</c:v>
                </c:pt>
                <c:pt idx="558">
                  <c:v>44810</c:v>
                </c:pt>
                <c:pt idx="559">
                  <c:v>44809</c:v>
                </c:pt>
                <c:pt idx="560">
                  <c:v>44806</c:v>
                </c:pt>
                <c:pt idx="561">
                  <c:v>44805</c:v>
                </c:pt>
                <c:pt idx="562">
                  <c:v>44804</c:v>
                </c:pt>
                <c:pt idx="563">
                  <c:v>44803</c:v>
                </c:pt>
                <c:pt idx="564">
                  <c:v>44802</c:v>
                </c:pt>
                <c:pt idx="565">
                  <c:v>44799</c:v>
                </c:pt>
                <c:pt idx="566">
                  <c:v>44798</c:v>
                </c:pt>
                <c:pt idx="567">
                  <c:v>44797</c:v>
                </c:pt>
                <c:pt idx="568">
                  <c:v>44796</c:v>
                </c:pt>
                <c:pt idx="569">
                  <c:v>44795</c:v>
                </c:pt>
                <c:pt idx="570">
                  <c:v>44792</c:v>
                </c:pt>
                <c:pt idx="571">
                  <c:v>44791</c:v>
                </c:pt>
                <c:pt idx="572">
                  <c:v>44790</c:v>
                </c:pt>
                <c:pt idx="573">
                  <c:v>44789</c:v>
                </c:pt>
                <c:pt idx="574">
                  <c:v>44788</c:v>
                </c:pt>
                <c:pt idx="575">
                  <c:v>44785</c:v>
                </c:pt>
                <c:pt idx="576">
                  <c:v>44784</c:v>
                </c:pt>
                <c:pt idx="577">
                  <c:v>44783</c:v>
                </c:pt>
                <c:pt idx="578">
                  <c:v>44782</c:v>
                </c:pt>
                <c:pt idx="579">
                  <c:v>44781</c:v>
                </c:pt>
                <c:pt idx="580">
                  <c:v>44778</c:v>
                </c:pt>
                <c:pt idx="581">
                  <c:v>44777</c:v>
                </c:pt>
                <c:pt idx="582">
                  <c:v>44776</c:v>
                </c:pt>
                <c:pt idx="583">
                  <c:v>44775</c:v>
                </c:pt>
                <c:pt idx="584">
                  <c:v>44774</c:v>
                </c:pt>
                <c:pt idx="585">
                  <c:v>44771</c:v>
                </c:pt>
                <c:pt idx="586">
                  <c:v>44770</c:v>
                </c:pt>
                <c:pt idx="587">
                  <c:v>44769</c:v>
                </c:pt>
                <c:pt idx="588">
                  <c:v>44768</c:v>
                </c:pt>
                <c:pt idx="589">
                  <c:v>44767</c:v>
                </c:pt>
                <c:pt idx="590">
                  <c:v>44764</c:v>
                </c:pt>
                <c:pt idx="591">
                  <c:v>44763</c:v>
                </c:pt>
                <c:pt idx="592">
                  <c:v>44762</c:v>
                </c:pt>
                <c:pt idx="593">
                  <c:v>44761</c:v>
                </c:pt>
                <c:pt idx="594">
                  <c:v>44760</c:v>
                </c:pt>
                <c:pt idx="595">
                  <c:v>44757</c:v>
                </c:pt>
                <c:pt idx="596">
                  <c:v>44756</c:v>
                </c:pt>
                <c:pt idx="597">
                  <c:v>44755</c:v>
                </c:pt>
                <c:pt idx="598">
                  <c:v>44754</c:v>
                </c:pt>
                <c:pt idx="599">
                  <c:v>44753</c:v>
                </c:pt>
                <c:pt idx="600">
                  <c:v>44750</c:v>
                </c:pt>
                <c:pt idx="601">
                  <c:v>44749</c:v>
                </c:pt>
                <c:pt idx="602">
                  <c:v>44748</c:v>
                </c:pt>
                <c:pt idx="603">
                  <c:v>44747</c:v>
                </c:pt>
                <c:pt idx="604">
                  <c:v>44746</c:v>
                </c:pt>
                <c:pt idx="605">
                  <c:v>44743</c:v>
                </c:pt>
                <c:pt idx="606">
                  <c:v>44742</c:v>
                </c:pt>
                <c:pt idx="607">
                  <c:v>44741</c:v>
                </c:pt>
                <c:pt idx="608">
                  <c:v>44740</c:v>
                </c:pt>
                <c:pt idx="609">
                  <c:v>44739</c:v>
                </c:pt>
                <c:pt idx="610">
                  <c:v>44736</c:v>
                </c:pt>
                <c:pt idx="611">
                  <c:v>44735</c:v>
                </c:pt>
                <c:pt idx="612">
                  <c:v>44734</c:v>
                </c:pt>
                <c:pt idx="613">
                  <c:v>44733</c:v>
                </c:pt>
                <c:pt idx="614">
                  <c:v>44732</c:v>
                </c:pt>
                <c:pt idx="615">
                  <c:v>44729</c:v>
                </c:pt>
                <c:pt idx="616">
                  <c:v>44727</c:v>
                </c:pt>
                <c:pt idx="617">
                  <c:v>44726</c:v>
                </c:pt>
                <c:pt idx="618">
                  <c:v>44725</c:v>
                </c:pt>
                <c:pt idx="619">
                  <c:v>44722</c:v>
                </c:pt>
                <c:pt idx="620">
                  <c:v>44721</c:v>
                </c:pt>
                <c:pt idx="621">
                  <c:v>44720</c:v>
                </c:pt>
                <c:pt idx="622">
                  <c:v>44719</c:v>
                </c:pt>
                <c:pt idx="623">
                  <c:v>44718</c:v>
                </c:pt>
                <c:pt idx="624">
                  <c:v>44715</c:v>
                </c:pt>
                <c:pt idx="625">
                  <c:v>44714</c:v>
                </c:pt>
                <c:pt idx="626">
                  <c:v>44713</c:v>
                </c:pt>
                <c:pt idx="627">
                  <c:v>44712</c:v>
                </c:pt>
                <c:pt idx="628">
                  <c:v>44711</c:v>
                </c:pt>
                <c:pt idx="629">
                  <c:v>44708</c:v>
                </c:pt>
                <c:pt idx="630">
                  <c:v>44707</c:v>
                </c:pt>
                <c:pt idx="631">
                  <c:v>44706</c:v>
                </c:pt>
                <c:pt idx="632">
                  <c:v>44705</c:v>
                </c:pt>
                <c:pt idx="633">
                  <c:v>44704</c:v>
                </c:pt>
                <c:pt idx="634">
                  <c:v>44701</c:v>
                </c:pt>
                <c:pt idx="635">
                  <c:v>44700</c:v>
                </c:pt>
                <c:pt idx="636">
                  <c:v>44699</c:v>
                </c:pt>
                <c:pt idx="637">
                  <c:v>44698</c:v>
                </c:pt>
                <c:pt idx="638">
                  <c:v>44697</c:v>
                </c:pt>
                <c:pt idx="639">
                  <c:v>44694</c:v>
                </c:pt>
                <c:pt idx="640">
                  <c:v>44693</c:v>
                </c:pt>
                <c:pt idx="641">
                  <c:v>44692</c:v>
                </c:pt>
                <c:pt idx="642">
                  <c:v>44691</c:v>
                </c:pt>
                <c:pt idx="643">
                  <c:v>44690</c:v>
                </c:pt>
                <c:pt idx="644">
                  <c:v>44687</c:v>
                </c:pt>
                <c:pt idx="645">
                  <c:v>44686</c:v>
                </c:pt>
                <c:pt idx="646">
                  <c:v>44685</c:v>
                </c:pt>
                <c:pt idx="647">
                  <c:v>44684</c:v>
                </c:pt>
                <c:pt idx="648">
                  <c:v>44683</c:v>
                </c:pt>
                <c:pt idx="649">
                  <c:v>44680</c:v>
                </c:pt>
                <c:pt idx="650">
                  <c:v>44679</c:v>
                </c:pt>
                <c:pt idx="651">
                  <c:v>44678</c:v>
                </c:pt>
                <c:pt idx="652">
                  <c:v>44677</c:v>
                </c:pt>
                <c:pt idx="653">
                  <c:v>44676</c:v>
                </c:pt>
                <c:pt idx="654">
                  <c:v>44673</c:v>
                </c:pt>
                <c:pt idx="655">
                  <c:v>44671</c:v>
                </c:pt>
                <c:pt idx="656">
                  <c:v>44670</c:v>
                </c:pt>
                <c:pt idx="657">
                  <c:v>44669</c:v>
                </c:pt>
                <c:pt idx="658">
                  <c:v>44665</c:v>
                </c:pt>
                <c:pt idx="659">
                  <c:v>44664</c:v>
                </c:pt>
                <c:pt idx="660">
                  <c:v>44663</c:v>
                </c:pt>
                <c:pt idx="661">
                  <c:v>44662</c:v>
                </c:pt>
                <c:pt idx="662">
                  <c:v>44659</c:v>
                </c:pt>
                <c:pt idx="663">
                  <c:v>44658</c:v>
                </c:pt>
                <c:pt idx="664">
                  <c:v>44657</c:v>
                </c:pt>
                <c:pt idx="665">
                  <c:v>44656</c:v>
                </c:pt>
                <c:pt idx="666">
                  <c:v>44655</c:v>
                </c:pt>
                <c:pt idx="667">
                  <c:v>44652</c:v>
                </c:pt>
                <c:pt idx="668">
                  <c:v>44651</c:v>
                </c:pt>
                <c:pt idx="669">
                  <c:v>44650</c:v>
                </c:pt>
                <c:pt idx="670">
                  <c:v>44649</c:v>
                </c:pt>
                <c:pt idx="671">
                  <c:v>44648</c:v>
                </c:pt>
                <c:pt idx="672">
                  <c:v>44645</c:v>
                </c:pt>
                <c:pt idx="673">
                  <c:v>44644</c:v>
                </c:pt>
                <c:pt idx="674">
                  <c:v>44643</c:v>
                </c:pt>
                <c:pt idx="675">
                  <c:v>44642</c:v>
                </c:pt>
                <c:pt idx="676">
                  <c:v>44641</c:v>
                </c:pt>
                <c:pt idx="677">
                  <c:v>44638</c:v>
                </c:pt>
                <c:pt idx="678">
                  <c:v>44637</c:v>
                </c:pt>
                <c:pt idx="679">
                  <c:v>44636</c:v>
                </c:pt>
                <c:pt idx="680">
                  <c:v>44635</c:v>
                </c:pt>
                <c:pt idx="681">
                  <c:v>44634</c:v>
                </c:pt>
                <c:pt idx="682">
                  <c:v>44631</c:v>
                </c:pt>
                <c:pt idx="683">
                  <c:v>44630</c:v>
                </c:pt>
                <c:pt idx="684">
                  <c:v>44629</c:v>
                </c:pt>
                <c:pt idx="685">
                  <c:v>44628</c:v>
                </c:pt>
                <c:pt idx="686">
                  <c:v>44627</c:v>
                </c:pt>
                <c:pt idx="687">
                  <c:v>44624</c:v>
                </c:pt>
                <c:pt idx="688">
                  <c:v>44623</c:v>
                </c:pt>
                <c:pt idx="689">
                  <c:v>44622</c:v>
                </c:pt>
                <c:pt idx="690">
                  <c:v>44617</c:v>
                </c:pt>
                <c:pt idx="691">
                  <c:v>44616</c:v>
                </c:pt>
                <c:pt idx="692">
                  <c:v>44615</c:v>
                </c:pt>
                <c:pt idx="693">
                  <c:v>44614</c:v>
                </c:pt>
                <c:pt idx="694">
                  <c:v>44613</c:v>
                </c:pt>
                <c:pt idx="695">
                  <c:v>44610</c:v>
                </c:pt>
                <c:pt idx="696">
                  <c:v>44609</c:v>
                </c:pt>
                <c:pt idx="697">
                  <c:v>44608</c:v>
                </c:pt>
                <c:pt idx="698">
                  <c:v>44607</c:v>
                </c:pt>
                <c:pt idx="699">
                  <c:v>44606</c:v>
                </c:pt>
                <c:pt idx="700">
                  <c:v>44603</c:v>
                </c:pt>
                <c:pt idx="701">
                  <c:v>44602</c:v>
                </c:pt>
                <c:pt idx="702">
                  <c:v>44601</c:v>
                </c:pt>
                <c:pt idx="703">
                  <c:v>44600</c:v>
                </c:pt>
                <c:pt idx="704">
                  <c:v>44599</c:v>
                </c:pt>
                <c:pt idx="705">
                  <c:v>44596</c:v>
                </c:pt>
                <c:pt idx="706">
                  <c:v>44595</c:v>
                </c:pt>
                <c:pt idx="707">
                  <c:v>44594</c:v>
                </c:pt>
                <c:pt idx="708">
                  <c:v>44593</c:v>
                </c:pt>
                <c:pt idx="709">
                  <c:v>44592</c:v>
                </c:pt>
                <c:pt idx="710">
                  <c:v>44589</c:v>
                </c:pt>
                <c:pt idx="711">
                  <c:v>44588</c:v>
                </c:pt>
                <c:pt idx="712">
                  <c:v>44587</c:v>
                </c:pt>
                <c:pt idx="713">
                  <c:v>44586</c:v>
                </c:pt>
                <c:pt idx="714">
                  <c:v>44585</c:v>
                </c:pt>
                <c:pt idx="715">
                  <c:v>44582</c:v>
                </c:pt>
                <c:pt idx="716">
                  <c:v>44581</c:v>
                </c:pt>
                <c:pt idx="717">
                  <c:v>44580</c:v>
                </c:pt>
                <c:pt idx="718">
                  <c:v>44579</c:v>
                </c:pt>
                <c:pt idx="719">
                  <c:v>44578</c:v>
                </c:pt>
                <c:pt idx="720">
                  <c:v>44575</c:v>
                </c:pt>
                <c:pt idx="721">
                  <c:v>44574</c:v>
                </c:pt>
                <c:pt idx="722">
                  <c:v>44573</c:v>
                </c:pt>
                <c:pt idx="723">
                  <c:v>44572</c:v>
                </c:pt>
                <c:pt idx="724">
                  <c:v>44571</c:v>
                </c:pt>
                <c:pt idx="725">
                  <c:v>44568</c:v>
                </c:pt>
                <c:pt idx="726">
                  <c:v>44567</c:v>
                </c:pt>
                <c:pt idx="727">
                  <c:v>44566</c:v>
                </c:pt>
                <c:pt idx="728">
                  <c:v>44565</c:v>
                </c:pt>
                <c:pt idx="729">
                  <c:v>44564</c:v>
                </c:pt>
                <c:pt idx="730">
                  <c:v>44560</c:v>
                </c:pt>
                <c:pt idx="731">
                  <c:v>44559</c:v>
                </c:pt>
                <c:pt idx="732">
                  <c:v>44558</c:v>
                </c:pt>
                <c:pt idx="733">
                  <c:v>44557</c:v>
                </c:pt>
                <c:pt idx="734">
                  <c:v>44553</c:v>
                </c:pt>
                <c:pt idx="735">
                  <c:v>44552</c:v>
                </c:pt>
                <c:pt idx="736">
                  <c:v>44551</c:v>
                </c:pt>
                <c:pt idx="737">
                  <c:v>44550</c:v>
                </c:pt>
                <c:pt idx="738">
                  <c:v>44547</c:v>
                </c:pt>
                <c:pt idx="739">
                  <c:v>44546</c:v>
                </c:pt>
                <c:pt idx="740">
                  <c:v>44545</c:v>
                </c:pt>
                <c:pt idx="741">
                  <c:v>44544</c:v>
                </c:pt>
                <c:pt idx="742">
                  <c:v>44543</c:v>
                </c:pt>
                <c:pt idx="743">
                  <c:v>44540</c:v>
                </c:pt>
                <c:pt idx="744">
                  <c:v>44539</c:v>
                </c:pt>
                <c:pt idx="745">
                  <c:v>44538</c:v>
                </c:pt>
                <c:pt idx="746">
                  <c:v>44537</c:v>
                </c:pt>
                <c:pt idx="747">
                  <c:v>44536</c:v>
                </c:pt>
                <c:pt idx="748">
                  <c:v>44533</c:v>
                </c:pt>
                <c:pt idx="749">
                  <c:v>44532</c:v>
                </c:pt>
                <c:pt idx="750">
                  <c:v>44531</c:v>
                </c:pt>
                <c:pt idx="751">
                  <c:v>44530</c:v>
                </c:pt>
                <c:pt idx="752">
                  <c:v>44529</c:v>
                </c:pt>
                <c:pt idx="753">
                  <c:v>44526</c:v>
                </c:pt>
                <c:pt idx="754">
                  <c:v>44525</c:v>
                </c:pt>
                <c:pt idx="755">
                  <c:v>44524</c:v>
                </c:pt>
                <c:pt idx="756">
                  <c:v>44523</c:v>
                </c:pt>
                <c:pt idx="757">
                  <c:v>44522</c:v>
                </c:pt>
                <c:pt idx="758">
                  <c:v>44519</c:v>
                </c:pt>
                <c:pt idx="759">
                  <c:v>44518</c:v>
                </c:pt>
                <c:pt idx="760">
                  <c:v>44517</c:v>
                </c:pt>
                <c:pt idx="761">
                  <c:v>44516</c:v>
                </c:pt>
                <c:pt idx="762">
                  <c:v>44512</c:v>
                </c:pt>
                <c:pt idx="763">
                  <c:v>44511</c:v>
                </c:pt>
                <c:pt idx="764">
                  <c:v>44510</c:v>
                </c:pt>
                <c:pt idx="765">
                  <c:v>44509</c:v>
                </c:pt>
                <c:pt idx="766">
                  <c:v>44508</c:v>
                </c:pt>
                <c:pt idx="767">
                  <c:v>44505</c:v>
                </c:pt>
                <c:pt idx="768">
                  <c:v>44504</c:v>
                </c:pt>
                <c:pt idx="769">
                  <c:v>44503</c:v>
                </c:pt>
                <c:pt idx="770">
                  <c:v>44501</c:v>
                </c:pt>
                <c:pt idx="771">
                  <c:v>44498</c:v>
                </c:pt>
                <c:pt idx="772">
                  <c:v>44497</c:v>
                </c:pt>
                <c:pt idx="773">
                  <c:v>44496</c:v>
                </c:pt>
                <c:pt idx="774">
                  <c:v>44495</c:v>
                </c:pt>
                <c:pt idx="775">
                  <c:v>44494</c:v>
                </c:pt>
                <c:pt idx="776">
                  <c:v>44491</c:v>
                </c:pt>
                <c:pt idx="777">
                  <c:v>44490</c:v>
                </c:pt>
                <c:pt idx="778">
                  <c:v>44489</c:v>
                </c:pt>
                <c:pt idx="779">
                  <c:v>44488</c:v>
                </c:pt>
                <c:pt idx="780">
                  <c:v>44487</c:v>
                </c:pt>
                <c:pt idx="781">
                  <c:v>44484</c:v>
                </c:pt>
                <c:pt idx="782">
                  <c:v>44483</c:v>
                </c:pt>
                <c:pt idx="783">
                  <c:v>44482</c:v>
                </c:pt>
                <c:pt idx="784">
                  <c:v>44480</c:v>
                </c:pt>
                <c:pt idx="785">
                  <c:v>44477</c:v>
                </c:pt>
                <c:pt idx="786">
                  <c:v>44476</c:v>
                </c:pt>
                <c:pt idx="787">
                  <c:v>44475</c:v>
                </c:pt>
                <c:pt idx="788">
                  <c:v>44474</c:v>
                </c:pt>
                <c:pt idx="789">
                  <c:v>44473</c:v>
                </c:pt>
                <c:pt idx="790">
                  <c:v>44470</c:v>
                </c:pt>
                <c:pt idx="791">
                  <c:v>44469</c:v>
                </c:pt>
                <c:pt idx="792">
                  <c:v>44468</c:v>
                </c:pt>
                <c:pt idx="793">
                  <c:v>44467</c:v>
                </c:pt>
                <c:pt idx="794">
                  <c:v>44466</c:v>
                </c:pt>
                <c:pt idx="795">
                  <c:v>44463</c:v>
                </c:pt>
                <c:pt idx="796">
                  <c:v>44462</c:v>
                </c:pt>
                <c:pt idx="797">
                  <c:v>44461</c:v>
                </c:pt>
                <c:pt idx="798">
                  <c:v>44460</c:v>
                </c:pt>
                <c:pt idx="799">
                  <c:v>44459</c:v>
                </c:pt>
                <c:pt idx="800">
                  <c:v>44456</c:v>
                </c:pt>
                <c:pt idx="801">
                  <c:v>44455</c:v>
                </c:pt>
                <c:pt idx="802">
                  <c:v>44454</c:v>
                </c:pt>
                <c:pt idx="803">
                  <c:v>44453</c:v>
                </c:pt>
                <c:pt idx="804">
                  <c:v>44452</c:v>
                </c:pt>
                <c:pt idx="805">
                  <c:v>44449</c:v>
                </c:pt>
                <c:pt idx="806">
                  <c:v>44448</c:v>
                </c:pt>
                <c:pt idx="807">
                  <c:v>44447</c:v>
                </c:pt>
                <c:pt idx="808">
                  <c:v>44445</c:v>
                </c:pt>
                <c:pt idx="809">
                  <c:v>44442</c:v>
                </c:pt>
                <c:pt idx="810">
                  <c:v>44441</c:v>
                </c:pt>
                <c:pt idx="811">
                  <c:v>44440</c:v>
                </c:pt>
                <c:pt idx="812">
                  <c:v>44439</c:v>
                </c:pt>
                <c:pt idx="813">
                  <c:v>44438</c:v>
                </c:pt>
                <c:pt idx="814">
                  <c:v>44435</c:v>
                </c:pt>
                <c:pt idx="815">
                  <c:v>44434</c:v>
                </c:pt>
                <c:pt idx="816">
                  <c:v>44433</c:v>
                </c:pt>
                <c:pt idx="817">
                  <c:v>44432</c:v>
                </c:pt>
                <c:pt idx="818">
                  <c:v>44431</c:v>
                </c:pt>
                <c:pt idx="819">
                  <c:v>44428</c:v>
                </c:pt>
                <c:pt idx="820">
                  <c:v>44427</c:v>
                </c:pt>
                <c:pt idx="821">
                  <c:v>44426</c:v>
                </c:pt>
                <c:pt idx="822">
                  <c:v>44425</c:v>
                </c:pt>
                <c:pt idx="823">
                  <c:v>44424</c:v>
                </c:pt>
                <c:pt idx="824">
                  <c:v>44421</c:v>
                </c:pt>
                <c:pt idx="825">
                  <c:v>44420</c:v>
                </c:pt>
                <c:pt idx="826">
                  <c:v>44419</c:v>
                </c:pt>
                <c:pt idx="827">
                  <c:v>44418</c:v>
                </c:pt>
                <c:pt idx="828">
                  <c:v>44417</c:v>
                </c:pt>
                <c:pt idx="829">
                  <c:v>44414</c:v>
                </c:pt>
                <c:pt idx="830">
                  <c:v>44413</c:v>
                </c:pt>
                <c:pt idx="831">
                  <c:v>44412</c:v>
                </c:pt>
                <c:pt idx="832">
                  <c:v>44411</c:v>
                </c:pt>
                <c:pt idx="833">
                  <c:v>44410</c:v>
                </c:pt>
                <c:pt idx="834">
                  <c:v>44407</c:v>
                </c:pt>
                <c:pt idx="835">
                  <c:v>44406</c:v>
                </c:pt>
                <c:pt idx="836">
                  <c:v>44405</c:v>
                </c:pt>
                <c:pt idx="837">
                  <c:v>44404</c:v>
                </c:pt>
                <c:pt idx="838">
                  <c:v>44403</c:v>
                </c:pt>
                <c:pt idx="839">
                  <c:v>44400</c:v>
                </c:pt>
                <c:pt idx="840">
                  <c:v>44399</c:v>
                </c:pt>
                <c:pt idx="841">
                  <c:v>44398</c:v>
                </c:pt>
                <c:pt idx="842">
                  <c:v>44397</c:v>
                </c:pt>
                <c:pt idx="843">
                  <c:v>44396</c:v>
                </c:pt>
                <c:pt idx="844">
                  <c:v>44393</c:v>
                </c:pt>
                <c:pt idx="845">
                  <c:v>44392</c:v>
                </c:pt>
                <c:pt idx="846">
                  <c:v>44391</c:v>
                </c:pt>
                <c:pt idx="847">
                  <c:v>44390</c:v>
                </c:pt>
                <c:pt idx="848">
                  <c:v>44389</c:v>
                </c:pt>
                <c:pt idx="849">
                  <c:v>44385</c:v>
                </c:pt>
                <c:pt idx="850">
                  <c:v>44384</c:v>
                </c:pt>
                <c:pt idx="851">
                  <c:v>44383</c:v>
                </c:pt>
                <c:pt idx="852">
                  <c:v>44382</c:v>
                </c:pt>
                <c:pt idx="853">
                  <c:v>44379</c:v>
                </c:pt>
                <c:pt idx="854">
                  <c:v>44378</c:v>
                </c:pt>
                <c:pt idx="855">
                  <c:v>44377</c:v>
                </c:pt>
                <c:pt idx="856">
                  <c:v>44376</c:v>
                </c:pt>
                <c:pt idx="857">
                  <c:v>44375</c:v>
                </c:pt>
                <c:pt idx="858">
                  <c:v>44372</c:v>
                </c:pt>
                <c:pt idx="859">
                  <c:v>44371</c:v>
                </c:pt>
                <c:pt idx="860">
                  <c:v>44370</c:v>
                </c:pt>
                <c:pt idx="861">
                  <c:v>44369</c:v>
                </c:pt>
                <c:pt idx="862">
                  <c:v>44368</c:v>
                </c:pt>
                <c:pt idx="863">
                  <c:v>44365</c:v>
                </c:pt>
                <c:pt idx="864">
                  <c:v>44364</c:v>
                </c:pt>
                <c:pt idx="865">
                  <c:v>44363</c:v>
                </c:pt>
                <c:pt idx="866">
                  <c:v>44362</c:v>
                </c:pt>
                <c:pt idx="867">
                  <c:v>44361</c:v>
                </c:pt>
                <c:pt idx="868">
                  <c:v>44358</c:v>
                </c:pt>
                <c:pt idx="869">
                  <c:v>44357</c:v>
                </c:pt>
                <c:pt idx="870">
                  <c:v>44356</c:v>
                </c:pt>
                <c:pt idx="871">
                  <c:v>44355</c:v>
                </c:pt>
                <c:pt idx="872">
                  <c:v>44354</c:v>
                </c:pt>
                <c:pt idx="873">
                  <c:v>44351</c:v>
                </c:pt>
                <c:pt idx="874">
                  <c:v>44349</c:v>
                </c:pt>
                <c:pt idx="875">
                  <c:v>44348</c:v>
                </c:pt>
                <c:pt idx="876">
                  <c:v>44347</c:v>
                </c:pt>
                <c:pt idx="877">
                  <c:v>44344</c:v>
                </c:pt>
                <c:pt idx="878">
                  <c:v>44343</c:v>
                </c:pt>
                <c:pt idx="879">
                  <c:v>44342</c:v>
                </c:pt>
                <c:pt idx="880">
                  <c:v>44341</c:v>
                </c:pt>
                <c:pt idx="881">
                  <c:v>44340</c:v>
                </c:pt>
                <c:pt idx="882">
                  <c:v>44337</c:v>
                </c:pt>
                <c:pt idx="883">
                  <c:v>44336</c:v>
                </c:pt>
                <c:pt idx="884">
                  <c:v>44335</c:v>
                </c:pt>
                <c:pt idx="885">
                  <c:v>44334</c:v>
                </c:pt>
                <c:pt idx="886">
                  <c:v>44333</c:v>
                </c:pt>
                <c:pt idx="887">
                  <c:v>44330</c:v>
                </c:pt>
                <c:pt idx="888">
                  <c:v>44329</c:v>
                </c:pt>
                <c:pt idx="889">
                  <c:v>44328</c:v>
                </c:pt>
                <c:pt idx="890">
                  <c:v>44327</c:v>
                </c:pt>
                <c:pt idx="891">
                  <c:v>44326</c:v>
                </c:pt>
                <c:pt idx="892">
                  <c:v>44323</c:v>
                </c:pt>
                <c:pt idx="893">
                  <c:v>44322</c:v>
                </c:pt>
                <c:pt idx="894">
                  <c:v>44321</c:v>
                </c:pt>
                <c:pt idx="895">
                  <c:v>44320</c:v>
                </c:pt>
                <c:pt idx="896">
                  <c:v>44319</c:v>
                </c:pt>
                <c:pt idx="897">
                  <c:v>44316</c:v>
                </c:pt>
                <c:pt idx="898">
                  <c:v>44315</c:v>
                </c:pt>
                <c:pt idx="899">
                  <c:v>44314</c:v>
                </c:pt>
                <c:pt idx="900">
                  <c:v>44313</c:v>
                </c:pt>
                <c:pt idx="901">
                  <c:v>44312</c:v>
                </c:pt>
                <c:pt idx="902">
                  <c:v>44309</c:v>
                </c:pt>
                <c:pt idx="903">
                  <c:v>44308</c:v>
                </c:pt>
                <c:pt idx="904">
                  <c:v>44306</c:v>
                </c:pt>
                <c:pt idx="905">
                  <c:v>44305</c:v>
                </c:pt>
                <c:pt idx="906">
                  <c:v>44302</c:v>
                </c:pt>
                <c:pt idx="907">
                  <c:v>44301</c:v>
                </c:pt>
                <c:pt idx="908">
                  <c:v>44300</c:v>
                </c:pt>
                <c:pt idx="909">
                  <c:v>44299</c:v>
                </c:pt>
                <c:pt idx="910">
                  <c:v>44298</c:v>
                </c:pt>
                <c:pt idx="911">
                  <c:v>44295</c:v>
                </c:pt>
                <c:pt idx="912">
                  <c:v>44294</c:v>
                </c:pt>
                <c:pt idx="913">
                  <c:v>44293</c:v>
                </c:pt>
                <c:pt idx="914">
                  <c:v>44292</c:v>
                </c:pt>
                <c:pt idx="915">
                  <c:v>44291</c:v>
                </c:pt>
                <c:pt idx="916">
                  <c:v>44287</c:v>
                </c:pt>
                <c:pt idx="917">
                  <c:v>44286</c:v>
                </c:pt>
                <c:pt idx="918">
                  <c:v>44285</c:v>
                </c:pt>
                <c:pt idx="919">
                  <c:v>44284</c:v>
                </c:pt>
                <c:pt idx="920">
                  <c:v>44281</c:v>
                </c:pt>
                <c:pt idx="921">
                  <c:v>44280</c:v>
                </c:pt>
                <c:pt idx="922">
                  <c:v>44279</c:v>
                </c:pt>
                <c:pt idx="923">
                  <c:v>44278</c:v>
                </c:pt>
                <c:pt idx="924">
                  <c:v>44277</c:v>
                </c:pt>
                <c:pt idx="925">
                  <c:v>44274</c:v>
                </c:pt>
                <c:pt idx="926">
                  <c:v>44273</c:v>
                </c:pt>
                <c:pt idx="927">
                  <c:v>44272</c:v>
                </c:pt>
                <c:pt idx="928">
                  <c:v>44271</c:v>
                </c:pt>
                <c:pt idx="929">
                  <c:v>44270</c:v>
                </c:pt>
                <c:pt idx="930">
                  <c:v>44267</c:v>
                </c:pt>
                <c:pt idx="931">
                  <c:v>44266</c:v>
                </c:pt>
                <c:pt idx="932">
                  <c:v>44265</c:v>
                </c:pt>
                <c:pt idx="933">
                  <c:v>44264</c:v>
                </c:pt>
                <c:pt idx="934">
                  <c:v>44263</c:v>
                </c:pt>
                <c:pt idx="935">
                  <c:v>44260</c:v>
                </c:pt>
                <c:pt idx="936">
                  <c:v>44259</c:v>
                </c:pt>
                <c:pt idx="937">
                  <c:v>44258</c:v>
                </c:pt>
                <c:pt idx="938">
                  <c:v>44257</c:v>
                </c:pt>
                <c:pt idx="939">
                  <c:v>44256</c:v>
                </c:pt>
                <c:pt idx="940">
                  <c:v>44253</c:v>
                </c:pt>
                <c:pt idx="941">
                  <c:v>44252</c:v>
                </c:pt>
                <c:pt idx="942">
                  <c:v>44251</c:v>
                </c:pt>
                <c:pt idx="943">
                  <c:v>44250</c:v>
                </c:pt>
                <c:pt idx="944">
                  <c:v>44249</c:v>
                </c:pt>
                <c:pt idx="945">
                  <c:v>44246</c:v>
                </c:pt>
                <c:pt idx="946">
                  <c:v>44245</c:v>
                </c:pt>
                <c:pt idx="947">
                  <c:v>44244</c:v>
                </c:pt>
                <c:pt idx="948">
                  <c:v>44239</c:v>
                </c:pt>
                <c:pt idx="949">
                  <c:v>44238</c:v>
                </c:pt>
                <c:pt idx="950">
                  <c:v>44237</c:v>
                </c:pt>
                <c:pt idx="951">
                  <c:v>44236</c:v>
                </c:pt>
                <c:pt idx="952">
                  <c:v>44235</c:v>
                </c:pt>
                <c:pt idx="953">
                  <c:v>44232</c:v>
                </c:pt>
                <c:pt idx="954">
                  <c:v>44231</c:v>
                </c:pt>
                <c:pt idx="955">
                  <c:v>44230</c:v>
                </c:pt>
                <c:pt idx="956">
                  <c:v>44229</c:v>
                </c:pt>
                <c:pt idx="957">
                  <c:v>44228</c:v>
                </c:pt>
                <c:pt idx="958">
                  <c:v>44225</c:v>
                </c:pt>
                <c:pt idx="959">
                  <c:v>44224</c:v>
                </c:pt>
                <c:pt idx="960">
                  <c:v>44223</c:v>
                </c:pt>
                <c:pt idx="961">
                  <c:v>44222</c:v>
                </c:pt>
                <c:pt idx="962">
                  <c:v>44218</c:v>
                </c:pt>
                <c:pt idx="963">
                  <c:v>44217</c:v>
                </c:pt>
                <c:pt idx="964">
                  <c:v>44216</c:v>
                </c:pt>
                <c:pt idx="965">
                  <c:v>44215</c:v>
                </c:pt>
                <c:pt idx="966">
                  <c:v>44214</c:v>
                </c:pt>
                <c:pt idx="967">
                  <c:v>44211</c:v>
                </c:pt>
                <c:pt idx="968">
                  <c:v>44210</c:v>
                </c:pt>
                <c:pt idx="969">
                  <c:v>44209</c:v>
                </c:pt>
                <c:pt idx="970">
                  <c:v>44208</c:v>
                </c:pt>
                <c:pt idx="971">
                  <c:v>44207</c:v>
                </c:pt>
                <c:pt idx="972">
                  <c:v>44204</c:v>
                </c:pt>
                <c:pt idx="973">
                  <c:v>44203</c:v>
                </c:pt>
                <c:pt idx="974">
                  <c:v>44202</c:v>
                </c:pt>
                <c:pt idx="975">
                  <c:v>44201</c:v>
                </c:pt>
                <c:pt idx="976">
                  <c:v>44200</c:v>
                </c:pt>
                <c:pt idx="977">
                  <c:v>44195</c:v>
                </c:pt>
                <c:pt idx="978">
                  <c:v>44194</c:v>
                </c:pt>
                <c:pt idx="979">
                  <c:v>44193</c:v>
                </c:pt>
                <c:pt idx="980">
                  <c:v>44188</c:v>
                </c:pt>
                <c:pt idx="981">
                  <c:v>44187</c:v>
                </c:pt>
                <c:pt idx="982">
                  <c:v>44186</c:v>
                </c:pt>
                <c:pt idx="983">
                  <c:v>44183</c:v>
                </c:pt>
                <c:pt idx="984">
                  <c:v>44182</c:v>
                </c:pt>
                <c:pt idx="985">
                  <c:v>44181</c:v>
                </c:pt>
                <c:pt idx="986">
                  <c:v>44180</c:v>
                </c:pt>
                <c:pt idx="987">
                  <c:v>44179</c:v>
                </c:pt>
                <c:pt idx="988">
                  <c:v>44176</c:v>
                </c:pt>
                <c:pt idx="989">
                  <c:v>44175</c:v>
                </c:pt>
                <c:pt idx="990">
                  <c:v>44174</c:v>
                </c:pt>
                <c:pt idx="991">
                  <c:v>44173</c:v>
                </c:pt>
                <c:pt idx="992">
                  <c:v>44172</c:v>
                </c:pt>
                <c:pt idx="993">
                  <c:v>44169</c:v>
                </c:pt>
                <c:pt idx="994">
                  <c:v>44168</c:v>
                </c:pt>
                <c:pt idx="995">
                  <c:v>44167</c:v>
                </c:pt>
                <c:pt idx="996">
                  <c:v>44166</c:v>
                </c:pt>
                <c:pt idx="997">
                  <c:v>44165</c:v>
                </c:pt>
                <c:pt idx="998">
                  <c:v>44162</c:v>
                </c:pt>
                <c:pt idx="999">
                  <c:v>44161</c:v>
                </c:pt>
                <c:pt idx="1000">
                  <c:v>44160</c:v>
                </c:pt>
                <c:pt idx="1001">
                  <c:v>44159</c:v>
                </c:pt>
                <c:pt idx="1002">
                  <c:v>44158</c:v>
                </c:pt>
                <c:pt idx="1003">
                  <c:v>44155</c:v>
                </c:pt>
                <c:pt idx="1004">
                  <c:v>44154</c:v>
                </c:pt>
                <c:pt idx="1005">
                  <c:v>44153</c:v>
                </c:pt>
                <c:pt idx="1006">
                  <c:v>44152</c:v>
                </c:pt>
                <c:pt idx="1007">
                  <c:v>44151</c:v>
                </c:pt>
                <c:pt idx="1008">
                  <c:v>44148</c:v>
                </c:pt>
                <c:pt idx="1009">
                  <c:v>44147</c:v>
                </c:pt>
                <c:pt idx="1010">
                  <c:v>44146</c:v>
                </c:pt>
                <c:pt idx="1011">
                  <c:v>44145</c:v>
                </c:pt>
                <c:pt idx="1012">
                  <c:v>44144</c:v>
                </c:pt>
                <c:pt idx="1013">
                  <c:v>44141</c:v>
                </c:pt>
                <c:pt idx="1014">
                  <c:v>44140</c:v>
                </c:pt>
                <c:pt idx="1015">
                  <c:v>44139</c:v>
                </c:pt>
                <c:pt idx="1016">
                  <c:v>44138</c:v>
                </c:pt>
                <c:pt idx="1017">
                  <c:v>44134</c:v>
                </c:pt>
                <c:pt idx="1018">
                  <c:v>44133</c:v>
                </c:pt>
                <c:pt idx="1019">
                  <c:v>44132</c:v>
                </c:pt>
                <c:pt idx="1020">
                  <c:v>44131</c:v>
                </c:pt>
                <c:pt idx="1021">
                  <c:v>44130</c:v>
                </c:pt>
                <c:pt idx="1022">
                  <c:v>44127</c:v>
                </c:pt>
                <c:pt idx="1023">
                  <c:v>44126</c:v>
                </c:pt>
                <c:pt idx="1024">
                  <c:v>44125</c:v>
                </c:pt>
                <c:pt idx="1025">
                  <c:v>44124</c:v>
                </c:pt>
                <c:pt idx="1026">
                  <c:v>44123</c:v>
                </c:pt>
                <c:pt idx="1027">
                  <c:v>44120</c:v>
                </c:pt>
                <c:pt idx="1028">
                  <c:v>44119</c:v>
                </c:pt>
                <c:pt idx="1029">
                  <c:v>44118</c:v>
                </c:pt>
                <c:pt idx="1030">
                  <c:v>44117</c:v>
                </c:pt>
                <c:pt idx="1031">
                  <c:v>44113</c:v>
                </c:pt>
                <c:pt idx="1032">
                  <c:v>44112</c:v>
                </c:pt>
                <c:pt idx="1033">
                  <c:v>44111</c:v>
                </c:pt>
                <c:pt idx="1034">
                  <c:v>44110</c:v>
                </c:pt>
                <c:pt idx="1035">
                  <c:v>44109</c:v>
                </c:pt>
                <c:pt idx="1036">
                  <c:v>44106</c:v>
                </c:pt>
                <c:pt idx="1037">
                  <c:v>44105</c:v>
                </c:pt>
                <c:pt idx="1038">
                  <c:v>44104</c:v>
                </c:pt>
                <c:pt idx="1039">
                  <c:v>44103</c:v>
                </c:pt>
                <c:pt idx="1040">
                  <c:v>44102</c:v>
                </c:pt>
                <c:pt idx="1041">
                  <c:v>44099</c:v>
                </c:pt>
                <c:pt idx="1042">
                  <c:v>44098</c:v>
                </c:pt>
                <c:pt idx="1043">
                  <c:v>44097</c:v>
                </c:pt>
                <c:pt idx="1044">
                  <c:v>44096</c:v>
                </c:pt>
                <c:pt idx="1045">
                  <c:v>44095</c:v>
                </c:pt>
                <c:pt idx="1046">
                  <c:v>44092</c:v>
                </c:pt>
                <c:pt idx="1047">
                  <c:v>44091</c:v>
                </c:pt>
                <c:pt idx="1048">
                  <c:v>44090</c:v>
                </c:pt>
                <c:pt idx="1049">
                  <c:v>44089</c:v>
                </c:pt>
                <c:pt idx="1050">
                  <c:v>44088</c:v>
                </c:pt>
                <c:pt idx="1051">
                  <c:v>44085</c:v>
                </c:pt>
                <c:pt idx="1052">
                  <c:v>44084</c:v>
                </c:pt>
                <c:pt idx="1053">
                  <c:v>44083</c:v>
                </c:pt>
                <c:pt idx="1054">
                  <c:v>44082</c:v>
                </c:pt>
                <c:pt idx="1055">
                  <c:v>44078</c:v>
                </c:pt>
                <c:pt idx="1056">
                  <c:v>44077</c:v>
                </c:pt>
                <c:pt idx="1057">
                  <c:v>44076</c:v>
                </c:pt>
                <c:pt idx="1058">
                  <c:v>44075</c:v>
                </c:pt>
                <c:pt idx="1059">
                  <c:v>44074</c:v>
                </c:pt>
                <c:pt idx="1060">
                  <c:v>44071</c:v>
                </c:pt>
                <c:pt idx="1061">
                  <c:v>44070</c:v>
                </c:pt>
                <c:pt idx="1062">
                  <c:v>44069</c:v>
                </c:pt>
                <c:pt idx="1063">
                  <c:v>44068</c:v>
                </c:pt>
                <c:pt idx="1064">
                  <c:v>44067</c:v>
                </c:pt>
                <c:pt idx="1065">
                  <c:v>44064</c:v>
                </c:pt>
                <c:pt idx="1066">
                  <c:v>44063</c:v>
                </c:pt>
                <c:pt idx="1067">
                  <c:v>44062</c:v>
                </c:pt>
                <c:pt idx="1068">
                  <c:v>44061</c:v>
                </c:pt>
                <c:pt idx="1069">
                  <c:v>44060</c:v>
                </c:pt>
                <c:pt idx="1070">
                  <c:v>44057</c:v>
                </c:pt>
                <c:pt idx="1071">
                  <c:v>44056</c:v>
                </c:pt>
                <c:pt idx="1072">
                  <c:v>44055</c:v>
                </c:pt>
                <c:pt idx="1073">
                  <c:v>44054</c:v>
                </c:pt>
                <c:pt idx="1074">
                  <c:v>44053</c:v>
                </c:pt>
                <c:pt idx="1075">
                  <c:v>44050</c:v>
                </c:pt>
                <c:pt idx="1076">
                  <c:v>44049</c:v>
                </c:pt>
                <c:pt idx="1077">
                  <c:v>44048</c:v>
                </c:pt>
                <c:pt idx="1078">
                  <c:v>44047</c:v>
                </c:pt>
                <c:pt idx="1079">
                  <c:v>44046</c:v>
                </c:pt>
                <c:pt idx="1080">
                  <c:v>44043</c:v>
                </c:pt>
                <c:pt idx="1081">
                  <c:v>44042</c:v>
                </c:pt>
                <c:pt idx="1082">
                  <c:v>44041</c:v>
                </c:pt>
                <c:pt idx="1083">
                  <c:v>44040</c:v>
                </c:pt>
                <c:pt idx="1084">
                  <c:v>44039</c:v>
                </c:pt>
                <c:pt idx="1085">
                  <c:v>44036</c:v>
                </c:pt>
                <c:pt idx="1086">
                  <c:v>44035</c:v>
                </c:pt>
                <c:pt idx="1087">
                  <c:v>44034</c:v>
                </c:pt>
                <c:pt idx="1088">
                  <c:v>44033</c:v>
                </c:pt>
                <c:pt idx="1089">
                  <c:v>44032</c:v>
                </c:pt>
                <c:pt idx="1090">
                  <c:v>44029</c:v>
                </c:pt>
                <c:pt idx="1091">
                  <c:v>44028</c:v>
                </c:pt>
                <c:pt idx="1092">
                  <c:v>44027</c:v>
                </c:pt>
                <c:pt idx="1093">
                  <c:v>44026</c:v>
                </c:pt>
                <c:pt idx="1094">
                  <c:v>44025</c:v>
                </c:pt>
                <c:pt idx="1095">
                  <c:v>44022</c:v>
                </c:pt>
                <c:pt idx="1096">
                  <c:v>44021</c:v>
                </c:pt>
                <c:pt idx="1097">
                  <c:v>44020</c:v>
                </c:pt>
                <c:pt idx="1098">
                  <c:v>44019</c:v>
                </c:pt>
                <c:pt idx="1099">
                  <c:v>44018</c:v>
                </c:pt>
                <c:pt idx="1100">
                  <c:v>44015</c:v>
                </c:pt>
                <c:pt idx="1101">
                  <c:v>44014</c:v>
                </c:pt>
                <c:pt idx="1102">
                  <c:v>44013</c:v>
                </c:pt>
                <c:pt idx="1103">
                  <c:v>44012</c:v>
                </c:pt>
                <c:pt idx="1104">
                  <c:v>44011</c:v>
                </c:pt>
                <c:pt idx="1105">
                  <c:v>44008</c:v>
                </c:pt>
                <c:pt idx="1106">
                  <c:v>44007</c:v>
                </c:pt>
                <c:pt idx="1107">
                  <c:v>44006</c:v>
                </c:pt>
                <c:pt idx="1108">
                  <c:v>44005</c:v>
                </c:pt>
                <c:pt idx="1109">
                  <c:v>44004</c:v>
                </c:pt>
                <c:pt idx="1110">
                  <c:v>44001</c:v>
                </c:pt>
                <c:pt idx="1111">
                  <c:v>44000</c:v>
                </c:pt>
                <c:pt idx="1112">
                  <c:v>43999</c:v>
                </c:pt>
                <c:pt idx="1113">
                  <c:v>43998</c:v>
                </c:pt>
                <c:pt idx="1114">
                  <c:v>43997</c:v>
                </c:pt>
                <c:pt idx="1115">
                  <c:v>43994</c:v>
                </c:pt>
                <c:pt idx="1116">
                  <c:v>43992</c:v>
                </c:pt>
                <c:pt idx="1117">
                  <c:v>43991</c:v>
                </c:pt>
                <c:pt idx="1118">
                  <c:v>43990</c:v>
                </c:pt>
                <c:pt idx="1119">
                  <c:v>43987</c:v>
                </c:pt>
                <c:pt idx="1120">
                  <c:v>43986</c:v>
                </c:pt>
                <c:pt idx="1121">
                  <c:v>43985</c:v>
                </c:pt>
                <c:pt idx="1122">
                  <c:v>43984</c:v>
                </c:pt>
                <c:pt idx="1123">
                  <c:v>43983</c:v>
                </c:pt>
                <c:pt idx="1124">
                  <c:v>43980</c:v>
                </c:pt>
                <c:pt idx="1125">
                  <c:v>43979</c:v>
                </c:pt>
                <c:pt idx="1126">
                  <c:v>43978</c:v>
                </c:pt>
                <c:pt idx="1127">
                  <c:v>43977</c:v>
                </c:pt>
                <c:pt idx="1128">
                  <c:v>43976</c:v>
                </c:pt>
                <c:pt idx="1129">
                  <c:v>43973</c:v>
                </c:pt>
                <c:pt idx="1130">
                  <c:v>43972</c:v>
                </c:pt>
                <c:pt idx="1131">
                  <c:v>43971</c:v>
                </c:pt>
                <c:pt idx="1132">
                  <c:v>43970</c:v>
                </c:pt>
                <c:pt idx="1133">
                  <c:v>43969</c:v>
                </c:pt>
                <c:pt idx="1134">
                  <c:v>43966</c:v>
                </c:pt>
                <c:pt idx="1135">
                  <c:v>43965</c:v>
                </c:pt>
                <c:pt idx="1136">
                  <c:v>43964</c:v>
                </c:pt>
                <c:pt idx="1137">
                  <c:v>43963</c:v>
                </c:pt>
                <c:pt idx="1138">
                  <c:v>43962</c:v>
                </c:pt>
                <c:pt idx="1139">
                  <c:v>43959</c:v>
                </c:pt>
                <c:pt idx="1140">
                  <c:v>43958</c:v>
                </c:pt>
                <c:pt idx="1141">
                  <c:v>43957</c:v>
                </c:pt>
                <c:pt idx="1142">
                  <c:v>43956</c:v>
                </c:pt>
                <c:pt idx="1143">
                  <c:v>43955</c:v>
                </c:pt>
                <c:pt idx="1144">
                  <c:v>43951</c:v>
                </c:pt>
                <c:pt idx="1145">
                  <c:v>43950</c:v>
                </c:pt>
                <c:pt idx="1146">
                  <c:v>43949</c:v>
                </c:pt>
                <c:pt idx="1147">
                  <c:v>43948</c:v>
                </c:pt>
                <c:pt idx="1148">
                  <c:v>43945</c:v>
                </c:pt>
                <c:pt idx="1149">
                  <c:v>43944</c:v>
                </c:pt>
                <c:pt idx="1150">
                  <c:v>43943</c:v>
                </c:pt>
                <c:pt idx="1151">
                  <c:v>43941</c:v>
                </c:pt>
                <c:pt idx="1152">
                  <c:v>43938</c:v>
                </c:pt>
                <c:pt idx="1153">
                  <c:v>43937</c:v>
                </c:pt>
                <c:pt idx="1154">
                  <c:v>43936</c:v>
                </c:pt>
                <c:pt idx="1155">
                  <c:v>43935</c:v>
                </c:pt>
                <c:pt idx="1156">
                  <c:v>43934</c:v>
                </c:pt>
                <c:pt idx="1157">
                  <c:v>43930</c:v>
                </c:pt>
                <c:pt idx="1158">
                  <c:v>43929</c:v>
                </c:pt>
                <c:pt idx="1159">
                  <c:v>43928</c:v>
                </c:pt>
                <c:pt idx="1160">
                  <c:v>43927</c:v>
                </c:pt>
                <c:pt idx="1161">
                  <c:v>43924</c:v>
                </c:pt>
                <c:pt idx="1162">
                  <c:v>43923</c:v>
                </c:pt>
                <c:pt idx="1163">
                  <c:v>43922</c:v>
                </c:pt>
                <c:pt idx="1164">
                  <c:v>43921</c:v>
                </c:pt>
                <c:pt idx="1165">
                  <c:v>43920</c:v>
                </c:pt>
                <c:pt idx="1166">
                  <c:v>43917</c:v>
                </c:pt>
                <c:pt idx="1167">
                  <c:v>43916</c:v>
                </c:pt>
                <c:pt idx="1168">
                  <c:v>43915</c:v>
                </c:pt>
                <c:pt idx="1169">
                  <c:v>43914</c:v>
                </c:pt>
                <c:pt idx="1170">
                  <c:v>43913</c:v>
                </c:pt>
                <c:pt idx="1171">
                  <c:v>43910</c:v>
                </c:pt>
                <c:pt idx="1172">
                  <c:v>43909</c:v>
                </c:pt>
                <c:pt idx="1173">
                  <c:v>43908</c:v>
                </c:pt>
                <c:pt idx="1174">
                  <c:v>43907</c:v>
                </c:pt>
                <c:pt idx="1175">
                  <c:v>43906</c:v>
                </c:pt>
                <c:pt idx="1176">
                  <c:v>43903</c:v>
                </c:pt>
                <c:pt idx="1177">
                  <c:v>43902</c:v>
                </c:pt>
                <c:pt idx="1178">
                  <c:v>43901</c:v>
                </c:pt>
                <c:pt idx="1179">
                  <c:v>43900</c:v>
                </c:pt>
                <c:pt idx="1180">
                  <c:v>43899</c:v>
                </c:pt>
                <c:pt idx="1181">
                  <c:v>43896</c:v>
                </c:pt>
                <c:pt idx="1182">
                  <c:v>43895</c:v>
                </c:pt>
                <c:pt idx="1183">
                  <c:v>43894</c:v>
                </c:pt>
                <c:pt idx="1184">
                  <c:v>43893</c:v>
                </c:pt>
                <c:pt idx="1185">
                  <c:v>43892</c:v>
                </c:pt>
                <c:pt idx="1186">
                  <c:v>43889</c:v>
                </c:pt>
                <c:pt idx="1187">
                  <c:v>43888</c:v>
                </c:pt>
                <c:pt idx="1188">
                  <c:v>43887</c:v>
                </c:pt>
                <c:pt idx="1189">
                  <c:v>43882</c:v>
                </c:pt>
                <c:pt idx="1190">
                  <c:v>43881</c:v>
                </c:pt>
                <c:pt idx="1191">
                  <c:v>43880</c:v>
                </c:pt>
                <c:pt idx="1192">
                  <c:v>43879</c:v>
                </c:pt>
                <c:pt idx="1193">
                  <c:v>43878</c:v>
                </c:pt>
                <c:pt idx="1194">
                  <c:v>43875</c:v>
                </c:pt>
                <c:pt idx="1195">
                  <c:v>43874</c:v>
                </c:pt>
                <c:pt idx="1196">
                  <c:v>43873</c:v>
                </c:pt>
                <c:pt idx="1197">
                  <c:v>43872</c:v>
                </c:pt>
                <c:pt idx="1198">
                  <c:v>43871</c:v>
                </c:pt>
                <c:pt idx="1199">
                  <c:v>43868</c:v>
                </c:pt>
                <c:pt idx="1200">
                  <c:v>43867</c:v>
                </c:pt>
                <c:pt idx="1201">
                  <c:v>43866</c:v>
                </c:pt>
                <c:pt idx="1202">
                  <c:v>43865</c:v>
                </c:pt>
                <c:pt idx="1203">
                  <c:v>43864</c:v>
                </c:pt>
                <c:pt idx="1204">
                  <c:v>43861</c:v>
                </c:pt>
                <c:pt idx="1205">
                  <c:v>43860</c:v>
                </c:pt>
                <c:pt idx="1206">
                  <c:v>43859</c:v>
                </c:pt>
                <c:pt idx="1207">
                  <c:v>43858</c:v>
                </c:pt>
                <c:pt idx="1208">
                  <c:v>43857</c:v>
                </c:pt>
                <c:pt idx="1209">
                  <c:v>43854</c:v>
                </c:pt>
                <c:pt idx="1210">
                  <c:v>43853</c:v>
                </c:pt>
                <c:pt idx="1211">
                  <c:v>43852</c:v>
                </c:pt>
                <c:pt idx="1212">
                  <c:v>43851</c:v>
                </c:pt>
                <c:pt idx="1213">
                  <c:v>43850</c:v>
                </c:pt>
                <c:pt idx="1214">
                  <c:v>43847</c:v>
                </c:pt>
                <c:pt idx="1215">
                  <c:v>43846</c:v>
                </c:pt>
                <c:pt idx="1216">
                  <c:v>43845</c:v>
                </c:pt>
                <c:pt idx="1217">
                  <c:v>43844</c:v>
                </c:pt>
                <c:pt idx="1218">
                  <c:v>43843</c:v>
                </c:pt>
                <c:pt idx="1219">
                  <c:v>43840</c:v>
                </c:pt>
                <c:pt idx="1220">
                  <c:v>43839</c:v>
                </c:pt>
                <c:pt idx="1221">
                  <c:v>43838</c:v>
                </c:pt>
                <c:pt idx="1222">
                  <c:v>43837</c:v>
                </c:pt>
                <c:pt idx="1223">
                  <c:v>43836</c:v>
                </c:pt>
                <c:pt idx="1224">
                  <c:v>43833</c:v>
                </c:pt>
                <c:pt idx="1225">
                  <c:v>43832</c:v>
                </c:pt>
                <c:pt idx="1226">
                  <c:v>43829</c:v>
                </c:pt>
                <c:pt idx="1227">
                  <c:v>43826</c:v>
                </c:pt>
                <c:pt idx="1228">
                  <c:v>43825</c:v>
                </c:pt>
                <c:pt idx="1229">
                  <c:v>43822</c:v>
                </c:pt>
                <c:pt idx="1230">
                  <c:v>43819</c:v>
                </c:pt>
                <c:pt idx="1231">
                  <c:v>43818</c:v>
                </c:pt>
                <c:pt idx="1232">
                  <c:v>43817</c:v>
                </c:pt>
                <c:pt idx="1233">
                  <c:v>43816</c:v>
                </c:pt>
                <c:pt idx="1234">
                  <c:v>43815</c:v>
                </c:pt>
                <c:pt idx="1235">
                  <c:v>43812</c:v>
                </c:pt>
                <c:pt idx="1236">
                  <c:v>43811</c:v>
                </c:pt>
                <c:pt idx="1237">
                  <c:v>43810</c:v>
                </c:pt>
                <c:pt idx="1238">
                  <c:v>43809</c:v>
                </c:pt>
                <c:pt idx="1239">
                  <c:v>43808</c:v>
                </c:pt>
                <c:pt idx="1240">
                  <c:v>43805</c:v>
                </c:pt>
                <c:pt idx="1241">
                  <c:v>43804</c:v>
                </c:pt>
                <c:pt idx="1242">
                  <c:v>43803</c:v>
                </c:pt>
                <c:pt idx="1243">
                  <c:v>43802</c:v>
                </c:pt>
                <c:pt idx="1244">
                  <c:v>43801</c:v>
                </c:pt>
                <c:pt idx="1245">
                  <c:v>43798</c:v>
                </c:pt>
                <c:pt idx="1246">
                  <c:v>43797</c:v>
                </c:pt>
                <c:pt idx="1247">
                  <c:v>43796</c:v>
                </c:pt>
                <c:pt idx="1248">
                  <c:v>43795</c:v>
                </c:pt>
                <c:pt idx="1249">
                  <c:v>43794</c:v>
                </c:pt>
                <c:pt idx="1250">
                  <c:v>43791</c:v>
                </c:pt>
                <c:pt idx="1251">
                  <c:v>43790</c:v>
                </c:pt>
                <c:pt idx="1252">
                  <c:v>43788</c:v>
                </c:pt>
                <c:pt idx="1253">
                  <c:v>43787</c:v>
                </c:pt>
                <c:pt idx="1254">
                  <c:v>43783</c:v>
                </c:pt>
                <c:pt idx="1255">
                  <c:v>43782</c:v>
                </c:pt>
                <c:pt idx="1256">
                  <c:v>43781</c:v>
                </c:pt>
                <c:pt idx="1257">
                  <c:v>43780</c:v>
                </c:pt>
                <c:pt idx="1258">
                  <c:v>43777</c:v>
                </c:pt>
                <c:pt idx="1259">
                  <c:v>43776</c:v>
                </c:pt>
                <c:pt idx="1260">
                  <c:v>43775</c:v>
                </c:pt>
                <c:pt idx="1261">
                  <c:v>43774</c:v>
                </c:pt>
                <c:pt idx="1262">
                  <c:v>43773</c:v>
                </c:pt>
                <c:pt idx="1263">
                  <c:v>43770</c:v>
                </c:pt>
                <c:pt idx="1264">
                  <c:v>43769</c:v>
                </c:pt>
                <c:pt idx="1265">
                  <c:v>43768</c:v>
                </c:pt>
                <c:pt idx="1266">
                  <c:v>43767</c:v>
                </c:pt>
                <c:pt idx="1267">
                  <c:v>43766</c:v>
                </c:pt>
                <c:pt idx="1268">
                  <c:v>43763</c:v>
                </c:pt>
                <c:pt idx="1269">
                  <c:v>43762</c:v>
                </c:pt>
                <c:pt idx="1270">
                  <c:v>43761</c:v>
                </c:pt>
                <c:pt idx="1271">
                  <c:v>43760</c:v>
                </c:pt>
                <c:pt idx="1272">
                  <c:v>43759</c:v>
                </c:pt>
                <c:pt idx="1273">
                  <c:v>43756</c:v>
                </c:pt>
                <c:pt idx="1274">
                  <c:v>43755</c:v>
                </c:pt>
                <c:pt idx="1275">
                  <c:v>43754</c:v>
                </c:pt>
                <c:pt idx="1276">
                  <c:v>43753</c:v>
                </c:pt>
                <c:pt idx="1277">
                  <c:v>43752</c:v>
                </c:pt>
                <c:pt idx="1278">
                  <c:v>43749</c:v>
                </c:pt>
                <c:pt idx="1279">
                  <c:v>43748</c:v>
                </c:pt>
                <c:pt idx="1280">
                  <c:v>43747</c:v>
                </c:pt>
                <c:pt idx="1281">
                  <c:v>43746</c:v>
                </c:pt>
                <c:pt idx="1282">
                  <c:v>43745</c:v>
                </c:pt>
                <c:pt idx="1283">
                  <c:v>43742</c:v>
                </c:pt>
                <c:pt idx="1284">
                  <c:v>43741</c:v>
                </c:pt>
                <c:pt idx="1285">
                  <c:v>43740</c:v>
                </c:pt>
                <c:pt idx="1286">
                  <c:v>43739</c:v>
                </c:pt>
                <c:pt idx="1287">
                  <c:v>43738</c:v>
                </c:pt>
                <c:pt idx="1288">
                  <c:v>43735</c:v>
                </c:pt>
                <c:pt idx="1289">
                  <c:v>43734</c:v>
                </c:pt>
                <c:pt idx="1290">
                  <c:v>43733</c:v>
                </c:pt>
                <c:pt idx="1291">
                  <c:v>43732</c:v>
                </c:pt>
                <c:pt idx="1292">
                  <c:v>43731</c:v>
                </c:pt>
                <c:pt idx="1293">
                  <c:v>43728</c:v>
                </c:pt>
                <c:pt idx="1294">
                  <c:v>43727</c:v>
                </c:pt>
                <c:pt idx="1295">
                  <c:v>43726</c:v>
                </c:pt>
                <c:pt idx="1296">
                  <c:v>43725</c:v>
                </c:pt>
                <c:pt idx="1297">
                  <c:v>43724</c:v>
                </c:pt>
                <c:pt idx="1298">
                  <c:v>43721</c:v>
                </c:pt>
                <c:pt idx="1299">
                  <c:v>43720</c:v>
                </c:pt>
                <c:pt idx="1300">
                  <c:v>43719</c:v>
                </c:pt>
                <c:pt idx="1301">
                  <c:v>43718</c:v>
                </c:pt>
                <c:pt idx="1302">
                  <c:v>43717</c:v>
                </c:pt>
                <c:pt idx="1303">
                  <c:v>43714</c:v>
                </c:pt>
                <c:pt idx="1304">
                  <c:v>43713</c:v>
                </c:pt>
                <c:pt idx="1305">
                  <c:v>43712</c:v>
                </c:pt>
                <c:pt idx="1306">
                  <c:v>43711</c:v>
                </c:pt>
                <c:pt idx="1307">
                  <c:v>43710</c:v>
                </c:pt>
                <c:pt idx="1308">
                  <c:v>43707</c:v>
                </c:pt>
                <c:pt idx="1309">
                  <c:v>43706</c:v>
                </c:pt>
                <c:pt idx="1310">
                  <c:v>43705</c:v>
                </c:pt>
                <c:pt idx="1311">
                  <c:v>43704</c:v>
                </c:pt>
                <c:pt idx="1312">
                  <c:v>43703</c:v>
                </c:pt>
                <c:pt idx="1313">
                  <c:v>43700</c:v>
                </c:pt>
                <c:pt idx="1314">
                  <c:v>43699</c:v>
                </c:pt>
                <c:pt idx="1315">
                  <c:v>43698</c:v>
                </c:pt>
                <c:pt idx="1316">
                  <c:v>43697</c:v>
                </c:pt>
                <c:pt idx="1317">
                  <c:v>43696</c:v>
                </c:pt>
                <c:pt idx="1318">
                  <c:v>43693</c:v>
                </c:pt>
                <c:pt idx="1319">
                  <c:v>43692</c:v>
                </c:pt>
                <c:pt idx="1320">
                  <c:v>43691</c:v>
                </c:pt>
                <c:pt idx="1321">
                  <c:v>43690</c:v>
                </c:pt>
                <c:pt idx="1322">
                  <c:v>43689</c:v>
                </c:pt>
                <c:pt idx="1323">
                  <c:v>43686</c:v>
                </c:pt>
                <c:pt idx="1324">
                  <c:v>43685</c:v>
                </c:pt>
                <c:pt idx="1325">
                  <c:v>43684</c:v>
                </c:pt>
              </c:numCache>
            </c:numRef>
          </c:cat>
          <c:val>
            <c:numRef>
              <c:f>Performance!$AG$3:$AG$1328</c:f>
              <c:numCache>
                <c:formatCode>#,##0.00</c:formatCode>
                <c:ptCount val="1326"/>
                <c:pt idx="0">
                  <c:v>143.16002646301007</c:v>
                </c:pt>
                <c:pt idx="1">
                  <c:v>143.10898886032237</c:v>
                </c:pt>
                <c:pt idx="2">
                  <c:v>143.05796945291553</c:v>
                </c:pt>
                <c:pt idx="3">
                  <c:v>143.00696823430278</c:v>
                </c:pt>
                <c:pt idx="4">
                  <c:v>142.95598519799969</c:v>
                </c:pt>
                <c:pt idx="5">
                  <c:v>142.90502033752415</c:v>
                </c:pt>
                <c:pt idx="6">
                  <c:v>142.85407364639633</c:v>
                </c:pt>
                <c:pt idx="7">
                  <c:v>142.8031451181387</c:v>
                </c:pt>
                <c:pt idx="8">
                  <c:v>142.75223474627609</c:v>
                </c:pt>
                <c:pt idx="9">
                  <c:v>142.70134252433562</c:v>
                </c:pt>
                <c:pt idx="10">
                  <c:v>142.65046844584668</c:v>
                </c:pt>
                <c:pt idx="11">
                  <c:v>142.59961250434102</c:v>
                </c:pt>
                <c:pt idx="12">
                  <c:v>142.54877469335267</c:v>
                </c:pt>
                <c:pt idx="13">
                  <c:v>142.49795500641795</c:v>
                </c:pt>
                <c:pt idx="14">
                  <c:v>142.44715343707551</c:v>
                </c:pt>
                <c:pt idx="15">
                  <c:v>142.39636997886629</c:v>
                </c:pt>
                <c:pt idx="16">
                  <c:v>142.34776846497482</c:v>
                </c:pt>
                <c:pt idx="17">
                  <c:v>142.29918353933735</c:v>
                </c:pt>
                <c:pt idx="18">
                  <c:v>142.2506151962921</c:v>
                </c:pt>
                <c:pt idx="19">
                  <c:v>142.20206343017927</c:v>
                </c:pt>
                <c:pt idx="20">
                  <c:v>142.15352823534093</c:v>
                </c:pt>
                <c:pt idx="21">
                  <c:v>142.10500960612111</c:v>
                </c:pt>
                <c:pt idx="22">
                  <c:v>142.05650753686581</c:v>
                </c:pt>
                <c:pt idx="23">
                  <c:v>142.0080220219229</c:v>
                </c:pt>
                <c:pt idx="24">
                  <c:v>141.9595530556422</c:v>
                </c:pt>
                <c:pt idx="25">
                  <c:v>141.91110063237548</c:v>
                </c:pt>
                <c:pt idx="26">
                  <c:v>141.86266474647641</c:v>
                </c:pt>
                <c:pt idx="27">
                  <c:v>141.81424539230059</c:v>
                </c:pt>
                <c:pt idx="28">
                  <c:v>141.76584256420557</c:v>
                </c:pt>
                <c:pt idx="29">
                  <c:v>141.7174562565508</c:v>
                </c:pt>
                <c:pt idx="30">
                  <c:v>141.66908646369768</c:v>
                </c:pt>
                <c:pt idx="31">
                  <c:v>141.62073318000949</c:v>
                </c:pt>
                <c:pt idx="32">
                  <c:v>141.57239639985147</c:v>
                </c:pt>
                <c:pt idx="33">
                  <c:v>141.52407611759079</c:v>
                </c:pt>
                <c:pt idx="34">
                  <c:v>141.47577232759653</c:v>
                </c:pt>
                <c:pt idx="35">
                  <c:v>141.42748502423967</c:v>
                </c:pt>
                <c:pt idx="36">
                  <c:v>141.37921420189315</c:v>
                </c:pt>
                <c:pt idx="37">
                  <c:v>141.33095985493179</c:v>
                </c:pt>
                <c:pt idx="38">
                  <c:v>141.28272197773236</c:v>
                </c:pt>
                <c:pt idx="39">
                  <c:v>141.23450056467357</c:v>
                </c:pt>
                <c:pt idx="40">
                  <c:v>141.18629561013597</c:v>
                </c:pt>
                <c:pt idx="41">
                  <c:v>141.13810710850211</c:v>
                </c:pt>
                <c:pt idx="42">
                  <c:v>141.08993505415643</c:v>
                </c:pt>
                <c:pt idx="43">
                  <c:v>141.04177944148529</c:v>
                </c:pt>
                <c:pt idx="44">
                  <c:v>140.99364026487692</c:v>
                </c:pt>
                <c:pt idx="45">
                  <c:v>140.94551751872152</c:v>
                </c:pt>
                <c:pt idx="46">
                  <c:v>140.8974111974112</c:v>
                </c:pt>
                <c:pt idx="47">
                  <c:v>140.84932129533996</c:v>
                </c:pt>
                <c:pt idx="48">
                  <c:v>140.80124780690375</c:v>
                </c:pt>
                <c:pt idx="49">
                  <c:v>140.75319072650038</c:v>
                </c:pt>
                <c:pt idx="50">
                  <c:v>140.70515004852962</c:v>
                </c:pt>
                <c:pt idx="51">
                  <c:v>140.6581990449794</c:v>
                </c:pt>
                <c:pt idx="52">
                  <c:v>140.61126370820992</c:v>
                </c:pt>
                <c:pt idx="53">
                  <c:v>140.56434403299343</c:v>
                </c:pt>
                <c:pt idx="54">
                  <c:v>140.51744001410393</c:v>
                </c:pt>
                <c:pt idx="55">
                  <c:v>140.47055164631715</c:v>
                </c:pt>
                <c:pt idx="56">
                  <c:v>140.42367892441058</c:v>
                </c:pt>
                <c:pt idx="57">
                  <c:v>140.37682184316344</c:v>
                </c:pt>
                <c:pt idx="58">
                  <c:v>140.32998039735671</c:v>
                </c:pt>
                <c:pt idx="59">
                  <c:v>140.28315458177309</c:v>
                </c:pt>
                <c:pt idx="60">
                  <c:v>140.23634439119704</c:v>
                </c:pt>
                <c:pt idx="61">
                  <c:v>140.18954982041473</c:v>
                </c:pt>
                <c:pt idx="62">
                  <c:v>140.1427708642141</c:v>
                </c:pt>
                <c:pt idx="63">
                  <c:v>140.09600751738483</c:v>
                </c:pt>
                <c:pt idx="64">
                  <c:v>140.04925977471834</c:v>
                </c:pt>
                <c:pt idx="65">
                  <c:v>140.00252763100775</c:v>
                </c:pt>
                <c:pt idx="66">
                  <c:v>139.95581108104795</c:v>
                </c:pt>
                <c:pt idx="67">
                  <c:v>139.90911011963559</c:v>
                </c:pt>
                <c:pt idx="68">
                  <c:v>139.86242474156899</c:v>
                </c:pt>
                <c:pt idx="69">
                  <c:v>139.81575494164824</c:v>
                </c:pt>
                <c:pt idx="70">
                  <c:v>139.76910071467518</c:v>
                </c:pt>
                <c:pt idx="71">
                  <c:v>139.72246205545338</c:v>
                </c:pt>
                <c:pt idx="72">
                  <c:v>139.67583895878812</c:v>
                </c:pt>
                <c:pt idx="73">
                  <c:v>139.62923141948644</c:v>
                </c:pt>
                <c:pt idx="74">
                  <c:v>139.58263943235713</c:v>
                </c:pt>
                <c:pt idx="75">
                  <c:v>139.53606299221065</c:v>
                </c:pt>
                <c:pt idx="76">
                  <c:v>139.48950209385924</c:v>
                </c:pt>
                <c:pt idx="77">
                  <c:v>139.44295673211684</c:v>
                </c:pt>
                <c:pt idx="78">
                  <c:v>139.39642690179915</c:v>
                </c:pt>
                <c:pt idx="79">
                  <c:v>139.3499125977236</c:v>
                </c:pt>
                <c:pt idx="80">
                  <c:v>139.30341381470933</c:v>
                </c:pt>
                <c:pt idx="81">
                  <c:v>139.25693054757721</c:v>
                </c:pt>
                <c:pt idx="82">
                  <c:v>139.21046279114984</c:v>
                </c:pt>
                <c:pt idx="83">
                  <c:v>139.16401054025155</c:v>
                </c:pt>
                <c:pt idx="84">
                  <c:v>139.11757378970842</c:v>
                </c:pt>
                <c:pt idx="85">
                  <c:v>139.07115253434822</c:v>
                </c:pt>
                <c:pt idx="86">
                  <c:v>139.02474676900047</c:v>
                </c:pt>
                <c:pt idx="87">
                  <c:v>138.97835648849639</c:v>
                </c:pt>
                <c:pt idx="88">
                  <c:v>138.93198168766895</c:v>
                </c:pt>
                <c:pt idx="89">
                  <c:v>138.88562236135286</c:v>
                </c:pt>
                <c:pt idx="90">
                  <c:v>138.83927850438448</c:v>
                </c:pt>
                <c:pt idx="91">
                  <c:v>138.79295011160198</c:v>
                </c:pt>
                <c:pt idx="92">
                  <c:v>138.7466371778452</c:v>
                </c:pt>
                <c:pt idx="93">
                  <c:v>138.70033969795571</c:v>
                </c:pt>
                <c:pt idx="94">
                  <c:v>138.65405766677682</c:v>
                </c:pt>
                <c:pt idx="95">
                  <c:v>138.60779107915357</c:v>
                </c:pt>
                <c:pt idx="96">
                  <c:v>138.56153992993265</c:v>
                </c:pt>
                <c:pt idx="97">
                  <c:v>138.51530421396257</c:v>
                </c:pt>
                <c:pt idx="98">
                  <c:v>138.46908392609345</c:v>
                </c:pt>
                <c:pt idx="99">
                  <c:v>138.42287906117721</c:v>
                </c:pt>
                <c:pt idx="100">
                  <c:v>138.37668961406749</c:v>
                </c:pt>
                <c:pt idx="101">
                  <c:v>138.3305155796196</c:v>
                </c:pt>
                <c:pt idx="102">
                  <c:v>138.28435695269059</c:v>
                </c:pt>
                <c:pt idx="103">
                  <c:v>138.23821372813921</c:v>
                </c:pt>
                <c:pt idx="104">
                  <c:v>138.19208590082596</c:v>
                </c:pt>
                <c:pt idx="105">
                  <c:v>138.145973465613</c:v>
                </c:pt>
                <c:pt idx="106">
                  <c:v>138.09987641736427</c:v>
                </c:pt>
                <c:pt idx="107">
                  <c:v>138.05379475094537</c:v>
                </c:pt>
                <c:pt idx="108">
                  <c:v>138.00772846122365</c:v>
                </c:pt>
                <c:pt idx="109">
                  <c:v>137.96167754306816</c:v>
                </c:pt>
                <c:pt idx="110">
                  <c:v>137.91564199134967</c:v>
                </c:pt>
                <c:pt idx="111">
                  <c:v>137.86962180094062</c:v>
                </c:pt>
                <c:pt idx="112">
                  <c:v>137.82361696671521</c:v>
                </c:pt>
                <c:pt idx="113">
                  <c:v>137.77762748354934</c:v>
                </c:pt>
                <c:pt idx="114">
                  <c:v>137.7316533463206</c:v>
                </c:pt>
                <c:pt idx="115">
                  <c:v>137.68569454990831</c:v>
                </c:pt>
                <c:pt idx="116">
                  <c:v>137.63975108919348</c:v>
                </c:pt>
                <c:pt idx="117">
                  <c:v>137.59382295905885</c:v>
                </c:pt>
                <c:pt idx="118">
                  <c:v>137.54791015438889</c:v>
                </c:pt>
                <c:pt idx="119">
                  <c:v>137.50201267006969</c:v>
                </c:pt>
                <c:pt idx="120">
                  <c:v>137.4561305009891</c:v>
                </c:pt>
                <c:pt idx="121">
                  <c:v>137.41026364203671</c:v>
                </c:pt>
                <c:pt idx="122">
                  <c:v>137.36441208810376</c:v>
                </c:pt>
                <c:pt idx="123">
                  <c:v>137.31857583408322</c:v>
                </c:pt>
                <c:pt idx="124">
                  <c:v>137.27275487486978</c:v>
                </c:pt>
                <c:pt idx="125">
                  <c:v>137.22694920535977</c:v>
                </c:pt>
                <c:pt idx="126">
                  <c:v>137.18115882045132</c:v>
                </c:pt>
                <c:pt idx="127">
                  <c:v>137.13538371504416</c:v>
                </c:pt>
                <c:pt idx="128">
                  <c:v>137.08962388403978</c:v>
                </c:pt>
                <c:pt idx="129">
                  <c:v>137.04387932234138</c:v>
                </c:pt>
                <c:pt idx="130">
                  <c:v>136.99815002485383</c:v>
                </c:pt>
                <c:pt idx="131">
                  <c:v>136.95243598648372</c:v>
                </c:pt>
                <c:pt idx="132">
                  <c:v>136.90673720213934</c:v>
                </c:pt>
                <c:pt idx="133">
                  <c:v>136.86105366673067</c:v>
                </c:pt>
                <c:pt idx="134">
                  <c:v>136.81538537516937</c:v>
                </c:pt>
                <c:pt idx="135">
                  <c:v>136.76973232236884</c:v>
                </c:pt>
                <c:pt idx="136">
                  <c:v>136.72409450324415</c:v>
                </c:pt>
                <c:pt idx="137">
                  <c:v>136.67847191271204</c:v>
                </c:pt>
                <c:pt idx="138">
                  <c:v>136.63286454569101</c:v>
                </c:pt>
                <c:pt idx="139">
                  <c:v>136.58727239710123</c:v>
                </c:pt>
                <c:pt idx="140">
                  <c:v>136.54169546186455</c:v>
                </c:pt>
                <c:pt idx="141">
                  <c:v>136.4961337349045</c:v>
                </c:pt>
                <c:pt idx="142">
                  <c:v>136.45058721114637</c:v>
                </c:pt>
                <c:pt idx="143">
                  <c:v>136.40505588551707</c:v>
                </c:pt>
                <c:pt idx="144">
                  <c:v>136.35953975294524</c:v>
                </c:pt>
                <c:pt idx="145">
                  <c:v>136.31299867843245</c:v>
                </c:pt>
                <c:pt idx="146">
                  <c:v>136.26647348892206</c:v>
                </c:pt>
                <c:pt idx="147">
                  <c:v>136.21996417899234</c:v>
                </c:pt>
                <c:pt idx="148">
                  <c:v>136.17347074322342</c:v>
                </c:pt>
                <c:pt idx="149">
                  <c:v>136.12699317619726</c:v>
                </c:pt>
                <c:pt idx="150">
                  <c:v>136.08053147249765</c:v>
                </c:pt>
                <c:pt idx="151">
                  <c:v>136.03408562671029</c:v>
                </c:pt>
                <c:pt idx="152">
                  <c:v>135.98765563342269</c:v>
                </c:pt>
                <c:pt idx="153">
                  <c:v>135.94124148722418</c:v>
                </c:pt>
                <c:pt idx="154">
                  <c:v>135.89484318270598</c:v>
                </c:pt>
                <c:pt idx="155">
                  <c:v>135.84846071446117</c:v>
                </c:pt>
                <c:pt idx="156">
                  <c:v>135.8020940770846</c:v>
                </c:pt>
                <c:pt idx="157">
                  <c:v>135.75574326517307</c:v>
                </c:pt>
                <c:pt idx="158">
                  <c:v>135.70940827332512</c:v>
                </c:pt>
                <c:pt idx="159">
                  <c:v>135.66308909614119</c:v>
                </c:pt>
                <c:pt idx="160">
                  <c:v>135.61678572822356</c:v>
                </c:pt>
                <c:pt idx="161">
                  <c:v>135.57049816417637</c:v>
                </c:pt>
                <c:pt idx="162">
                  <c:v>135.52422639860555</c:v>
                </c:pt>
                <c:pt idx="163">
                  <c:v>135.4779704261189</c:v>
                </c:pt>
                <c:pt idx="164">
                  <c:v>135.43173024132605</c:v>
                </c:pt>
                <c:pt idx="165">
                  <c:v>135.3855058388385</c:v>
                </c:pt>
                <c:pt idx="166">
                  <c:v>135.33929721326956</c:v>
                </c:pt>
                <c:pt idx="167">
                  <c:v>135.29310435923441</c:v>
                </c:pt>
                <c:pt idx="168">
                  <c:v>135.24692727134999</c:v>
                </c:pt>
                <c:pt idx="169">
                  <c:v>135.20076594423517</c:v>
                </c:pt>
                <c:pt idx="170">
                  <c:v>135.15462037251064</c:v>
                </c:pt>
                <c:pt idx="171">
                  <c:v>135.10849055079885</c:v>
                </c:pt>
                <c:pt idx="172">
                  <c:v>135.06237647372419</c:v>
                </c:pt>
                <c:pt idx="173">
                  <c:v>135.01627813591278</c:v>
                </c:pt>
                <c:pt idx="174">
                  <c:v>134.97019553199269</c:v>
                </c:pt>
                <c:pt idx="175">
                  <c:v>134.92412865659372</c:v>
                </c:pt>
                <c:pt idx="176">
                  <c:v>134.87807750434757</c:v>
                </c:pt>
                <c:pt idx="177">
                  <c:v>134.83204206988773</c:v>
                </c:pt>
                <c:pt idx="178">
                  <c:v>134.78397345490666</c:v>
                </c:pt>
                <c:pt idx="179">
                  <c:v>134.73592197674046</c:v>
                </c:pt>
                <c:pt idx="180">
                  <c:v>134.68788762927974</c:v>
                </c:pt>
                <c:pt idx="181">
                  <c:v>134.63987040641729</c:v>
                </c:pt>
                <c:pt idx="182">
                  <c:v>134.59187030204808</c:v>
                </c:pt>
                <c:pt idx="183">
                  <c:v>134.54388731006921</c:v>
                </c:pt>
                <c:pt idx="184">
                  <c:v>134.49592142437999</c:v>
                </c:pt>
                <c:pt idx="185">
                  <c:v>134.44797263888191</c:v>
                </c:pt>
                <c:pt idx="186">
                  <c:v>134.40004094747863</c:v>
                </c:pt>
                <c:pt idx="187">
                  <c:v>134.352126344076</c:v>
                </c:pt>
                <c:pt idx="188">
                  <c:v>134.30422882258199</c:v>
                </c:pt>
                <c:pt idx="189">
                  <c:v>134.25634837690677</c:v>
                </c:pt>
                <c:pt idx="190">
                  <c:v>134.2084850009627</c:v>
                </c:pt>
                <c:pt idx="191">
                  <c:v>134.16063868866431</c:v>
                </c:pt>
                <c:pt idx="192">
                  <c:v>134.11280943392825</c:v>
                </c:pt>
                <c:pt idx="193">
                  <c:v>134.06499723067341</c:v>
                </c:pt>
                <c:pt idx="194">
                  <c:v>134.01720207282079</c:v>
                </c:pt>
                <c:pt idx="195">
                  <c:v>133.96942395429357</c:v>
                </c:pt>
                <c:pt idx="196">
                  <c:v>133.92166286901713</c:v>
                </c:pt>
                <c:pt idx="197">
                  <c:v>133.87391881091898</c:v>
                </c:pt>
                <c:pt idx="198">
                  <c:v>133.8261917739288</c:v>
                </c:pt>
                <c:pt idx="199">
                  <c:v>133.77848175197843</c:v>
                </c:pt>
                <c:pt idx="200">
                  <c:v>133.73078873900189</c:v>
                </c:pt>
                <c:pt idx="201">
                  <c:v>133.68311272893538</c:v>
                </c:pt>
                <c:pt idx="202">
                  <c:v>133.63545371571723</c:v>
                </c:pt>
                <c:pt idx="203">
                  <c:v>133.5878116932879</c:v>
                </c:pt>
                <c:pt idx="204">
                  <c:v>133.54018665559011</c:v>
                </c:pt>
                <c:pt idx="205">
                  <c:v>133.49257859656862</c:v>
                </c:pt>
                <c:pt idx="206">
                  <c:v>133.44498751017045</c:v>
                </c:pt>
                <c:pt idx="207">
                  <c:v>133.3974133903447</c:v>
                </c:pt>
                <c:pt idx="208">
                  <c:v>133.34985623104268</c:v>
                </c:pt>
                <c:pt idx="209">
                  <c:v>133.30231602621785</c:v>
                </c:pt>
                <c:pt idx="210">
                  <c:v>133.2547927698258</c:v>
                </c:pt>
                <c:pt idx="211">
                  <c:v>133.20526951491763</c:v>
                </c:pt>
                <c:pt idx="212">
                  <c:v>133.15576466499684</c:v>
                </c:pt>
                <c:pt idx="213">
                  <c:v>133.10627821322331</c:v>
                </c:pt>
                <c:pt idx="214">
                  <c:v>133.05681015275951</c:v>
                </c:pt>
                <c:pt idx="215">
                  <c:v>133.00736047677043</c:v>
                </c:pt>
                <c:pt idx="216">
                  <c:v>132.9579291784236</c:v>
                </c:pt>
                <c:pt idx="217">
                  <c:v>132.90851625088908</c:v>
                </c:pt>
                <c:pt idx="218">
                  <c:v>132.8591216873395</c:v>
                </c:pt>
                <c:pt idx="219">
                  <c:v>132.80974548094997</c:v>
                </c:pt>
                <c:pt idx="220">
                  <c:v>132.76038762489821</c:v>
                </c:pt>
                <c:pt idx="221">
                  <c:v>132.71104811236444</c:v>
                </c:pt>
                <c:pt idx="222">
                  <c:v>132.66172693653138</c:v>
                </c:pt>
                <c:pt idx="223">
                  <c:v>132.61242409058434</c:v>
                </c:pt>
                <c:pt idx="224">
                  <c:v>132.56313956771115</c:v>
                </c:pt>
                <c:pt idx="225">
                  <c:v>132.51387336110216</c:v>
                </c:pt>
                <c:pt idx="226">
                  <c:v>132.46462546395023</c:v>
                </c:pt>
                <c:pt idx="227">
                  <c:v>132.4153958694508</c:v>
                </c:pt>
                <c:pt idx="228">
                  <c:v>132.36618457080181</c:v>
                </c:pt>
                <c:pt idx="229">
                  <c:v>132.31699156120371</c:v>
                </c:pt>
                <c:pt idx="230">
                  <c:v>132.26781683385948</c:v>
                </c:pt>
                <c:pt idx="231">
                  <c:v>132.2186603819747</c:v>
                </c:pt>
                <c:pt idx="232">
                  <c:v>132.16952219875736</c:v>
                </c:pt>
                <c:pt idx="233">
                  <c:v>132.12040227741807</c:v>
                </c:pt>
                <c:pt idx="234">
                  <c:v>132.0713006111699</c:v>
                </c:pt>
                <c:pt idx="235">
                  <c:v>132.0222171932285</c:v>
                </c:pt>
                <c:pt idx="236">
                  <c:v>131.97315201681198</c:v>
                </c:pt>
                <c:pt idx="237">
                  <c:v>131.924105075141</c:v>
                </c:pt>
                <c:pt idx="238">
                  <c:v>131.87507636143874</c:v>
                </c:pt>
                <c:pt idx="239">
                  <c:v>131.8260658689309</c:v>
                </c:pt>
                <c:pt idx="240">
                  <c:v>131.7770735908457</c:v>
                </c:pt>
                <c:pt idx="241">
                  <c:v>131.72809952041385</c:v>
                </c:pt>
                <c:pt idx="242">
                  <c:v>131.67914365086861</c:v>
                </c:pt>
                <c:pt idx="243">
                  <c:v>131.62822189113371</c:v>
                </c:pt>
                <c:pt idx="244">
                  <c:v>131.57731982339817</c:v>
                </c:pt>
                <c:pt idx="245">
                  <c:v>131.52643744004692</c:v>
                </c:pt>
                <c:pt idx="246">
                  <c:v>131.47557473346777</c:v>
                </c:pt>
                <c:pt idx="247">
                  <c:v>131.42473169605148</c:v>
                </c:pt>
                <c:pt idx="248">
                  <c:v>131.37390832019179</c:v>
                </c:pt>
                <c:pt idx="249">
                  <c:v>131.32310459828534</c:v>
                </c:pt>
                <c:pt idx="250">
                  <c:v>131.27232052273177</c:v>
                </c:pt>
                <c:pt idx="251">
                  <c:v>131.2215560859336</c:v>
                </c:pt>
                <c:pt idx="252">
                  <c:v>131.17081128029631</c:v>
                </c:pt>
                <c:pt idx="253">
                  <c:v>131.12008609822831</c:v>
                </c:pt>
                <c:pt idx="254">
                  <c:v>131.06938053214097</c:v>
                </c:pt>
                <c:pt idx="255">
                  <c:v>131.01869457444857</c:v>
                </c:pt>
                <c:pt idx="256">
                  <c:v>130.96802821756833</c:v>
                </c:pt>
                <c:pt idx="257">
                  <c:v>130.9173814539204</c:v>
                </c:pt>
                <c:pt idx="258">
                  <c:v>130.86675427592786</c:v>
                </c:pt>
                <c:pt idx="259">
                  <c:v>130.8161466760167</c:v>
                </c:pt>
                <c:pt idx="260">
                  <c:v>130.76555864661591</c:v>
                </c:pt>
                <c:pt idx="261">
                  <c:v>130.71499018015734</c:v>
                </c:pt>
                <c:pt idx="262">
                  <c:v>130.66444126907578</c:v>
                </c:pt>
                <c:pt idx="263">
                  <c:v>130.61391190580895</c:v>
                </c:pt>
                <c:pt idx="264">
                  <c:v>130.5634020827975</c:v>
                </c:pt>
                <c:pt idx="265">
                  <c:v>130.512911792485</c:v>
                </c:pt>
                <c:pt idx="266">
                  <c:v>130.46244102731796</c:v>
                </c:pt>
                <c:pt idx="267">
                  <c:v>130.4119897797458</c:v>
                </c:pt>
                <c:pt idx="268">
                  <c:v>130.36155804222082</c:v>
                </c:pt>
                <c:pt idx="269">
                  <c:v>130.31114580719827</c:v>
                </c:pt>
                <c:pt idx="270">
                  <c:v>130.26075306713636</c:v>
                </c:pt>
                <c:pt idx="271">
                  <c:v>130.20842601166243</c:v>
                </c:pt>
                <c:pt idx="272">
                  <c:v>130.15611997649327</c:v>
                </c:pt>
                <c:pt idx="273">
                  <c:v>130.10383495318487</c:v>
                </c:pt>
                <c:pt idx="274">
                  <c:v>130.05157093329655</c:v>
                </c:pt>
                <c:pt idx="275">
                  <c:v>129.999327908391</c:v>
                </c:pt>
                <c:pt idx="276">
                  <c:v>129.94710587003433</c:v>
                </c:pt>
                <c:pt idx="277">
                  <c:v>129.89490480979606</c:v>
                </c:pt>
                <c:pt idx="278">
                  <c:v>129.84272471924905</c:v>
                </c:pt>
                <c:pt idx="279">
                  <c:v>129.79056558996956</c:v>
                </c:pt>
                <c:pt idx="280">
                  <c:v>129.73842741353724</c:v>
                </c:pt>
                <c:pt idx="281">
                  <c:v>129.68631018153511</c:v>
                </c:pt>
                <c:pt idx="282">
                  <c:v>129.6342138855496</c:v>
                </c:pt>
                <c:pt idx="283">
                  <c:v>129.58213851717048</c:v>
                </c:pt>
                <c:pt idx="284">
                  <c:v>129.53008406799094</c:v>
                </c:pt>
                <c:pt idx="285">
                  <c:v>129.47805052960751</c:v>
                </c:pt>
                <c:pt idx="286">
                  <c:v>129.42603789362013</c:v>
                </c:pt>
                <c:pt idx="287">
                  <c:v>129.37404615163211</c:v>
                </c:pt>
                <c:pt idx="288">
                  <c:v>129.3220752952501</c:v>
                </c:pt>
                <c:pt idx="289">
                  <c:v>129.27012531608415</c:v>
                </c:pt>
                <c:pt idx="290">
                  <c:v>129.21819620574763</c:v>
                </c:pt>
                <c:pt idx="291">
                  <c:v>129.16628795585737</c:v>
                </c:pt>
                <c:pt idx="292">
                  <c:v>129.11440055803351</c:v>
                </c:pt>
                <c:pt idx="293">
                  <c:v>129.06253400389954</c:v>
                </c:pt>
                <c:pt idx="294">
                  <c:v>129.01068828508238</c:v>
                </c:pt>
                <c:pt idx="295">
                  <c:v>128.95886339321225</c:v>
                </c:pt>
                <c:pt idx="296">
                  <c:v>128.90705931992275</c:v>
                </c:pt>
                <c:pt idx="297">
                  <c:v>128.85527605685087</c:v>
                </c:pt>
                <c:pt idx="298">
                  <c:v>128.80351359563693</c:v>
                </c:pt>
                <c:pt idx="299">
                  <c:v>128.75177192792458</c:v>
                </c:pt>
                <c:pt idx="300">
                  <c:v>128.69812868176714</c:v>
                </c:pt>
                <c:pt idx="301">
                  <c:v>128.64450778557674</c:v>
                </c:pt>
                <c:pt idx="302">
                  <c:v>128.59090923004146</c:v>
                </c:pt>
                <c:pt idx="303">
                  <c:v>128.53733300585327</c:v>
                </c:pt>
                <c:pt idx="304">
                  <c:v>128.48377910370803</c:v>
                </c:pt>
                <c:pt idx="305">
                  <c:v>128.43024751430548</c:v>
                </c:pt>
                <c:pt idx="306">
                  <c:v>128.37673822834918</c:v>
                </c:pt>
                <c:pt idx="307">
                  <c:v>128.32325123654664</c:v>
                </c:pt>
                <c:pt idx="308">
                  <c:v>128.26978652960918</c:v>
                </c:pt>
                <c:pt idx="309">
                  <c:v>128.21634409825202</c:v>
                </c:pt>
                <c:pt idx="310">
                  <c:v>128.16292393319426</c:v>
                </c:pt>
                <c:pt idx="311">
                  <c:v>128.10952602515883</c:v>
                </c:pt>
                <c:pt idx="312">
                  <c:v>128.05615036487256</c:v>
                </c:pt>
                <c:pt idx="313">
                  <c:v>128.00279694306613</c:v>
                </c:pt>
                <c:pt idx="314">
                  <c:v>127.94946575047406</c:v>
                </c:pt>
                <c:pt idx="315">
                  <c:v>127.89615677783478</c:v>
                </c:pt>
                <c:pt idx="316">
                  <c:v>127.84287001589053</c:v>
                </c:pt>
                <c:pt idx="317">
                  <c:v>127.78960545538743</c:v>
                </c:pt>
                <c:pt idx="318">
                  <c:v>127.73636308707546</c:v>
                </c:pt>
                <c:pt idx="319">
                  <c:v>127.68314290170845</c:v>
                </c:pt>
                <c:pt idx="320">
                  <c:v>127.62994489004407</c:v>
                </c:pt>
                <c:pt idx="321">
                  <c:v>127.57676904284385</c:v>
                </c:pt>
                <c:pt idx="322">
                  <c:v>127.52361535087317</c:v>
                </c:pt>
                <c:pt idx="323">
                  <c:v>127.47048380490126</c:v>
                </c:pt>
                <c:pt idx="324">
                  <c:v>127.4173743957012</c:v>
                </c:pt>
                <c:pt idx="325">
                  <c:v>127.36428711404989</c:v>
                </c:pt>
                <c:pt idx="326">
                  <c:v>127.3112219507281</c:v>
                </c:pt>
                <c:pt idx="327">
                  <c:v>127.25817889652042</c:v>
                </c:pt>
                <c:pt idx="328">
                  <c:v>127.20515794221531</c:v>
                </c:pt>
                <c:pt idx="329">
                  <c:v>127.15215907860502</c:v>
                </c:pt>
                <c:pt idx="330">
                  <c:v>127.09918229648569</c:v>
                </c:pt>
                <c:pt idx="331">
                  <c:v>127.04622758665727</c:v>
                </c:pt>
                <c:pt idx="332">
                  <c:v>126.99329493992352</c:v>
                </c:pt>
                <c:pt idx="333">
                  <c:v>126.94038434709206</c:v>
                </c:pt>
                <c:pt idx="334">
                  <c:v>126.88560808385347</c:v>
                </c:pt>
                <c:pt idx="335">
                  <c:v>126.83085545721428</c:v>
                </c:pt>
                <c:pt idx="336">
                  <c:v>126.77612645697505</c:v>
                </c:pt>
                <c:pt idx="337">
                  <c:v>126.72142107294069</c:v>
                </c:pt>
                <c:pt idx="338">
                  <c:v>126.66673929492053</c:v>
                </c:pt>
                <c:pt idx="339">
                  <c:v>126.61208111272832</c:v>
                </c:pt>
                <c:pt idx="340">
                  <c:v>126.55744651618217</c:v>
                </c:pt>
                <c:pt idx="341">
                  <c:v>126.50283549510459</c:v>
                </c:pt>
                <c:pt idx="342">
                  <c:v>126.44824803932249</c:v>
                </c:pt>
                <c:pt idx="343">
                  <c:v>126.39368413866718</c:v>
                </c:pt>
                <c:pt idx="344">
                  <c:v>126.33914378297435</c:v>
                </c:pt>
                <c:pt idx="345">
                  <c:v>126.28462696208406</c:v>
                </c:pt>
                <c:pt idx="346">
                  <c:v>126.23013366584077</c:v>
                </c:pt>
                <c:pt idx="347">
                  <c:v>126.17566388409332</c:v>
                </c:pt>
                <c:pt idx="348">
                  <c:v>126.12121760669494</c:v>
                </c:pt>
                <c:pt idx="349">
                  <c:v>126.06679482350322</c:v>
                </c:pt>
                <c:pt idx="350">
                  <c:v>126.01239552438012</c:v>
                </c:pt>
                <c:pt idx="351">
                  <c:v>125.95801969919201</c:v>
                </c:pt>
                <c:pt idx="352">
                  <c:v>125.90366733780959</c:v>
                </c:pt>
                <c:pt idx="353">
                  <c:v>125.84933843010798</c:v>
                </c:pt>
                <c:pt idx="354">
                  <c:v>125.79503296596663</c:v>
                </c:pt>
                <c:pt idx="355">
                  <c:v>125.74075093526936</c:v>
                </c:pt>
                <c:pt idx="356">
                  <c:v>125.68649232790438</c:v>
                </c:pt>
                <c:pt idx="357">
                  <c:v>125.63225713376423</c:v>
                </c:pt>
                <c:pt idx="358">
                  <c:v>125.57804534274584</c:v>
                </c:pt>
                <c:pt idx="359">
                  <c:v>125.52385694475049</c:v>
                </c:pt>
                <c:pt idx="360">
                  <c:v>125.46969192968382</c:v>
                </c:pt>
                <c:pt idx="361">
                  <c:v>125.41555028745582</c:v>
                </c:pt>
                <c:pt idx="362">
                  <c:v>125.36143200798082</c:v>
                </c:pt>
                <c:pt idx="363">
                  <c:v>125.30733708117754</c:v>
                </c:pt>
                <c:pt idx="364">
                  <c:v>125.25326549696902</c:v>
                </c:pt>
                <c:pt idx="365">
                  <c:v>125.19921724528265</c:v>
                </c:pt>
                <c:pt idx="366">
                  <c:v>125.14519231605018</c:v>
                </c:pt>
                <c:pt idx="367">
                  <c:v>125.0911906992077</c:v>
                </c:pt>
                <c:pt idx="368">
                  <c:v>125.03721238469564</c:v>
                </c:pt>
                <c:pt idx="369">
                  <c:v>124.98325736245877</c:v>
                </c:pt>
                <c:pt idx="370">
                  <c:v>124.9293256224462</c:v>
                </c:pt>
                <c:pt idx="371">
                  <c:v>124.87541715461138</c:v>
                </c:pt>
                <c:pt idx="372">
                  <c:v>124.8215319489121</c:v>
                </c:pt>
                <c:pt idx="373">
                  <c:v>124.76766999531044</c:v>
                </c:pt>
                <c:pt idx="374">
                  <c:v>124.71383128377289</c:v>
                </c:pt>
                <c:pt idx="375">
                  <c:v>124.6600158042702</c:v>
                </c:pt>
                <c:pt idx="376">
                  <c:v>124.6062235467775</c:v>
                </c:pt>
                <c:pt idx="377">
                  <c:v>124.5524545012742</c:v>
                </c:pt>
                <c:pt idx="378">
                  <c:v>124.49870865774406</c:v>
                </c:pt>
                <c:pt idx="379">
                  <c:v>124.44498600617516</c:v>
                </c:pt>
                <c:pt idx="380">
                  <c:v>124.39128653655989</c:v>
                </c:pt>
                <c:pt idx="381">
                  <c:v>124.33761023889497</c:v>
                </c:pt>
                <c:pt idx="382">
                  <c:v>124.28395710318142</c:v>
                </c:pt>
                <c:pt idx="383">
                  <c:v>124.23032711942462</c:v>
                </c:pt>
                <c:pt idx="384">
                  <c:v>124.17672027763419</c:v>
                </c:pt>
                <c:pt idx="385">
                  <c:v>124.12313656782412</c:v>
                </c:pt>
                <c:pt idx="386">
                  <c:v>124.06957598001269</c:v>
                </c:pt>
                <c:pt idx="387">
                  <c:v>124.01603850422248</c:v>
                </c:pt>
                <c:pt idx="388">
                  <c:v>123.96252413048039</c:v>
                </c:pt>
                <c:pt idx="389">
                  <c:v>123.9090328488176</c:v>
                </c:pt>
                <c:pt idx="390">
                  <c:v>123.85556464926962</c:v>
                </c:pt>
                <c:pt idx="391">
                  <c:v>123.80211952187626</c:v>
                </c:pt>
                <c:pt idx="392">
                  <c:v>123.7486974566816</c:v>
                </c:pt>
                <c:pt idx="393">
                  <c:v>123.69529844373402</c:v>
                </c:pt>
                <c:pt idx="394">
                  <c:v>123.64192247308623</c:v>
                </c:pt>
                <c:pt idx="395">
                  <c:v>123.58856953479518</c:v>
                </c:pt>
                <c:pt idx="396">
                  <c:v>123.53523961892216</c:v>
                </c:pt>
                <c:pt idx="397">
                  <c:v>123.48193271553272</c:v>
                </c:pt>
                <c:pt idx="398">
                  <c:v>123.4286488146967</c:v>
                </c:pt>
                <c:pt idx="399">
                  <c:v>123.37538790648823</c:v>
                </c:pt>
                <c:pt idx="400">
                  <c:v>123.32214998098573</c:v>
                </c:pt>
                <c:pt idx="401">
                  <c:v>123.26893502827188</c:v>
                </c:pt>
                <c:pt idx="402">
                  <c:v>123.21574303843367</c:v>
                </c:pt>
                <c:pt idx="403">
                  <c:v>123.16257400156233</c:v>
                </c:pt>
                <c:pt idx="404">
                  <c:v>123.1094279077534</c:v>
                </c:pt>
                <c:pt idx="405">
                  <c:v>123.05630474710667</c:v>
                </c:pt>
                <c:pt idx="406">
                  <c:v>123.00320450972622</c:v>
                </c:pt>
                <c:pt idx="407">
                  <c:v>122.95012718572039</c:v>
                </c:pt>
                <c:pt idx="408">
                  <c:v>122.89707276520178</c:v>
                </c:pt>
                <c:pt idx="409">
                  <c:v>122.84404123828729</c:v>
                </c:pt>
                <c:pt idx="410">
                  <c:v>122.79103259509805</c:v>
                </c:pt>
                <c:pt idx="411">
                  <c:v>122.73804682575944</c:v>
                </c:pt>
                <c:pt idx="412">
                  <c:v>122.68508392040115</c:v>
                </c:pt>
                <c:pt idx="413">
                  <c:v>122.63214386915712</c:v>
                </c:pt>
                <c:pt idx="414">
                  <c:v>122.57922666216551</c:v>
                </c:pt>
                <c:pt idx="415">
                  <c:v>122.52633228956876</c:v>
                </c:pt>
                <c:pt idx="416">
                  <c:v>122.47346074151355</c:v>
                </c:pt>
                <c:pt idx="417">
                  <c:v>122.42061200815084</c:v>
                </c:pt>
                <c:pt idx="418">
                  <c:v>122.36778607963582</c:v>
                </c:pt>
                <c:pt idx="419">
                  <c:v>122.31498294612793</c:v>
                </c:pt>
                <c:pt idx="420">
                  <c:v>122.26220259779086</c:v>
                </c:pt>
                <c:pt idx="421">
                  <c:v>122.20944502479254</c:v>
                </c:pt>
                <c:pt idx="422">
                  <c:v>122.15671021730515</c:v>
                </c:pt>
                <c:pt idx="423">
                  <c:v>122.10399816550509</c:v>
                </c:pt>
                <c:pt idx="424">
                  <c:v>122.05130885957301</c:v>
                </c:pt>
                <c:pt idx="425">
                  <c:v>121.99864228969382</c:v>
                </c:pt>
                <c:pt idx="426">
                  <c:v>121.94599844605665</c:v>
                </c:pt>
                <c:pt idx="427">
                  <c:v>121.89337731885485</c:v>
                </c:pt>
                <c:pt idx="428">
                  <c:v>121.840778898286</c:v>
                </c:pt>
                <c:pt idx="429">
                  <c:v>121.78820317455194</c:v>
                </c:pt>
                <c:pt idx="430">
                  <c:v>121.73565013785871</c:v>
                </c:pt>
                <c:pt idx="431">
                  <c:v>121.6831197784166</c:v>
                </c:pt>
                <c:pt idx="432">
                  <c:v>121.6306120864401</c:v>
                </c:pt>
                <c:pt idx="433">
                  <c:v>121.57812705214792</c:v>
                </c:pt>
                <c:pt idx="434">
                  <c:v>121.52566466576303</c:v>
                </c:pt>
                <c:pt idx="435">
                  <c:v>121.47322491751258</c:v>
                </c:pt>
                <c:pt idx="436">
                  <c:v>121.42080779762794</c:v>
                </c:pt>
                <c:pt idx="437">
                  <c:v>121.36841329634473</c:v>
                </c:pt>
                <c:pt idx="438">
                  <c:v>121.31604140390273</c:v>
                </c:pt>
                <c:pt idx="439">
                  <c:v>121.26369211054597</c:v>
                </c:pt>
                <c:pt idx="440">
                  <c:v>121.2113654065227</c:v>
                </c:pt>
                <c:pt idx="441">
                  <c:v>121.15906128208533</c:v>
                </c:pt>
                <c:pt idx="442">
                  <c:v>121.10677972749052</c:v>
                </c:pt>
                <c:pt idx="443">
                  <c:v>121.05452073299911</c:v>
                </c:pt>
                <c:pt idx="444">
                  <c:v>121.00228428887615</c:v>
                </c:pt>
                <c:pt idx="445">
                  <c:v>120.95007038539092</c:v>
                </c:pt>
                <c:pt idx="446">
                  <c:v>120.89787901281683</c:v>
                </c:pt>
                <c:pt idx="447">
                  <c:v>120.84571016143155</c:v>
                </c:pt>
                <c:pt idx="448">
                  <c:v>120.79356382151693</c:v>
                </c:pt>
                <c:pt idx="449">
                  <c:v>120.74143998335897</c:v>
                </c:pt>
                <c:pt idx="450">
                  <c:v>120.68933863724794</c:v>
                </c:pt>
                <c:pt idx="451">
                  <c:v>120.63725977347823</c:v>
                </c:pt>
                <c:pt idx="452">
                  <c:v>120.58520338234847</c:v>
                </c:pt>
                <c:pt idx="453">
                  <c:v>120.53316945416144</c:v>
                </c:pt>
                <c:pt idx="454">
                  <c:v>120.48115797922411</c:v>
                </c:pt>
                <c:pt idx="455">
                  <c:v>120.42916894784764</c:v>
                </c:pt>
                <c:pt idx="456">
                  <c:v>120.37720235034739</c:v>
                </c:pt>
                <c:pt idx="457">
                  <c:v>120.32525817704287</c:v>
                </c:pt>
                <c:pt idx="458">
                  <c:v>120.27333641825777</c:v>
                </c:pt>
                <c:pt idx="459">
                  <c:v>120.22143706431997</c:v>
                </c:pt>
                <c:pt idx="460">
                  <c:v>120.16956010556152</c:v>
                </c:pt>
                <c:pt idx="461">
                  <c:v>120.11770553231861</c:v>
                </c:pt>
                <c:pt idx="462">
                  <c:v>120.06587333493165</c:v>
                </c:pt>
                <c:pt idx="463">
                  <c:v>120.01406350374521</c:v>
                </c:pt>
                <c:pt idx="464">
                  <c:v>119.96227602910798</c:v>
                </c:pt>
                <c:pt idx="465">
                  <c:v>119.91051090137287</c:v>
                </c:pt>
                <c:pt idx="466">
                  <c:v>119.85876811089692</c:v>
                </c:pt>
                <c:pt idx="467">
                  <c:v>119.80704764804135</c:v>
                </c:pt>
                <c:pt idx="468">
                  <c:v>119.75534950317152</c:v>
                </c:pt>
                <c:pt idx="469">
                  <c:v>119.70367366665695</c:v>
                </c:pt>
                <c:pt idx="470">
                  <c:v>119.65202012887136</c:v>
                </c:pt>
                <c:pt idx="471">
                  <c:v>119.60038888019254</c:v>
                </c:pt>
                <c:pt idx="472">
                  <c:v>119.54877991100251</c:v>
                </c:pt>
                <c:pt idx="473">
                  <c:v>119.4971932116874</c:v>
                </c:pt>
                <c:pt idx="474">
                  <c:v>119.44562877263751</c:v>
                </c:pt>
                <c:pt idx="475">
                  <c:v>119.39408658424725</c:v>
                </c:pt>
                <c:pt idx="476">
                  <c:v>119.34256663691521</c:v>
                </c:pt>
                <c:pt idx="477">
                  <c:v>119.29106892104411</c:v>
                </c:pt>
                <c:pt idx="478">
                  <c:v>119.23959342704083</c:v>
                </c:pt>
                <c:pt idx="479">
                  <c:v>119.18814014531637</c:v>
                </c:pt>
                <c:pt idx="480">
                  <c:v>119.13670906628586</c:v>
                </c:pt>
                <c:pt idx="481">
                  <c:v>119.08530018036859</c:v>
                </c:pt>
                <c:pt idx="482">
                  <c:v>119.03391347798797</c:v>
                </c:pt>
                <c:pt idx="483">
                  <c:v>118.98254894957152</c:v>
                </c:pt>
                <c:pt idx="484">
                  <c:v>118.93120658555094</c:v>
                </c:pt>
                <c:pt idx="485">
                  <c:v>118.87988637636202</c:v>
                </c:pt>
                <c:pt idx="486">
                  <c:v>118.82858831244471</c:v>
                </c:pt>
                <c:pt idx="487">
                  <c:v>118.77731238424305</c:v>
                </c:pt>
                <c:pt idx="488">
                  <c:v>118.72605858220521</c:v>
                </c:pt>
                <c:pt idx="489">
                  <c:v>118.67482689678351</c:v>
                </c:pt>
                <c:pt idx="490">
                  <c:v>118.62361731843437</c:v>
                </c:pt>
                <c:pt idx="491">
                  <c:v>118.57242983761832</c:v>
                </c:pt>
                <c:pt idx="492">
                  <c:v>118.52126444480001</c:v>
                </c:pt>
                <c:pt idx="493">
                  <c:v>118.47012113044823</c:v>
                </c:pt>
                <c:pt idx="494">
                  <c:v>118.41899988503586</c:v>
                </c:pt>
                <c:pt idx="495">
                  <c:v>118.36790069903988</c:v>
                </c:pt>
                <c:pt idx="496">
                  <c:v>118.31682356294139</c:v>
                </c:pt>
                <c:pt idx="497">
                  <c:v>118.26576846722561</c:v>
                </c:pt>
                <c:pt idx="498">
                  <c:v>118.21473540238186</c:v>
                </c:pt>
                <c:pt idx="499">
                  <c:v>118.16372435890356</c:v>
                </c:pt>
                <c:pt idx="500">
                  <c:v>118.11273532728823</c:v>
                </c:pt>
                <c:pt idx="501">
                  <c:v>118.06176829803749</c:v>
                </c:pt>
                <c:pt idx="502">
                  <c:v>118.01082326165707</c:v>
                </c:pt>
                <c:pt idx="503">
                  <c:v>117.95990020865678</c:v>
                </c:pt>
                <c:pt idx="504">
                  <c:v>117.90899912955054</c:v>
                </c:pt>
                <c:pt idx="505">
                  <c:v>117.85812001485635</c:v>
                </c:pt>
                <c:pt idx="506">
                  <c:v>117.80726285509633</c:v>
                </c:pt>
                <c:pt idx="507">
                  <c:v>117.75642764079664</c:v>
                </c:pt>
                <c:pt idx="508">
                  <c:v>117.70561436248758</c:v>
                </c:pt>
                <c:pt idx="509">
                  <c:v>117.6548230107035</c:v>
                </c:pt>
                <c:pt idx="510">
                  <c:v>117.60405357598285</c:v>
                </c:pt>
                <c:pt idx="511">
                  <c:v>117.55330604886815</c:v>
                </c:pt>
                <c:pt idx="512">
                  <c:v>117.50258041990602</c:v>
                </c:pt>
                <c:pt idx="513">
                  <c:v>117.45187667964716</c:v>
                </c:pt>
                <c:pt idx="514">
                  <c:v>117.40119481864633</c:v>
                </c:pt>
                <c:pt idx="515">
                  <c:v>117.35053482746237</c:v>
                </c:pt>
                <c:pt idx="516">
                  <c:v>117.29989669665821</c:v>
                </c:pt>
                <c:pt idx="517">
                  <c:v>117.24928041680083</c:v>
                </c:pt>
                <c:pt idx="518">
                  <c:v>117.19868597846128</c:v>
                </c:pt>
                <c:pt idx="519">
                  <c:v>117.14811337221471</c:v>
                </c:pt>
                <c:pt idx="520">
                  <c:v>117.0975625886403</c:v>
                </c:pt>
                <c:pt idx="521">
                  <c:v>117.04703361832132</c:v>
                </c:pt>
                <c:pt idx="522">
                  <c:v>116.9965264518451</c:v>
                </c:pt>
                <c:pt idx="523">
                  <c:v>116.94604107980302</c:v>
                </c:pt>
                <c:pt idx="524">
                  <c:v>116.89557749279054</c:v>
                </c:pt>
                <c:pt idx="525">
                  <c:v>116.84513568140713</c:v>
                </c:pt>
                <c:pt idx="526">
                  <c:v>116.79471563625638</c:v>
                </c:pt>
                <c:pt idx="527">
                  <c:v>116.74431734794589</c:v>
                </c:pt>
                <c:pt idx="528">
                  <c:v>116.69394080708734</c:v>
                </c:pt>
                <c:pt idx="529">
                  <c:v>116.64358600429645</c:v>
                </c:pt>
                <c:pt idx="530">
                  <c:v>116.59325293019299</c:v>
                </c:pt>
                <c:pt idx="531">
                  <c:v>116.54294157540076</c:v>
                </c:pt>
                <c:pt idx="532">
                  <c:v>116.49265193054764</c:v>
                </c:pt>
                <c:pt idx="533">
                  <c:v>116.44238398626553</c:v>
                </c:pt>
                <c:pt idx="534">
                  <c:v>116.39213773319037</c:v>
                </c:pt>
                <c:pt idx="535">
                  <c:v>116.34191316196217</c:v>
                </c:pt>
                <c:pt idx="536">
                  <c:v>116.29171026322494</c:v>
                </c:pt>
                <c:pt idx="537">
                  <c:v>116.24152902762677</c:v>
                </c:pt>
                <c:pt idx="538">
                  <c:v>116.19136944581973</c:v>
                </c:pt>
                <c:pt idx="539">
                  <c:v>116.14123150845998</c:v>
                </c:pt>
                <c:pt idx="540">
                  <c:v>116.09111520620768</c:v>
                </c:pt>
                <c:pt idx="541">
                  <c:v>116.04102052972702</c:v>
                </c:pt>
                <c:pt idx="542">
                  <c:v>115.99094746968625</c:v>
                </c:pt>
                <c:pt idx="543">
                  <c:v>115.94089601675759</c:v>
                </c:pt>
                <c:pt idx="544">
                  <c:v>115.89086616161734</c:v>
                </c:pt>
                <c:pt idx="545">
                  <c:v>115.8408578949458</c:v>
                </c:pt>
                <c:pt idx="546">
                  <c:v>115.79087120742729</c:v>
                </c:pt>
                <c:pt idx="547">
                  <c:v>115.74090608975014</c:v>
                </c:pt>
                <c:pt idx="548">
                  <c:v>115.69096253260673</c:v>
                </c:pt>
                <c:pt idx="549">
                  <c:v>115.64104052669343</c:v>
                </c:pt>
                <c:pt idx="550">
                  <c:v>115.59114006271062</c:v>
                </c:pt>
                <c:pt idx="551">
                  <c:v>115.54126113136273</c:v>
                </c:pt>
                <c:pt idx="552">
                  <c:v>115.49140372335816</c:v>
                </c:pt>
                <c:pt idx="553">
                  <c:v>115.44156782940934</c:v>
                </c:pt>
                <c:pt idx="554">
                  <c:v>115.39175344023269</c:v>
                </c:pt>
                <c:pt idx="555">
                  <c:v>115.34196054654866</c:v>
                </c:pt>
                <c:pt idx="556">
                  <c:v>115.29218913908169</c:v>
                </c:pt>
                <c:pt idx="557">
                  <c:v>115.24243920856021</c:v>
                </c:pt>
                <c:pt idx="558">
                  <c:v>115.1927107457167</c:v>
                </c:pt>
                <c:pt idx="559">
                  <c:v>115.14300374128757</c:v>
                </c:pt>
                <c:pt idx="560">
                  <c:v>115.09331818601329</c:v>
                </c:pt>
                <c:pt idx="561">
                  <c:v>115.0436540706383</c:v>
                </c:pt>
                <c:pt idx="562">
                  <c:v>114.99401138591101</c:v>
                </c:pt>
                <c:pt idx="563">
                  <c:v>114.94439012258385</c:v>
                </c:pt>
                <c:pt idx="564">
                  <c:v>114.89479027141326</c:v>
                </c:pt>
                <c:pt idx="565">
                  <c:v>114.84521182315962</c:v>
                </c:pt>
                <c:pt idx="566">
                  <c:v>114.79565476858731</c:v>
                </c:pt>
                <c:pt idx="567">
                  <c:v>114.74611909846473</c:v>
                </c:pt>
                <c:pt idx="568">
                  <c:v>114.69660480356423</c:v>
                </c:pt>
                <c:pt idx="569">
                  <c:v>114.64711187466214</c:v>
                </c:pt>
                <c:pt idx="570">
                  <c:v>114.59764030253881</c:v>
                </c:pt>
                <c:pt idx="571">
                  <c:v>114.54819007797852</c:v>
                </c:pt>
                <c:pt idx="572">
                  <c:v>114.49876119176955</c:v>
                </c:pt>
                <c:pt idx="573">
                  <c:v>114.44935363470414</c:v>
                </c:pt>
                <c:pt idx="574">
                  <c:v>114.39996739757852</c:v>
                </c:pt>
                <c:pt idx="575">
                  <c:v>114.3506024711929</c:v>
                </c:pt>
                <c:pt idx="576">
                  <c:v>114.30125884635143</c:v>
                </c:pt>
                <c:pt idx="577">
                  <c:v>114.25193651386226</c:v>
                </c:pt>
                <c:pt idx="578">
                  <c:v>114.20263546453748</c:v>
                </c:pt>
                <c:pt idx="579">
                  <c:v>114.15335568919316</c:v>
                </c:pt>
                <c:pt idx="580">
                  <c:v>114.10409717864933</c:v>
                </c:pt>
                <c:pt idx="581">
                  <c:v>114.05485992372996</c:v>
                </c:pt>
                <c:pt idx="582">
                  <c:v>114.00564391526302</c:v>
                </c:pt>
                <c:pt idx="583">
                  <c:v>113.95814450823889</c:v>
                </c:pt>
                <c:pt idx="584">
                  <c:v>113.91066489140749</c:v>
                </c:pt>
                <c:pt idx="585">
                  <c:v>113.86320505652346</c:v>
                </c:pt>
                <c:pt idx="586">
                  <c:v>113.81576499534479</c:v>
                </c:pt>
                <c:pt idx="587">
                  <c:v>113.76834469963298</c:v>
                </c:pt>
                <c:pt idx="588">
                  <c:v>113.72094416115291</c:v>
                </c:pt>
                <c:pt idx="589">
                  <c:v>113.67356337167293</c:v>
                </c:pt>
                <c:pt idx="590">
                  <c:v>113.62620232296477</c:v>
                </c:pt>
                <c:pt idx="591">
                  <c:v>113.57886100680365</c:v>
                </c:pt>
                <c:pt idx="592">
                  <c:v>113.53153941496817</c:v>
                </c:pt>
                <c:pt idx="593">
                  <c:v>113.48423753924035</c:v>
                </c:pt>
                <c:pt idx="594">
                  <c:v>113.43695537140569</c:v>
                </c:pt>
                <c:pt idx="595">
                  <c:v>113.38969290325305</c:v>
                </c:pt>
                <c:pt idx="596">
                  <c:v>113.34245012657476</c:v>
                </c:pt>
                <c:pt idx="597">
                  <c:v>113.29522703316654</c:v>
                </c:pt>
                <c:pt idx="598">
                  <c:v>113.24802361482753</c:v>
                </c:pt>
                <c:pt idx="599">
                  <c:v>113.2008398633603</c:v>
                </c:pt>
                <c:pt idx="600">
                  <c:v>113.15367577057081</c:v>
                </c:pt>
                <c:pt idx="601">
                  <c:v>113.10653132826847</c:v>
                </c:pt>
                <c:pt idx="602">
                  <c:v>113.05940652826609</c:v>
                </c:pt>
                <c:pt idx="603">
                  <c:v>113.01230136237987</c:v>
                </c:pt>
                <c:pt idx="604">
                  <c:v>112.96521582242944</c:v>
                </c:pt>
                <c:pt idx="605">
                  <c:v>112.91814990023784</c:v>
                </c:pt>
                <c:pt idx="606">
                  <c:v>112.8711035876315</c:v>
                </c:pt>
                <c:pt idx="607">
                  <c:v>112.82407687644027</c:v>
                </c:pt>
                <c:pt idx="608">
                  <c:v>112.7770697584974</c:v>
                </c:pt>
                <c:pt idx="609">
                  <c:v>112.73008222563955</c:v>
                </c:pt>
                <c:pt idx="610">
                  <c:v>112.68311426970676</c:v>
                </c:pt>
                <c:pt idx="611">
                  <c:v>112.6361658825425</c:v>
                </c:pt>
                <c:pt idx="612">
                  <c:v>112.58923705599362</c:v>
                </c:pt>
                <c:pt idx="613">
                  <c:v>112.54232778191036</c:v>
                </c:pt>
                <c:pt idx="614">
                  <c:v>112.49543805214637</c:v>
                </c:pt>
                <c:pt idx="615">
                  <c:v>112.44856785855868</c:v>
                </c:pt>
                <c:pt idx="616">
                  <c:v>112.40171719300773</c:v>
                </c:pt>
                <c:pt idx="617">
                  <c:v>112.35656429198086</c:v>
                </c:pt>
                <c:pt idx="618">
                  <c:v>112.31142952932876</c:v>
                </c:pt>
                <c:pt idx="619">
                  <c:v>112.26631289776506</c:v>
                </c:pt>
                <c:pt idx="620">
                  <c:v>112.22121439000632</c:v>
                </c:pt>
                <c:pt idx="621">
                  <c:v>112.17613399877203</c:v>
                </c:pt>
                <c:pt idx="622">
                  <c:v>112.13107171678459</c:v>
                </c:pt>
                <c:pt idx="623">
                  <c:v>112.08602753676934</c:v>
                </c:pt>
                <c:pt idx="624">
                  <c:v>112.04100145145453</c:v>
                </c:pt>
                <c:pt idx="625">
                  <c:v>111.99599345357136</c:v>
                </c:pt>
                <c:pt idx="626">
                  <c:v>111.9510035358539</c:v>
                </c:pt>
                <c:pt idx="627">
                  <c:v>111.90603169103917</c:v>
                </c:pt>
                <c:pt idx="628">
                  <c:v>111.86107791186711</c:v>
                </c:pt>
                <c:pt idx="629">
                  <c:v>111.81614219108057</c:v>
                </c:pt>
                <c:pt idx="630">
                  <c:v>111.77122452142531</c:v>
                </c:pt>
                <c:pt idx="631">
                  <c:v>111.72632489565001</c:v>
                </c:pt>
                <c:pt idx="632">
                  <c:v>111.68144330650625</c:v>
                </c:pt>
                <c:pt idx="633">
                  <c:v>111.63657974674855</c:v>
                </c:pt>
                <c:pt idx="634">
                  <c:v>111.59173420913432</c:v>
                </c:pt>
                <c:pt idx="635">
                  <c:v>111.54690668642388</c:v>
                </c:pt>
                <c:pt idx="636">
                  <c:v>111.50209717138047</c:v>
                </c:pt>
                <c:pt idx="637">
                  <c:v>111.45730565677022</c:v>
                </c:pt>
                <c:pt idx="638">
                  <c:v>111.41253213536217</c:v>
                </c:pt>
                <c:pt idx="639">
                  <c:v>111.36777659992829</c:v>
                </c:pt>
                <c:pt idx="640">
                  <c:v>111.32303904324343</c:v>
                </c:pt>
                <c:pt idx="641">
                  <c:v>111.27831945808532</c:v>
                </c:pt>
                <c:pt idx="642">
                  <c:v>111.23361783723465</c:v>
                </c:pt>
                <c:pt idx="643">
                  <c:v>111.18893417347495</c:v>
                </c:pt>
                <c:pt idx="644">
                  <c:v>111.14426845959268</c:v>
                </c:pt>
                <c:pt idx="645">
                  <c:v>111.0996206883772</c:v>
                </c:pt>
                <c:pt idx="646">
                  <c:v>111.05499085262076</c:v>
                </c:pt>
                <c:pt idx="647">
                  <c:v>111.01371800601991</c:v>
                </c:pt>
                <c:pt idx="648">
                  <c:v>110.97246049819721</c:v>
                </c:pt>
                <c:pt idx="649">
                  <c:v>110.9312183234521</c:v>
                </c:pt>
                <c:pt idx="650">
                  <c:v>110.88999147608614</c:v>
                </c:pt>
                <c:pt idx="651">
                  <c:v>110.84877995040301</c:v>
                </c:pt>
                <c:pt idx="652">
                  <c:v>110.80758374070852</c:v>
                </c:pt>
                <c:pt idx="653">
                  <c:v>110.76640284131058</c:v>
                </c:pt>
                <c:pt idx="654">
                  <c:v>110.72523724651921</c:v>
                </c:pt>
                <c:pt idx="655">
                  <c:v>110.68408695064657</c:v>
                </c:pt>
                <c:pt idx="656">
                  <c:v>110.64295194800692</c:v>
                </c:pt>
                <c:pt idx="657">
                  <c:v>110.60183223291664</c:v>
                </c:pt>
                <c:pt idx="658">
                  <c:v>110.56072779969418</c:v>
                </c:pt>
                <c:pt idx="659">
                  <c:v>110.51963864266015</c:v>
                </c:pt>
                <c:pt idx="660">
                  <c:v>110.47856475613727</c:v>
                </c:pt>
                <c:pt idx="661">
                  <c:v>110.43750613445036</c:v>
                </c:pt>
                <c:pt idx="662">
                  <c:v>110.39646277192632</c:v>
                </c:pt>
                <c:pt idx="663">
                  <c:v>110.35543466289421</c:v>
                </c:pt>
                <c:pt idx="664">
                  <c:v>110.31442180168516</c:v>
                </c:pt>
                <c:pt idx="665">
                  <c:v>110.27342418263241</c:v>
                </c:pt>
                <c:pt idx="666">
                  <c:v>110.23244180007133</c:v>
                </c:pt>
                <c:pt idx="667">
                  <c:v>110.19147464833937</c:v>
                </c:pt>
                <c:pt idx="668">
                  <c:v>110.15052272177608</c:v>
                </c:pt>
                <c:pt idx="669">
                  <c:v>110.10958601472316</c:v>
                </c:pt>
                <c:pt idx="670">
                  <c:v>110.06866452152435</c:v>
                </c:pt>
                <c:pt idx="671">
                  <c:v>110.02775823652554</c:v>
                </c:pt>
                <c:pt idx="672">
                  <c:v>109.9868671540747</c:v>
                </c:pt>
                <c:pt idx="673">
                  <c:v>109.94599126852191</c:v>
                </c:pt>
                <c:pt idx="674">
                  <c:v>109.90513057421933</c:v>
                </c:pt>
                <c:pt idx="675">
                  <c:v>109.86428506552124</c:v>
                </c:pt>
                <c:pt idx="676">
                  <c:v>109.82345473678403</c:v>
                </c:pt>
                <c:pt idx="677">
                  <c:v>109.78263958236614</c:v>
                </c:pt>
                <c:pt idx="678">
                  <c:v>109.74183959662815</c:v>
                </c:pt>
                <c:pt idx="679">
                  <c:v>109.70105477393273</c:v>
                </c:pt>
                <c:pt idx="680">
                  <c:v>109.66361254602836</c:v>
                </c:pt>
                <c:pt idx="681">
                  <c:v>109.62618309758571</c:v>
                </c:pt>
                <c:pt idx="682">
                  <c:v>109.588766424243</c:v>
                </c:pt>
                <c:pt idx="683">
                  <c:v>109.55136252163996</c:v>
                </c:pt>
                <c:pt idx="684">
                  <c:v>109.51397138541778</c:v>
                </c:pt>
                <c:pt idx="685">
                  <c:v>109.47659301121914</c:v>
                </c:pt>
                <c:pt idx="686">
                  <c:v>109.43922739468822</c:v>
                </c:pt>
                <c:pt idx="687">
                  <c:v>109.40187453147068</c:v>
                </c:pt>
                <c:pt idx="688">
                  <c:v>109.36453441721368</c:v>
                </c:pt>
                <c:pt idx="689">
                  <c:v>109.32720704756584</c:v>
                </c:pt>
                <c:pt idx="690">
                  <c:v>109.28989241817727</c:v>
                </c:pt>
                <c:pt idx="691">
                  <c:v>109.2525905246996</c:v>
                </c:pt>
                <c:pt idx="692">
                  <c:v>109.21530136278591</c:v>
                </c:pt>
                <c:pt idx="693">
                  <c:v>109.17802492809075</c:v>
                </c:pt>
                <c:pt idx="694">
                  <c:v>109.14076121627019</c:v>
                </c:pt>
                <c:pt idx="695">
                  <c:v>109.10351022298178</c:v>
                </c:pt>
                <c:pt idx="696">
                  <c:v>109.06627194388452</c:v>
                </c:pt>
                <c:pt idx="697">
                  <c:v>109.02904637463891</c:v>
                </c:pt>
                <c:pt idx="698">
                  <c:v>108.99183351090694</c:v>
                </c:pt>
                <c:pt idx="699">
                  <c:v>108.95463334835208</c:v>
                </c:pt>
                <c:pt idx="700">
                  <c:v>108.91744588263926</c:v>
                </c:pt>
                <c:pt idx="701">
                  <c:v>108.8802711094349</c:v>
                </c:pt>
                <c:pt idx="702">
                  <c:v>108.84310902440691</c:v>
                </c:pt>
                <c:pt idx="703">
                  <c:v>108.80595962322467</c:v>
                </c:pt>
                <c:pt idx="704">
                  <c:v>108.76882290155903</c:v>
                </c:pt>
                <c:pt idx="705">
                  <c:v>108.73169885508234</c:v>
                </c:pt>
                <c:pt idx="706">
                  <c:v>108.6945874794684</c:v>
                </c:pt>
                <c:pt idx="707">
                  <c:v>108.65748877039249</c:v>
                </c:pt>
                <c:pt idx="708">
                  <c:v>108.62540446486462</c:v>
                </c:pt>
                <c:pt idx="709">
                  <c:v>108.59332963316751</c:v>
                </c:pt>
                <c:pt idx="710">
                  <c:v>108.56126427250376</c:v>
                </c:pt>
                <c:pt idx="711">
                  <c:v>108.52920838007677</c:v>
                </c:pt>
                <c:pt idx="712">
                  <c:v>108.49716195309074</c:v>
                </c:pt>
                <c:pt idx="713">
                  <c:v>108.46512498875074</c:v>
                </c:pt>
                <c:pt idx="714">
                  <c:v>108.43309748426265</c:v>
                </c:pt>
                <c:pt idx="715">
                  <c:v>108.40107943683316</c:v>
                </c:pt>
                <c:pt idx="716">
                  <c:v>108.3690708436698</c:v>
                </c:pt>
                <c:pt idx="717">
                  <c:v>108.33707170198093</c:v>
                </c:pt>
                <c:pt idx="718">
                  <c:v>108.30508200897572</c:v>
                </c:pt>
                <c:pt idx="719">
                  <c:v>108.27310176186417</c:v>
                </c:pt>
                <c:pt idx="720">
                  <c:v>108.2411309578571</c:v>
                </c:pt>
                <c:pt idx="721">
                  <c:v>108.20916959416616</c:v>
                </c:pt>
                <c:pt idx="722">
                  <c:v>108.17721766800381</c:v>
                </c:pt>
                <c:pt idx="723">
                  <c:v>108.14527517658335</c:v>
                </c:pt>
                <c:pt idx="724">
                  <c:v>108.11334211711892</c:v>
                </c:pt>
                <c:pt idx="725">
                  <c:v>108.08141848682543</c:v>
                </c:pt>
                <c:pt idx="726">
                  <c:v>108.04950428291863</c:v>
                </c:pt>
                <c:pt idx="727">
                  <c:v>108.01759950261514</c:v>
                </c:pt>
                <c:pt idx="728">
                  <c:v>107.98570414313234</c:v>
                </c:pt>
                <c:pt idx="729">
                  <c:v>107.95381820168846</c:v>
                </c:pt>
                <c:pt idx="730">
                  <c:v>107.92194167550257</c:v>
                </c:pt>
                <c:pt idx="731">
                  <c:v>107.89007456179451</c:v>
                </c:pt>
                <c:pt idx="732">
                  <c:v>107.85821685778498</c:v>
                </c:pt>
                <c:pt idx="733">
                  <c:v>107.82636856069549</c:v>
                </c:pt>
                <c:pt idx="734">
                  <c:v>107.79452966774836</c:v>
                </c:pt>
                <c:pt idx="735">
                  <c:v>107.76270017616677</c:v>
                </c:pt>
                <c:pt idx="736">
                  <c:v>107.73088008317468</c:v>
                </c:pt>
                <c:pt idx="737">
                  <c:v>107.69906938599688</c:v>
                </c:pt>
                <c:pt idx="738">
                  <c:v>107.66726808185898</c:v>
                </c:pt>
                <c:pt idx="739">
                  <c:v>107.63547616798741</c:v>
                </c:pt>
                <c:pt idx="740">
                  <c:v>107.60369364160941</c:v>
                </c:pt>
                <c:pt idx="741">
                  <c:v>107.57192049995305</c:v>
                </c:pt>
                <c:pt idx="742">
                  <c:v>107.54015674024723</c:v>
                </c:pt>
                <c:pt idx="743">
                  <c:v>107.50840235972164</c:v>
                </c:pt>
                <c:pt idx="744">
                  <c:v>107.47665735560682</c:v>
                </c:pt>
                <c:pt idx="745">
                  <c:v>107.44492172513408</c:v>
                </c:pt>
                <c:pt idx="746">
                  <c:v>107.4182093944947</c:v>
                </c:pt>
                <c:pt idx="747">
                  <c:v>107.39150370491937</c:v>
                </c:pt>
                <c:pt idx="748">
                  <c:v>107.36480465475705</c:v>
                </c:pt>
                <c:pt idx="749">
                  <c:v>107.33811224235707</c:v>
                </c:pt>
                <c:pt idx="750">
                  <c:v>107.31142646606919</c:v>
                </c:pt>
                <c:pt idx="751">
                  <c:v>107.28474732424358</c:v>
                </c:pt>
                <c:pt idx="752">
                  <c:v>107.25807481523083</c:v>
                </c:pt>
                <c:pt idx="753">
                  <c:v>107.23140893738191</c:v>
                </c:pt>
                <c:pt idx="754">
                  <c:v>107.20474968904824</c:v>
                </c:pt>
                <c:pt idx="755">
                  <c:v>107.17809706858162</c:v>
                </c:pt>
                <c:pt idx="756">
                  <c:v>107.15145107433426</c:v>
                </c:pt>
                <c:pt idx="757">
                  <c:v>107.1248117046588</c:v>
                </c:pt>
                <c:pt idx="758">
                  <c:v>107.09817895790826</c:v>
                </c:pt>
                <c:pt idx="759">
                  <c:v>107.0715528324361</c:v>
                </c:pt>
                <c:pt idx="760">
                  <c:v>107.04493332659617</c:v>
                </c:pt>
                <c:pt idx="761">
                  <c:v>107.01832043874273</c:v>
                </c:pt>
                <c:pt idx="762">
                  <c:v>106.99171416723048</c:v>
                </c:pt>
                <c:pt idx="763">
                  <c:v>106.96511451041449</c:v>
                </c:pt>
                <c:pt idx="764">
                  <c:v>106.93852146665026</c:v>
                </c:pt>
                <c:pt idx="765">
                  <c:v>106.91193503429366</c:v>
                </c:pt>
                <c:pt idx="766">
                  <c:v>106.88535521170104</c:v>
                </c:pt>
                <c:pt idx="767">
                  <c:v>106.8587819972291</c:v>
                </c:pt>
                <c:pt idx="768">
                  <c:v>106.83221538923497</c:v>
                </c:pt>
                <c:pt idx="769">
                  <c:v>106.80565538607618</c:v>
                </c:pt>
                <c:pt idx="770">
                  <c:v>106.77910198611069</c:v>
                </c:pt>
                <c:pt idx="771">
                  <c:v>106.75255518769683</c:v>
                </c:pt>
                <c:pt idx="772">
                  <c:v>106.72601498919337</c:v>
                </c:pt>
                <c:pt idx="773">
                  <c:v>106.6994813889595</c:v>
                </c:pt>
                <c:pt idx="774">
                  <c:v>106.67800289319598</c:v>
                </c:pt>
                <c:pt idx="775">
                  <c:v>106.65652872103155</c:v>
                </c:pt>
                <c:pt idx="776">
                  <c:v>106.63505887159587</c:v>
                </c:pt>
                <c:pt idx="777">
                  <c:v>106.61359334401878</c:v>
                </c:pt>
                <c:pt idx="778">
                  <c:v>106.5921321374303</c:v>
                </c:pt>
                <c:pt idx="779">
                  <c:v>106.5706752509606</c:v>
                </c:pt>
                <c:pt idx="780">
                  <c:v>106.54922268374007</c:v>
                </c:pt>
                <c:pt idx="781">
                  <c:v>106.52777443489923</c:v>
                </c:pt>
                <c:pt idx="782">
                  <c:v>106.5063305035688</c:v>
                </c:pt>
                <c:pt idx="783">
                  <c:v>106.48489088887968</c:v>
                </c:pt>
                <c:pt idx="784">
                  <c:v>106.46345558996292</c:v>
                </c:pt>
                <c:pt idx="785">
                  <c:v>106.44202460594977</c:v>
                </c:pt>
                <c:pt idx="786">
                  <c:v>106.42059793597164</c:v>
                </c:pt>
                <c:pt idx="787">
                  <c:v>106.39917557916012</c:v>
                </c:pt>
                <c:pt idx="788">
                  <c:v>106.37775753464696</c:v>
                </c:pt>
                <c:pt idx="789">
                  <c:v>106.35634380156412</c:v>
                </c:pt>
                <c:pt idx="790">
                  <c:v>106.33493437904372</c:v>
                </c:pt>
                <c:pt idx="791">
                  <c:v>106.31352926621803</c:v>
                </c:pt>
                <c:pt idx="792">
                  <c:v>106.29212846221951</c:v>
                </c:pt>
                <c:pt idx="793">
                  <c:v>106.2707319661808</c:v>
                </c:pt>
                <c:pt idx="794">
                  <c:v>106.24933977723472</c:v>
                </c:pt>
                <c:pt idx="795">
                  <c:v>106.22795189451426</c:v>
                </c:pt>
                <c:pt idx="796">
                  <c:v>106.20656831715257</c:v>
                </c:pt>
                <c:pt idx="797">
                  <c:v>106.18518904428299</c:v>
                </c:pt>
                <c:pt idx="798">
                  <c:v>106.16720378912508</c:v>
                </c:pt>
                <c:pt idx="799">
                  <c:v>106.14922158024328</c:v>
                </c:pt>
                <c:pt idx="800">
                  <c:v>106.1312424171216</c:v>
                </c:pt>
                <c:pt idx="801">
                  <c:v>106.11326629924417</c:v>
                </c:pt>
                <c:pt idx="802">
                  <c:v>106.09529322609519</c:v>
                </c:pt>
                <c:pt idx="803">
                  <c:v>106.07732319715898</c:v>
                </c:pt>
                <c:pt idx="804">
                  <c:v>106.05935621191989</c:v>
                </c:pt>
                <c:pt idx="805">
                  <c:v>106.04139226986241</c:v>
                </c:pt>
                <c:pt idx="806">
                  <c:v>106.02343137047109</c:v>
                </c:pt>
                <c:pt idx="807">
                  <c:v>106.00547351323057</c:v>
                </c:pt>
                <c:pt idx="808">
                  <c:v>105.98751869762559</c:v>
                </c:pt>
                <c:pt idx="809">
                  <c:v>105.96956692314097</c:v>
                </c:pt>
                <c:pt idx="810">
                  <c:v>105.95161818926161</c:v>
                </c:pt>
                <c:pt idx="811">
                  <c:v>105.93367249547251</c:v>
                </c:pt>
                <c:pt idx="812">
                  <c:v>105.91572984125874</c:v>
                </c:pt>
                <c:pt idx="813">
                  <c:v>105.89779022610547</c:v>
                </c:pt>
                <c:pt idx="814">
                  <c:v>105.87985364949797</c:v>
                </c:pt>
                <c:pt idx="815">
                  <c:v>105.86192011092157</c:v>
                </c:pt>
                <c:pt idx="816">
                  <c:v>105.84398960986171</c:v>
                </c:pt>
                <c:pt idx="817">
                  <c:v>105.82606214580389</c:v>
                </c:pt>
                <c:pt idx="818">
                  <c:v>105.80813771823372</c:v>
                </c:pt>
                <c:pt idx="819">
                  <c:v>105.79021632663691</c:v>
                </c:pt>
                <c:pt idx="820">
                  <c:v>105.77229797049921</c:v>
                </c:pt>
                <c:pt idx="821">
                  <c:v>105.75438264930649</c:v>
                </c:pt>
                <c:pt idx="822">
                  <c:v>105.73647036254472</c:v>
                </c:pt>
                <c:pt idx="823">
                  <c:v>105.71856110969992</c:v>
                </c:pt>
                <c:pt idx="824">
                  <c:v>105.70065489025824</c:v>
                </c:pt>
                <c:pt idx="825">
                  <c:v>105.68275170370586</c:v>
                </c:pt>
                <c:pt idx="826">
                  <c:v>105.6648515495291</c:v>
                </c:pt>
                <c:pt idx="827">
                  <c:v>105.64695442721435</c:v>
                </c:pt>
                <c:pt idx="828">
                  <c:v>105.62906033624809</c:v>
                </c:pt>
                <c:pt idx="829">
                  <c:v>105.61116927611685</c:v>
                </c:pt>
                <c:pt idx="830">
                  <c:v>105.59328124630731</c:v>
                </c:pt>
                <c:pt idx="831">
                  <c:v>105.5753962463062</c:v>
                </c:pt>
                <c:pt idx="832">
                  <c:v>105.56091703590144</c:v>
                </c:pt>
                <c:pt idx="833">
                  <c:v>105.54643981125795</c:v>
                </c:pt>
                <c:pt idx="834">
                  <c:v>105.53196457210342</c:v>
                </c:pt>
                <c:pt idx="835">
                  <c:v>105.51749131816553</c:v>
                </c:pt>
                <c:pt idx="836">
                  <c:v>105.50302004917201</c:v>
                </c:pt>
                <c:pt idx="837">
                  <c:v>105.48855076485063</c:v>
                </c:pt>
                <c:pt idx="838">
                  <c:v>105.47408346492921</c:v>
                </c:pt>
                <c:pt idx="839">
                  <c:v>105.45961814913561</c:v>
                </c:pt>
                <c:pt idx="840">
                  <c:v>105.44515481719769</c:v>
                </c:pt>
                <c:pt idx="841">
                  <c:v>105.43069346884339</c:v>
                </c:pt>
                <c:pt idx="842">
                  <c:v>105.41623410380066</c:v>
                </c:pt>
                <c:pt idx="843">
                  <c:v>105.40177672179752</c:v>
                </c:pt>
                <c:pt idx="844">
                  <c:v>105.38732132256197</c:v>
                </c:pt>
                <c:pt idx="845">
                  <c:v>105.37286790582212</c:v>
                </c:pt>
                <c:pt idx="846">
                  <c:v>105.35841647130606</c:v>
                </c:pt>
                <c:pt idx="847">
                  <c:v>105.34396701874192</c:v>
                </c:pt>
                <c:pt idx="848">
                  <c:v>105.32951954785791</c:v>
                </c:pt>
                <c:pt idx="849">
                  <c:v>105.31507405838224</c:v>
                </c:pt>
                <c:pt idx="850">
                  <c:v>105.30063055004317</c:v>
                </c:pt>
                <c:pt idx="851">
                  <c:v>105.28618902256899</c:v>
                </c:pt>
                <c:pt idx="852">
                  <c:v>105.27174947568804</c:v>
                </c:pt>
                <c:pt idx="853">
                  <c:v>105.25731190912869</c:v>
                </c:pt>
                <c:pt idx="854">
                  <c:v>105.24287632261934</c:v>
                </c:pt>
                <c:pt idx="855">
                  <c:v>105.22844271588845</c:v>
                </c:pt>
                <c:pt idx="856">
                  <c:v>105.21401108866449</c:v>
                </c:pt>
                <c:pt idx="857">
                  <c:v>105.19958144067598</c:v>
                </c:pt>
                <c:pt idx="858">
                  <c:v>105.18515377165149</c:v>
                </c:pt>
                <c:pt idx="859">
                  <c:v>105.17072808131958</c:v>
                </c:pt>
                <c:pt idx="860">
                  <c:v>105.15630436940891</c:v>
                </c:pt>
                <c:pt idx="861">
                  <c:v>105.14188263564814</c:v>
                </c:pt>
                <c:pt idx="862">
                  <c:v>105.12746287976599</c:v>
                </c:pt>
                <c:pt idx="863">
                  <c:v>105.11304510149117</c:v>
                </c:pt>
                <c:pt idx="864">
                  <c:v>105.09862930055249</c:v>
                </c:pt>
                <c:pt idx="865">
                  <c:v>105.08421547667875</c:v>
                </c:pt>
                <c:pt idx="866">
                  <c:v>105.07236473241387</c:v>
                </c:pt>
                <c:pt idx="867">
                  <c:v>105.06051532460222</c:v>
                </c:pt>
                <c:pt idx="868">
                  <c:v>105.04866725309309</c:v>
                </c:pt>
                <c:pt idx="869">
                  <c:v>105.03682051773578</c:v>
                </c:pt>
                <c:pt idx="870">
                  <c:v>105.0249751183796</c:v>
                </c:pt>
                <c:pt idx="871">
                  <c:v>105.0131310548739</c:v>
                </c:pt>
                <c:pt idx="872">
                  <c:v>105.00128832706801</c:v>
                </c:pt>
                <c:pt idx="873">
                  <c:v>104.98944693481131</c:v>
                </c:pt>
                <c:pt idx="874">
                  <c:v>104.97760687795318</c:v>
                </c:pt>
                <c:pt idx="875">
                  <c:v>104.96576815634302</c:v>
                </c:pt>
                <c:pt idx="876">
                  <c:v>104.95393076983025</c:v>
                </c:pt>
                <c:pt idx="877">
                  <c:v>104.94209471826431</c:v>
                </c:pt>
                <c:pt idx="878">
                  <c:v>104.93026000149466</c:v>
                </c:pt>
                <c:pt idx="879">
                  <c:v>104.91842661937076</c:v>
                </c:pt>
                <c:pt idx="880">
                  <c:v>104.9065945717421</c:v>
                </c:pt>
                <c:pt idx="881">
                  <c:v>104.89476385845819</c:v>
                </c:pt>
                <c:pt idx="882">
                  <c:v>104.88293447936854</c:v>
                </c:pt>
                <c:pt idx="883">
                  <c:v>104.8711064343227</c:v>
                </c:pt>
                <c:pt idx="884">
                  <c:v>104.8592797231702</c:v>
                </c:pt>
                <c:pt idx="885">
                  <c:v>104.84745434576064</c:v>
                </c:pt>
                <c:pt idx="886">
                  <c:v>104.8356303019436</c:v>
                </c:pt>
                <c:pt idx="887">
                  <c:v>104.82380759156868</c:v>
                </c:pt>
                <c:pt idx="888">
                  <c:v>104.81198621448551</c:v>
                </c:pt>
                <c:pt idx="889">
                  <c:v>104.80016617054373</c:v>
                </c:pt>
                <c:pt idx="890">
                  <c:v>104.788347459593</c:v>
                </c:pt>
                <c:pt idx="891">
                  <c:v>104.77653008148297</c:v>
                </c:pt>
                <c:pt idx="892">
                  <c:v>104.76471403606335</c:v>
                </c:pt>
                <c:pt idx="893">
                  <c:v>104.75289932318385</c:v>
                </c:pt>
                <c:pt idx="894">
                  <c:v>104.74108594269418</c:v>
                </c:pt>
                <c:pt idx="895">
                  <c:v>104.73184634211212</c:v>
                </c:pt>
                <c:pt idx="896">
                  <c:v>104.72260755658957</c:v>
                </c:pt>
                <c:pt idx="897">
                  <c:v>104.71336958605463</c:v>
                </c:pt>
                <c:pt idx="898">
                  <c:v>104.70413243043542</c:v>
                </c:pt>
                <c:pt idx="899">
                  <c:v>104.69489608966005</c:v>
                </c:pt>
                <c:pt idx="900">
                  <c:v>104.68566056365664</c:v>
                </c:pt>
                <c:pt idx="901">
                  <c:v>104.6764258523533</c:v>
                </c:pt>
                <c:pt idx="902">
                  <c:v>104.66719195567819</c:v>
                </c:pt>
                <c:pt idx="903">
                  <c:v>104.65795887355942</c:v>
                </c:pt>
                <c:pt idx="904">
                  <c:v>104.64872660592516</c:v>
                </c:pt>
                <c:pt idx="905">
                  <c:v>104.63949515270355</c:v>
                </c:pt>
                <c:pt idx="906">
                  <c:v>104.63026451382274</c:v>
                </c:pt>
                <c:pt idx="907">
                  <c:v>104.6210346892109</c:v>
                </c:pt>
                <c:pt idx="908">
                  <c:v>104.61180567879622</c:v>
                </c:pt>
                <c:pt idx="909">
                  <c:v>104.60257748250685</c:v>
                </c:pt>
                <c:pt idx="910">
                  <c:v>104.59335010027098</c:v>
                </c:pt>
                <c:pt idx="911">
                  <c:v>104.5841235320168</c:v>
                </c:pt>
                <c:pt idx="912">
                  <c:v>104.57489777767252</c:v>
                </c:pt>
                <c:pt idx="913">
                  <c:v>104.56567283716632</c:v>
                </c:pt>
                <c:pt idx="914">
                  <c:v>104.55644871042641</c:v>
                </c:pt>
                <c:pt idx="915">
                  <c:v>104.54722539738101</c:v>
                </c:pt>
                <c:pt idx="916">
                  <c:v>104.53800289795835</c:v>
                </c:pt>
                <c:pt idx="917">
                  <c:v>104.52878121208666</c:v>
                </c:pt>
                <c:pt idx="918">
                  <c:v>104.51956033969415</c:v>
                </c:pt>
                <c:pt idx="919">
                  <c:v>104.51034028070907</c:v>
                </c:pt>
                <c:pt idx="920">
                  <c:v>104.50112103505968</c:v>
                </c:pt>
                <c:pt idx="921">
                  <c:v>104.49190260267422</c:v>
                </c:pt>
                <c:pt idx="922">
                  <c:v>104.48268498348095</c:v>
                </c:pt>
                <c:pt idx="923">
                  <c:v>104.47346817740814</c:v>
                </c:pt>
                <c:pt idx="924">
                  <c:v>104.46425218438405</c:v>
                </c:pt>
                <c:pt idx="925">
                  <c:v>104.45503700433697</c:v>
                </c:pt>
                <c:pt idx="926">
                  <c:v>104.44582263719519</c:v>
                </c:pt>
                <c:pt idx="927">
                  <c:v>104.43660908288699</c:v>
                </c:pt>
                <c:pt idx="928">
                  <c:v>104.42997918901321</c:v>
                </c:pt>
                <c:pt idx="929">
                  <c:v>104.42334971602146</c:v>
                </c:pt>
                <c:pt idx="930">
                  <c:v>104.41672066388503</c:v>
                </c:pt>
                <c:pt idx="931">
                  <c:v>104.41009203257721</c:v>
                </c:pt>
                <c:pt idx="932">
                  <c:v>104.40346382207127</c:v>
                </c:pt>
                <c:pt idx="933">
                  <c:v>104.3968360323405</c:v>
                </c:pt>
                <c:pt idx="934">
                  <c:v>104.39020866335819</c:v>
                </c:pt>
                <c:pt idx="935">
                  <c:v>104.38358171509763</c:v>
                </c:pt>
                <c:pt idx="936">
                  <c:v>104.37695518753212</c:v>
                </c:pt>
                <c:pt idx="937">
                  <c:v>104.37032908063495</c:v>
                </c:pt>
                <c:pt idx="938">
                  <c:v>104.3637033943794</c:v>
                </c:pt>
                <c:pt idx="939">
                  <c:v>104.35707812873878</c:v>
                </c:pt>
                <c:pt idx="940">
                  <c:v>104.35045328368638</c:v>
                </c:pt>
                <c:pt idx="941">
                  <c:v>104.34382885919551</c:v>
                </c:pt>
                <c:pt idx="942">
                  <c:v>104.33720485523948</c:v>
                </c:pt>
                <c:pt idx="943">
                  <c:v>104.33058127179157</c:v>
                </c:pt>
                <c:pt idx="944">
                  <c:v>104.3239581088251</c:v>
                </c:pt>
                <c:pt idx="945">
                  <c:v>104.31733536631336</c:v>
                </c:pt>
                <c:pt idx="946">
                  <c:v>104.31071304422967</c:v>
                </c:pt>
                <c:pt idx="947">
                  <c:v>104.30409114254735</c:v>
                </c:pt>
                <c:pt idx="948">
                  <c:v>104.2974696612397</c:v>
                </c:pt>
                <c:pt idx="949">
                  <c:v>104.29084860028004</c:v>
                </c:pt>
                <c:pt idx="950">
                  <c:v>104.28422795964168</c:v>
                </c:pt>
                <c:pt idx="951">
                  <c:v>104.27760773929795</c:v>
                </c:pt>
                <c:pt idx="952">
                  <c:v>104.27098793922215</c:v>
                </c:pt>
                <c:pt idx="953">
                  <c:v>104.26436855938761</c:v>
                </c:pt>
                <c:pt idx="954">
                  <c:v>104.25774959976764</c:v>
                </c:pt>
                <c:pt idx="955">
                  <c:v>104.25113106033558</c:v>
                </c:pt>
                <c:pt idx="956">
                  <c:v>104.24451294106476</c:v>
                </c:pt>
                <c:pt idx="957">
                  <c:v>104.23789524192848</c:v>
                </c:pt>
                <c:pt idx="958">
                  <c:v>104.23127796290009</c:v>
                </c:pt>
                <c:pt idx="959">
                  <c:v>104.22466110395293</c:v>
                </c:pt>
                <c:pt idx="960">
                  <c:v>104.2180446650603</c:v>
                </c:pt>
                <c:pt idx="961">
                  <c:v>104.21142864619556</c:v>
                </c:pt>
                <c:pt idx="962">
                  <c:v>104.20481304733202</c:v>
                </c:pt>
                <c:pt idx="963">
                  <c:v>104.19819786844305</c:v>
                </c:pt>
                <c:pt idx="964">
                  <c:v>104.19158310950196</c:v>
                </c:pt>
                <c:pt idx="965">
                  <c:v>104.18496877048212</c:v>
                </c:pt>
                <c:pt idx="966">
                  <c:v>104.17835485135684</c:v>
                </c:pt>
                <c:pt idx="967">
                  <c:v>104.17174135209949</c:v>
                </c:pt>
                <c:pt idx="968">
                  <c:v>104.1651282726834</c:v>
                </c:pt>
                <c:pt idx="969">
                  <c:v>104.15851561308193</c:v>
                </c:pt>
                <c:pt idx="970">
                  <c:v>104.15190337326842</c:v>
                </c:pt>
                <c:pt idx="971">
                  <c:v>104.14529155321624</c:v>
                </c:pt>
                <c:pt idx="972">
                  <c:v>104.13868015289871</c:v>
                </c:pt>
                <c:pt idx="973">
                  <c:v>104.13206917228921</c:v>
                </c:pt>
                <c:pt idx="974">
                  <c:v>104.12545861136108</c:v>
                </c:pt>
                <c:pt idx="975">
                  <c:v>104.11884847008768</c:v>
                </c:pt>
                <c:pt idx="976">
                  <c:v>104.11223874844238</c:v>
                </c:pt>
                <c:pt idx="977">
                  <c:v>104.10562944639854</c:v>
                </c:pt>
                <c:pt idx="978">
                  <c:v>104.09902056392951</c:v>
                </c:pt>
                <c:pt idx="979">
                  <c:v>104.09241210100866</c:v>
                </c:pt>
                <c:pt idx="980">
                  <c:v>104.08580405760937</c:v>
                </c:pt>
                <c:pt idx="981">
                  <c:v>104.07919643370498</c:v>
                </c:pt>
                <c:pt idx="982">
                  <c:v>104.07258922926887</c:v>
                </c:pt>
                <c:pt idx="983">
                  <c:v>104.06598244427443</c:v>
                </c:pt>
                <c:pt idx="984">
                  <c:v>104.05937607869501</c:v>
                </c:pt>
                <c:pt idx="985">
                  <c:v>104.05277013250399</c:v>
                </c:pt>
                <c:pt idx="986">
                  <c:v>104.04616460567476</c:v>
                </c:pt>
                <c:pt idx="987">
                  <c:v>104.03955949818068</c:v>
                </c:pt>
                <c:pt idx="988">
                  <c:v>104.03295480999513</c:v>
                </c:pt>
                <c:pt idx="989">
                  <c:v>104.0263505410915</c:v>
                </c:pt>
                <c:pt idx="990">
                  <c:v>104.01974669144317</c:v>
                </c:pt>
                <c:pt idx="991">
                  <c:v>104.01314326102353</c:v>
                </c:pt>
                <c:pt idx="992">
                  <c:v>104.00654024980597</c:v>
                </c:pt>
                <c:pt idx="993">
                  <c:v>103.99993765776385</c:v>
                </c:pt>
                <c:pt idx="994">
                  <c:v>103.9933354848706</c:v>
                </c:pt>
                <c:pt idx="995">
                  <c:v>103.98673373109958</c:v>
                </c:pt>
                <c:pt idx="996">
                  <c:v>103.9801323964242</c:v>
                </c:pt>
                <c:pt idx="997">
                  <c:v>103.97353148081784</c:v>
                </c:pt>
                <c:pt idx="998">
                  <c:v>103.96693098425391</c:v>
                </c:pt>
                <c:pt idx="999">
                  <c:v>103.96033090670579</c:v>
                </c:pt>
                <c:pt idx="1000">
                  <c:v>103.95373124814691</c:v>
                </c:pt>
                <c:pt idx="1001">
                  <c:v>103.94713200855065</c:v>
                </c:pt>
                <c:pt idx="1002">
                  <c:v>103.94053318789042</c:v>
                </c:pt>
                <c:pt idx="1003">
                  <c:v>103.93393478613963</c:v>
                </c:pt>
                <c:pt idx="1004">
                  <c:v>103.92733680327167</c:v>
                </c:pt>
                <c:pt idx="1005">
                  <c:v>103.92073923925996</c:v>
                </c:pt>
                <c:pt idx="1006">
                  <c:v>103.9141420940779</c:v>
                </c:pt>
                <c:pt idx="1007">
                  <c:v>103.90754536769892</c:v>
                </c:pt>
                <c:pt idx="1008">
                  <c:v>103.90094906009641</c:v>
                </c:pt>
                <c:pt idx="1009">
                  <c:v>103.89435317124381</c:v>
                </c:pt>
                <c:pt idx="1010">
                  <c:v>103.88775770111452</c:v>
                </c:pt>
                <c:pt idx="1011">
                  <c:v>103.88116264968197</c:v>
                </c:pt>
                <c:pt idx="1012">
                  <c:v>103.87456801691957</c:v>
                </c:pt>
                <c:pt idx="1013">
                  <c:v>103.86797380280073</c:v>
                </c:pt>
                <c:pt idx="1014">
                  <c:v>103.86138000729891</c:v>
                </c:pt>
                <c:pt idx="1015">
                  <c:v>103.85478663038749</c:v>
                </c:pt>
                <c:pt idx="1016">
                  <c:v>103.84819367203994</c:v>
                </c:pt>
                <c:pt idx="1017">
                  <c:v>103.84160113222966</c:v>
                </c:pt>
                <c:pt idx="1018">
                  <c:v>103.83500901093008</c:v>
                </c:pt>
                <c:pt idx="1019">
                  <c:v>103.82841730811465</c:v>
                </c:pt>
                <c:pt idx="1020">
                  <c:v>103.8218260237568</c:v>
                </c:pt>
                <c:pt idx="1021">
                  <c:v>103.81523515782995</c:v>
                </c:pt>
                <c:pt idx="1022">
                  <c:v>103.80864471030755</c:v>
                </c:pt>
                <c:pt idx="1023">
                  <c:v>103.80205468116303</c:v>
                </c:pt>
                <c:pt idx="1024">
                  <c:v>103.79546507036984</c:v>
                </c:pt>
                <c:pt idx="1025">
                  <c:v>103.78887587790142</c:v>
                </c:pt>
                <c:pt idx="1026">
                  <c:v>103.78228710373121</c:v>
                </c:pt>
                <c:pt idx="1027">
                  <c:v>103.77569874783265</c:v>
                </c:pt>
                <c:pt idx="1028">
                  <c:v>103.7691108101792</c:v>
                </c:pt>
                <c:pt idx="1029">
                  <c:v>103.7625232907443</c:v>
                </c:pt>
                <c:pt idx="1030">
                  <c:v>103.7559361895014</c:v>
                </c:pt>
                <c:pt idx="1031">
                  <c:v>103.74934950642395</c:v>
                </c:pt>
                <c:pt idx="1032">
                  <c:v>103.74276324148542</c:v>
                </c:pt>
                <c:pt idx="1033">
                  <c:v>103.73617739465925</c:v>
                </c:pt>
                <c:pt idx="1034">
                  <c:v>103.72959196591891</c:v>
                </c:pt>
                <c:pt idx="1035">
                  <c:v>103.72300695523785</c:v>
                </c:pt>
                <c:pt idx="1036">
                  <c:v>103.71642236258953</c:v>
                </c:pt>
                <c:pt idx="1037">
                  <c:v>103.70983818794741</c:v>
                </c:pt>
                <c:pt idx="1038">
                  <c:v>103.70325443128496</c:v>
                </c:pt>
                <c:pt idx="1039">
                  <c:v>103.69667109257564</c:v>
                </c:pt>
                <c:pt idx="1040">
                  <c:v>103.69008817179292</c:v>
                </c:pt>
                <c:pt idx="1041">
                  <c:v>103.68350566891027</c:v>
                </c:pt>
                <c:pt idx="1042">
                  <c:v>103.67692358390116</c:v>
                </c:pt>
                <c:pt idx="1043">
                  <c:v>103.67034191673906</c:v>
                </c:pt>
                <c:pt idx="1044">
                  <c:v>103.66376066739745</c:v>
                </c:pt>
                <c:pt idx="1045">
                  <c:v>103.6571798358498</c:v>
                </c:pt>
                <c:pt idx="1046">
                  <c:v>103.65059942206959</c:v>
                </c:pt>
                <c:pt idx="1047">
                  <c:v>103.6440194260303</c:v>
                </c:pt>
                <c:pt idx="1048">
                  <c:v>103.63743984770541</c:v>
                </c:pt>
                <c:pt idx="1049">
                  <c:v>103.63086068706841</c:v>
                </c:pt>
                <c:pt idx="1050">
                  <c:v>103.62428194409276</c:v>
                </c:pt>
                <c:pt idx="1051">
                  <c:v>103.61770361875196</c:v>
                </c:pt>
                <c:pt idx="1052">
                  <c:v>103.61112571101951</c:v>
                </c:pt>
                <c:pt idx="1053">
                  <c:v>103.60454822086889</c:v>
                </c:pt>
                <c:pt idx="1054">
                  <c:v>103.59797114827359</c:v>
                </c:pt>
                <c:pt idx="1055">
                  <c:v>103.59139449320709</c:v>
                </c:pt>
                <c:pt idx="1056">
                  <c:v>103.5848182556429</c:v>
                </c:pt>
                <c:pt idx="1057">
                  <c:v>103.57824243555451</c:v>
                </c:pt>
                <c:pt idx="1058">
                  <c:v>103.57166703291543</c:v>
                </c:pt>
                <c:pt idx="1059">
                  <c:v>103.56509204769914</c:v>
                </c:pt>
                <c:pt idx="1060">
                  <c:v>103.55851747987916</c:v>
                </c:pt>
                <c:pt idx="1061">
                  <c:v>103.55194332942898</c:v>
                </c:pt>
                <c:pt idx="1062">
                  <c:v>103.5453695963221</c:v>
                </c:pt>
                <c:pt idx="1063">
                  <c:v>103.53879628053204</c:v>
                </c:pt>
                <c:pt idx="1064">
                  <c:v>103.5322233820323</c:v>
                </c:pt>
                <c:pt idx="1065">
                  <c:v>103.52565090079639</c:v>
                </c:pt>
                <c:pt idx="1066">
                  <c:v>103.51907883679782</c:v>
                </c:pt>
                <c:pt idx="1067">
                  <c:v>103.5125071900101</c:v>
                </c:pt>
                <c:pt idx="1068">
                  <c:v>103.50593596040675</c:v>
                </c:pt>
                <c:pt idx="1069">
                  <c:v>103.49936514796129</c:v>
                </c:pt>
                <c:pt idx="1070">
                  <c:v>103.49279475264723</c:v>
                </c:pt>
                <c:pt idx="1071">
                  <c:v>103.48622477443809</c:v>
                </c:pt>
                <c:pt idx="1072">
                  <c:v>103.47965521330738</c:v>
                </c:pt>
                <c:pt idx="1073">
                  <c:v>103.47308606922864</c:v>
                </c:pt>
                <c:pt idx="1074">
                  <c:v>103.46651734217539</c:v>
                </c:pt>
                <c:pt idx="1075">
                  <c:v>103.45994903212117</c:v>
                </c:pt>
                <c:pt idx="1076">
                  <c:v>103.45338113903949</c:v>
                </c:pt>
                <c:pt idx="1077">
                  <c:v>103.44681366290388</c:v>
                </c:pt>
                <c:pt idx="1078">
                  <c:v>103.43939116251224</c:v>
                </c:pt>
                <c:pt idx="1079">
                  <c:v>103.43196919469874</c:v>
                </c:pt>
                <c:pt idx="1080">
                  <c:v>103.42454775942517</c:v>
                </c:pt>
                <c:pt idx="1081">
                  <c:v>103.41712685665333</c:v>
                </c:pt>
                <c:pt idx="1082">
                  <c:v>103.40970648634499</c:v>
                </c:pt>
                <c:pt idx="1083">
                  <c:v>103.40228664846195</c:v>
                </c:pt>
                <c:pt idx="1084">
                  <c:v>103.39486734296602</c:v>
                </c:pt>
                <c:pt idx="1085">
                  <c:v>103.387448569819</c:v>
                </c:pt>
                <c:pt idx="1086">
                  <c:v>103.38003032898268</c:v>
                </c:pt>
                <c:pt idx="1087">
                  <c:v>103.37261262041889</c:v>
                </c:pt>
                <c:pt idx="1088">
                  <c:v>103.36519544408941</c:v>
                </c:pt>
                <c:pt idx="1089">
                  <c:v>103.35777879995607</c:v>
                </c:pt>
                <c:pt idx="1090">
                  <c:v>103.35036268798066</c:v>
                </c:pt>
                <c:pt idx="1091">
                  <c:v>103.34294710812503</c:v>
                </c:pt>
                <c:pt idx="1092">
                  <c:v>103.33553206035099</c:v>
                </c:pt>
                <c:pt idx="1093">
                  <c:v>103.32811754462034</c:v>
                </c:pt>
                <c:pt idx="1094">
                  <c:v>103.32070356089493</c:v>
                </c:pt>
                <c:pt idx="1095">
                  <c:v>103.31329010913657</c:v>
                </c:pt>
                <c:pt idx="1096">
                  <c:v>103.30587718930711</c:v>
                </c:pt>
                <c:pt idx="1097">
                  <c:v>103.29846480136837</c:v>
                </c:pt>
                <c:pt idx="1098">
                  <c:v>103.29105294528217</c:v>
                </c:pt>
                <c:pt idx="1099">
                  <c:v>103.28364162101037</c:v>
                </c:pt>
                <c:pt idx="1100">
                  <c:v>103.27623082851481</c:v>
                </c:pt>
                <c:pt idx="1101">
                  <c:v>103.26882056775733</c:v>
                </c:pt>
                <c:pt idx="1102">
                  <c:v>103.26141083869979</c:v>
                </c:pt>
                <c:pt idx="1103">
                  <c:v>103.25400164130401</c:v>
                </c:pt>
                <c:pt idx="1104">
                  <c:v>103.24659297553187</c:v>
                </c:pt>
                <c:pt idx="1105">
                  <c:v>103.23918484134521</c:v>
                </c:pt>
                <c:pt idx="1106">
                  <c:v>103.23177723870589</c:v>
                </c:pt>
                <c:pt idx="1107">
                  <c:v>103.22437016757578</c:v>
                </c:pt>
                <c:pt idx="1108">
                  <c:v>103.21696362791674</c:v>
                </c:pt>
                <c:pt idx="1109">
                  <c:v>103.20955761969063</c:v>
                </c:pt>
                <c:pt idx="1110">
                  <c:v>103.20215214285932</c:v>
                </c:pt>
                <c:pt idx="1111">
                  <c:v>103.19474719738469</c:v>
                </c:pt>
                <c:pt idx="1112">
                  <c:v>103.1873427832286</c:v>
                </c:pt>
                <c:pt idx="1113">
                  <c:v>103.17739312926567</c:v>
                </c:pt>
                <c:pt idx="1114">
                  <c:v>103.16744443468023</c:v>
                </c:pt>
                <c:pt idx="1115">
                  <c:v>103.15749669937978</c:v>
                </c:pt>
                <c:pt idx="1116">
                  <c:v>103.14754992327181</c:v>
                </c:pt>
                <c:pt idx="1117">
                  <c:v>103.13760410626384</c:v>
                </c:pt>
                <c:pt idx="1118">
                  <c:v>103.12765924826338</c:v>
                </c:pt>
                <c:pt idx="1119">
                  <c:v>103.11771534917798</c:v>
                </c:pt>
                <c:pt idx="1120">
                  <c:v>103.10777240891517</c:v>
                </c:pt>
                <c:pt idx="1121">
                  <c:v>103.09783042738249</c:v>
                </c:pt>
                <c:pt idx="1122">
                  <c:v>103.0878894044875</c:v>
                </c:pt>
                <c:pt idx="1123">
                  <c:v>103.07794934013776</c:v>
                </c:pt>
                <c:pt idx="1124">
                  <c:v>103.06801023424086</c:v>
                </c:pt>
                <c:pt idx="1125">
                  <c:v>103.05807208670437</c:v>
                </c:pt>
                <c:pt idx="1126">
                  <c:v>103.04813489743589</c:v>
                </c:pt>
                <c:pt idx="1127">
                  <c:v>103.03819866634301</c:v>
                </c:pt>
                <c:pt idx="1128">
                  <c:v>103.02826339333333</c:v>
                </c:pt>
                <c:pt idx="1129">
                  <c:v>103.01832907831449</c:v>
                </c:pt>
                <c:pt idx="1130">
                  <c:v>103.00839572119412</c:v>
                </c:pt>
                <c:pt idx="1131">
                  <c:v>102.99846332187984</c:v>
                </c:pt>
                <c:pt idx="1132">
                  <c:v>102.9885318802793</c:v>
                </c:pt>
                <c:pt idx="1133">
                  <c:v>102.97860139630016</c:v>
                </c:pt>
                <c:pt idx="1134">
                  <c:v>102.96867186985008</c:v>
                </c:pt>
                <c:pt idx="1135">
                  <c:v>102.95874330083673</c:v>
                </c:pt>
                <c:pt idx="1136">
                  <c:v>102.94881568916779</c:v>
                </c:pt>
                <c:pt idx="1137">
                  <c:v>102.93888903475096</c:v>
                </c:pt>
                <c:pt idx="1138">
                  <c:v>102.92896333749393</c:v>
                </c:pt>
                <c:pt idx="1139">
                  <c:v>102.91903859730441</c:v>
                </c:pt>
                <c:pt idx="1140">
                  <c:v>102.9091148140901</c:v>
                </c:pt>
                <c:pt idx="1141">
                  <c:v>102.89919198775875</c:v>
                </c:pt>
                <c:pt idx="1142">
                  <c:v>102.88674994453135</c:v>
                </c:pt>
                <c:pt idx="1143">
                  <c:v>102.87430940573206</c:v>
                </c:pt>
                <c:pt idx="1144">
                  <c:v>102.86187037117901</c:v>
                </c:pt>
                <c:pt idx="1145">
                  <c:v>102.8494328406903</c:v>
                </c:pt>
                <c:pt idx="1146">
                  <c:v>102.83699681408407</c:v>
                </c:pt>
                <c:pt idx="1147">
                  <c:v>102.82456229117848</c:v>
                </c:pt>
                <c:pt idx="1148">
                  <c:v>102.8121292717917</c:v>
                </c:pt>
                <c:pt idx="1149">
                  <c:v>102.79969775574196</c:v>
                </c:pt>
                <c:pt idx="1150">
                  <c:v>102.78726774284745</c:v>
                </c:pt>
                <c:pt idx="1151">
                  <c:v>102.77483923292642</c:v>
                </c:pt>
                <c:pt idx="1152">
                  <c:v>102.76241222579716</c:v>
                </c:pt>
                <c:pt idx="1153">
                  <c:v>102.74998672127795</c:v>
                </c:pt>
                <c:pt idx="1154">
                  <c:v>102.7375627191871</c:v>
                </c:pt>
                <c:pt idx="1155">
                  <c:v>102.72514021934295</c:v>
                </c:pt>
                <c:pt idx="1156">
                  <c:v>102.71271922156384</c:v>
                </c:pt>
                <c:pt idx="1157">
                  <c:v>102.70029972566817</c:v>
                </c:pt>
                <c:pt idx="1158">
                  <c:v>102.68788173147433</c:v>
                </c:pt>
                <c:pt idx="1159">
                  <c:v>102.67546523880074</c:v>
                </c:pt>
                <c:pt idx="1160">
                  <c:v>102.66305024746585</c:v>
                </c:pt>
                <c:pt idx="1161">
                  <c:v>102.65063675728811</c:v>
                </c:pt>
                <c:pt idx="1162">
                  <c:v>102.63822476808602</c:v>
                </c:pt>
                <c:pt idx="1163">
                  <c:v>102.62581427967808</c:v>
                </c:pt>
                <c:pt idx="1164">
                  <c:v>102.61340529188284</c:v>
                </c:pt>
                <c:pt idx="1165">
                  <c:v>102.60099780451884</c:v>
                </c:pt>
                <c:pt idx="1166">
                  <c:v>102.58859181740466</c:v>
                </c:pt>
                <c:pt idx="1167">
                  <c:v>102.57618733035889</c:v>
                </c:pt>
                <c:pt idx="1168">
                  <c:v>102.56378434320017</c:v>
                </c:pt>
                <c:pt idx="1169">
                  <c:v>102.55138285574712</c:v>
                </c:pt>
                <c:pt idx="1170">
                  <c:v>102.5389828678184</c:v>
                </c:pt>
                <c:pt idx="1171">
                  <c:v>102.52658437923272</c:v>
                </c:pt>
                <c:pt idx="1172">
                  <c:v>102.51418738980877</c:v>
                </c:pt>
                <c:pt idx="1173">
                  <c:v>102.50179189936527</c:v>
                </c:pt>
                <c:pt idx="1174">
                  <c:v>102.48773422054479</c:v>
                </c:pt>
                <c:pt idx="1175">
                  <c:v>102.47367846967435</c:v>
                </c:pt>
                <c:pt idx="1176">
                  <c:v>102.45962464648954</c:v>
                </c:pt>
                <c:pt idx="1177">
                  <c:v>102.44557275072599</c:v>
                </c:pt>
                <c:pt idx="1178">
                  <c:v>102.43152278211934</c:v>
                </c:pt>
                <c:pt idx="1179">
                  <c:v>102.41747474040532</c:v>
                </c:pt>
                <c:pt idx="1180">
                  <c:v>102.40342862531966</c:v>
                </c:pt>
                <c:pt idx="1181">
                  <c:v>102.38938443659812</c:v>
                </c:pt>
                <c:pt idx="1182">
                  <c:v>102.37534217397651</c:v>
                </c:pt>
                <c:pt idx="1183">
                  <c:v>102.36130183719067</c:v>
                </c:pt>
                <c:pt idx="1184">
                  <c:v>102.34726342597648</c:v>
                </c:pt>
                <c:pt idx="1185">
                  <c:v>102.33322694006986</c:v>
                </c:pt>
                <c:pt idx="1186">
                  <c:v>102.31919237920678</c:v>
                </c:pt>
                <c:pt idx="1187">
                  <c:v>102.30515974312321</c:v>
                </c:pt>
                <c:pt idx="1188">
                  <c:v>102.29112903155517</c:v>
                </c:pt>
                <c:pt idx="1189">
                  <c:v>102.27710024423874</c:v>
                </c:pt>
                <c:pt idx="1190">
                  <c:v>102.26307338090999</c:v>
                </c:pt>
                <c:pt idx="1191">
                  <c:v>102.24904844130506</c:v>
                </c:pt>
                <c:pt idx="1192">
                  <c:v>102.23502542516015</c:v>
                </c:pt>
                <c:pt idx="1193">
                  <c:v>102.22100433221144</c:v>
                </c:pt>
                <c:pt idx="1194">
                  <c:v>102.20698516219517</c:v>
                </c:pt>
                <c:pt idx="1195">
                  <c:v>102.19296791484763</c:v>
                </c:pt>
                <c:pt idx="1196">
                  <c:v>102.17895258990512</c:v>
                </c:pt>
                <c:pt idx="1197">
                  <c:v>102.164939187104</c:v>
                </c:pt>
                <c:pt idx="1198">
                  <c:v>102.15092770618065</c:v>
                </c:pt>
                <c:pt idx="1199">
                  <c:v>102.13691814687151</c:v>
                </c:pt>
                <c:pt idx="1200">
                  <c:v>102.12291050891302</c:v>
                </c:pt>
                <c:pt idx="1201">
                  <c:v>102.10890479204168</c:v>
                </c:pt>
                <c:pt idx="1202">
                  <c:v>102.09407496404167</c:v>
                </c:pt>
                <c:pt idx="1203">
                  <c:v>102.0792472898577</c:v>
                </c:pt>
                <c:pt idx="1204">
                  <c:v>102.06442176917699</c:v>
                </c:pt>
                <c:pt idx="1205">
                  <c:v>102.04959840168675</c:v>
                </c:pt>
                <c:pt idx="1206">
                  <c:v>102.03477718707428</c:v>
                </c:pt>
                <c:pt idx="1207">
                  <c:v>102.0199581250269</c:v>
                </c:pt>
                <c:pt idx="1208">
                  <c:v>102.00514121523197</c:v>
                </c:pt>
                <c:pt idx="1209">
                  <c:v>101.99032645737692</c:v>
                </c:pt>
                <c:pt idx="1210">
                  <c:v>101.9755138511492</c:v>
                </c:pt>
                <c:pt idx="1211">
                  <c:v>101.96070339623633</c:v>
                </c:pt>
                <c:pt idx="1212">
                  <c:v>101.94589509232586</c:v>
                </c:pt>
                <c:pt idx="1213">
                  <c:v>101.93108893910538</c:v>
                </c:pt>
                <c:pt idx="1214">
                  <c:v>101.91628493626254</c:v>
                </c:pt>
                <c:pt idx="1215">
                  <c:v>101.90148308348503</c:v>
                </c:pt>
                <c:pt idx="1216">
                  <c:v>101.88668338046058</c:v>
                </c:pt>
                <c:pt idx="1217">
                  <c:v>101.87188582687698</c:v>
                </c:pt>
                <c:pt idx="1218">
                  <c:v>101.85709042242203</c:v>
                </c:pt>
                <c:pt idx="1219">
                  <c:v>101.84229716678362</c:v>
                </c:pt>
                <c:pt idx="1220">
                  <c:v>101.82750605964968</c:v>
                </c:pt>
                <c:pt idx="1221">
                  <c:v>101.81271710070814</c:v>
                </c:pt>
                <c:pt idx="1222">
                  <c:v>101.79793028964703</c:v>
                </c:pt>
                <c:pt idx="1223">
                  <c:v>101.78314562615438</c:v>
                </c:pt>
                <c:pt idx="1224">
                  <c:v>101.76836310991831</c:v>
                </c:pt>
                <c:pt idx="1225">
                  <c:v>101.75358274062695</c:v>
                </c:pt>
                <c:pt idx="1226">
                  <c:v>101.73880451796849</c:v>
                </c:pt>
                <c:pt idx="1227">
                  <c:v>101.72402844163116</c:v>
                </c:pt>
                <c:pt idx="1228">
                  <c:v>101.70925451130324</c:v>
                </c:pt>
                <c:pt idx="1229">
                  <c:v>101.69448272667306</c:v>
                </c:pt>
                <c:pt idx="1230">
                  <c:v>101.67971308742898</c:v>
                </c:pt>
                <c:pt idx="1231">
                  <c:v>101.66494559325942</c:v>
                </c:pt>
                <c:pt idx="1232">
                  <c:v>101.65018024385283</c:v>
                </c:pt>
                <c:pt idx="1233">
                  <c:v>101.63541703889773</c:v>
                </c:pt>
                <c:pt idx="1234">
                  <c:v>101.62065597808265</c:v>
                </c:pt>
                <c:pt idx="1235">
                  <c:v>101.6058970610962</c:v>
                </c:pt>
                <c:pt idx="1236">
                  <c:v>101.59114028762701</c:v>
                </c:pt>
                <c:pt idx="1237">
                  <c:v>101.57638565736377</c:v>
                </c:pt>
                <c:pt idx="1238">
                  <c:v>101.55999666680165</c:v>
                </c:pt>
                <c:pt idx="1239">
                  <c:v>101.5436103205452</c:v>
                </c:pt>
                <c:pt idx="1240">
                  <c:v>101.52722661816776</c:v>
                </c:pt>
                <c:pt idx="1241">
                  <c:v>101.51084555924275</c:v>
                </c:pt>
                <c:pt idx="1242">
                  <c:v>101.49446714334366</c:v>
                </c:pt>
                <c:pt idx="1243">
                  <c:v>101.47809137004404</c:v>
                </c:pt>
                <c:pt idx="1244">
                  <c:v>101.46171823891753</c:v>
                </c:pt>
                <c:pt idx="1245">
                  <c:v>101.44534774953782</c:v>
                </c:pt>
                <c:pt idx="1246">
                  <c:v>101.42897990147866</c:v>
                </c:pt>
                <c:pt idx="1247">
                  <c:v>101.41261469431389</c:v>
                </c:pt>
                <c:pt idx="1248">
                  <c:v>101.39625212761742</c:v>
                </c:pt>
                <c:pt idx="1249">
                  <c:v>101.37989220096321</c:v>
                </c:pt>
                <c:pt idx="1250">
                  <c:v>101.36353491392531</c:v>
                </c:pt>
                <c:pt idx="1251">
                  <c:v>101.34718026607781</c:v>
                </c:pt>
                <c:pt idx="1252">
                  <c:v>101.33082825699491</c:v>
                </c:pt>
                <c:pt idx="1253">
                  <c:v>101.31447888625082</c:v>
                </c:pt>
                <c:pt idx="1254">
                  <c:v>101.2981321534199</c:v>
                </c:pt>
                <c:pt idx="1255">
                  <c:v>101.2817880580765</c:v>
                </c:pt>
                <c:pt idx="1256">
                  <c:v>101.26544659979507</c:v>
                </c:pt>
                <c:pt idx="1257">
                  <c:v>101.24910777815013</c:v>
                </c:pt>
                <c:pt idx="1258">
                  <c:v>101.23277159271629</c:v>
                </c:pt>
                <c:pt idx="1259">
                  <c:v>101.21643804306818</c:v>
                </c:pt>
                <c:pt idx="1260">
                  <c:v>101.20010712878054</c:v>
                </c:pt>
                <c:pt idx="1261">
                  <c:v>101.18377884942817</c:v>
                </c:pt>
                <c:pt idx="1262">
                  <c:v>101.16745320458591</c:v>
                </c:pt>
                <c:pt idx="1263">
                  <c:v>101.15113019382871</c:v>
                </c:pt>
                <c:pt idx="1264">
                  <c:v>101.13480981673155</c:v>
                </c:pt>
                <c:pt idx="1265">
                  <c:v>101.11849207286951</c:v>
                </c:pt>
                <c:pt idx="1266">
                  <c:v>101.10055562109567</c:v>
                </c:pt>
                <c:pt idx="1267">
                  <c:v>101.08262235089914</c:v>
                </c:pt>
                <c:pt idx="1268">
                  <c:v>101.06469226171561</c:v>
                </c:pt>
                <c:pt idx="1269">
                  <c:v>101.0467653529808</c:v>
                </c:pt>
                <c:pt idx="1270">
                  <c:v>101.02884162413058</c:v>
                </c:pt>
                <c:pt idx="1271">
                  <c:v>101.01092107460089</c:v>
                </c:pt>
                <c:pt idx="1272">
                  <c:v>100.99300370382778</c:v>
                </c:pt>
                <c:pt idx="1273">
                  <c:v>100.97508951124742</c:v>
                </c:pt>
                <c:pt idx="1274">
                  <c:v>100.95717849629604</c:v>
                </c:pt>
                <c:pt idx="1275">
                  <c:v>100.93927065841</c:v>
                </c:pt>
                <c:pt idx="1276">
                  <c:v>100.92136599702573</c:v>
                </c:pt>
                <c:pt idx="1277">
                  <c:v>100.9034645115798</c:v>
                </c:pt>
                <c:pt idx="1278">
                  <c:v>100.88556620150885</c:v>
                </c:pt>
                <c:pt idx="1279">
                  <c:v>100.86767106624964</c:v>
                </c:pt>
                <c:pt idx="1280">
                  <c:v>100.84977910523902</c:v>
                </c:pt>
                <c:pt idx="1281">
                  <c:v>100.83189031791395</c:v>
                </c:pt>
                <c:pt idx="1282">
                  <c:v>100.81400470371145</c:v>
                </c:pt>
                <c:pt idx="1283">
                  <c:v>100.79612226206869</c:v>
                </c:pt>
                <c:pt idx="1284">
                  <c:v>100.77824299242292</c:v>
                </c:pt>
                <c:pt idx="1285">
                  <c:v>100.76036689421149</c:v>
                </c:pt>
                <c:pt idx="1286">
                  <c:v>100.74249396687183</c:v>
                </c:pt>
                <c:pt idx="1287">
                  <c:v>100.72462420984152</c:v>
                </c:pt>
                <c:pt idx="1288">
                  <c:v>100.70675762255819</c:v>
                </c:pt>
                <c:pt idx="1289">
                  <c:v>100.68889420445959</c:v>
                </c:pt>
                <c:pt idx="1290">
                  <c:v>100.67103395498357</c:v>
                </c:pt>
                <c:pt idx="1291">
                  <c:v>100.65317687356809</c:v>
                </c:pt>
                <c:pt idx="1292">
                  <c:v>100.63532295965116</c:v>
                </c:pt>
                <c:pt idx="1293">
                  <c:v>100.61747221267098</c:v>
                </c:pt>
                <c:pt idx="1294">
                  <c:v>100.59962463206575</c:v>
                </c:pt>
                <c:pt idx="1295">
                  <c:v>100.58178021727385</c:v>
                </c:pt>
                <c:pt idx="1296">
                  <c:v>100.56233312132667</c:v>
                </c:pt>
                <c:pt idx="1297">
                  <c:v>100.54288978539985</c:v>
                </c:pt>
                <c:pt idx="1298">
                  <c:v>100.52345020876639</c:v>
                </c:pt>
                <c:pt idx="1299">
                  <c:v>100.50401439069945</c:v>
                </c:pt>
                <c:pt idx="1300">
                  <c:v>100.48458233047234</c:v>
                </c:pt>
                <c:pt idx="1301">
                  <c:v>100.46515402735848</c:v>
                </c:pt>
                <c:pt idx="1302">
                  <c:v>100.44572948063146</c:v>
                </c:pt>
                <c:pt idx="1303">
                  <c:v>100.42630868956498</c:v>
                </c:pt>
                <c:pt idx="1304">
                  <c:v>100.40689165343291</c:v>
                </c:pt>
                <c:pt idx="1305">
                  <c:v>100.38747837150925</c:v>
                </c:pt>
                <c:pt idx="1306">
                  <c:v>100.36806884306813</c:v>
                </c:pt>
                <c:pt idx="1307">
                  <c:v>100.34866306738382</c:v>
                </c:pt>
                <c:pt idx="1308">
                  <c:v>100.32926104373077</c:v>
                </c:pt>
                <c:pt idx="1309">
                  <c:v>100.30986277138351</c:v>
                </c:pt>
                <c:pt idx="1310">
                  <c:v>100.29046824961675</c:v>
                </c:pt>
                <c:pt idx="1311">
                  <c:v>100.27107747770533</c:v>
                </c:pt>
                <c:pt idx="1312">
                  <c:v>100.25169045492423</c:v>
                </c:pt>
                <c:pt idx="1313">
                  <c:v>100.23230718054857</c:v>
                </c:pt>
                <c:pt idx="1314">
                  <c:v>100.21292765385361</c:v>
                </c:pt>
                <c:pt idx="1315">
                  <c:v>100.19355187411476</c:v>
                </c:pt>
                <c:pt idx="1316">
                  <c:v>100.17417984060755</c:v>
                </c:pt>
                <c:pt idx="1317">
                  <c:v>100.15481155260765</c:v>
                </c:pt>
                <c:pt idx="1318">
                  <c:v>100.1354470093909</c:v>
                </c:pt>
                <c:pt idx="1319">
                  <c:v>100.11608621023326</c:v>
                </c:pt>
                <c:pt idx="1320">
                  <c:v>100.09672915441082</c:v>
                </c:pt>
                <c:pt idx="1321">
                  <c:v>100.07737584119982</c:v>
                </c:pt>
                <c:pt idx="1322">
                  <c:v>100.05802626987665</c:v>
                </c:pt>
                <c:pt idx="1323">
                  <c:v>100.03868043971782</c:v>
                </c:pt>
                <c:pt idx="1324">
                  <c:v>100.01933835000001</c:v>
                </c:pt>
                <c:pt idx="1325">
                  <c:v>100</c:v>
                </c:pt>
              </c:numCache>
            </c:numRef>
          </c:val>
          <c:smooth val="0"/>
          <c:extLst>
            <c:ext xmlns:c16="http://schemas.microsoft.com/office/drawing/2014/chart" uri="{C3380CC4-5D6E-409C-BE32-E72D297353CC}">
              <c16:uniqueId val="{00000000-C137-4D25-B272-FD92340354AE}"/>
            </c:ext>
          </c:extLst>
        </c:ser>
        <c:ser>
          <c:idx val="4"/>
          <c:order val="2"/>
          <c:tx>
            <c:strRef>
              <c:f>Performance!$AH$1</c:f>
              <c:strCache>
                <c:ptCount val="1"/>
                <c:pt idx="0">
                  <c:v>IMA-B Acumulado Líquido³ (Base 100)</c:v>
                </c:pt>
              </c:strCache>
            </c:strRef>
          </c:tx>
          <c:spPr>
            <a:ln w="19050" cap="rnd">
              <a:solidFill>
                <a:srgbClr val="FF6B06"/>
              </a:solidFill>
              <a:round/>
            </a:ln>
            <a:effectLst/>
          </c:spPr>
          <c:marker>
            <c:symbol val="none"/>
          </c:marker>
          <c:cat>
            <c:numRef>
              <c:f>Performance!$AE$3:$AE$1328</c:f>
              <c:numCache>
                <c:formatCode>[$-416]d\-mmm;@</c:formatCode>
                <c:ptCount val="1326"/>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45288</c:v>
                </c:pt>
                <c:pt idx="233">
                  <c:v>45287</c:v>
                </c:pt>
                <c:pt idx="234">
                  <c:v>45286</c:v>
                </c:pt>
                <c:pt idx="235">
                  <c:v>45282</c:v>
                </c:pt>
                <c:pt idx="236">
                  <c:v>45281</c:v>
                </c:pt>
                <c:pt idx="237">
                  <c:v>45280</c:v>
                </c:pt>
                <c:pt idx="238">
                  <c:v>45279</c:v>
                </c:pt>
                <c:pt idx="239">
                  <c:v>45278</c:v>
                </c:pt>
                <c:pt idx="240">
                  <c:v>45275</c:v>
                </c:pt>
                <c:pt idx="241">
                  <c:v>45274</c:v>
                </c:pt>
                <c:pt idx="242">
                  <c:v>45273</c:v>
                </c:pt>
                <c:pt idx="243">
                  <c:v>45272</c:v>
                </c:pt>
                <c:pt idx="244">
                  <c:v>45271</c:v>
                </c:pt>
                <c:pt idx="245">
                  <c:v>45268</c:v>
                </c:pt>
                <c:pt idx="246">
                  <c:v>45267</c:v>
                </c:pt>
                <c:pt idx="247">
                  <c:v>45266</c:v>
                </c:pt>
                <c:pt idx="248">
                  <c:v>45265</c:v>
                </c:pt>
                <c:pt idx="249">
                  <c:v>45264</c:v>
                </c:pt>
                <c:pt idx="250">
                  <c:v>45261</c:v>
                </c:pt>
                <c:pt idx="251">
                  <c:v>45260</c:v>
                </c:pt>
                <c:pt idx="252">
                  <c:v>45259</c:v>
                </c:pt>
                <c:pt idx="253">
                  <c:v>45258</c:v>
                </c:pt>
                <c:pt idx="254">
                  <c:v>45257</c:v>
                </c:pt>
                <c:pt idx="255">
                  <c:v>45254</c:v>
                </c:pt>
                <c:pt idx="256">
                  <c:v>45253</c:v>
                </c:pt>
                <c:pt idx="257">
                  <c:v>45252</c:v>
                </c:pt>
                <c:pt idx="258">
                  <c:v>45251</c:v>
                </c:pt>
                <c:pt idx="259">
                  <c:v>45250</c:v>
                </c:pt>
                <c:pt idx="260">
                  <c:v>45247</c:v>
                </c:pt>
                <c:pt idx="261">
                  <c:v>45246</c:v>
                </c:pt>
                <c:pt idx="262">
                  <c:v>45244</c:v>
                </c:pt>
                <c:pt idx="263">
                  <c:v>45243</c:v>
                </c:pt>
                <c:pt idx="264">
                  <c:v>45240</c:v>
                </c:pt>
                <c:pt idx="265">
                  <c:v>45239</c:v>
                </c:pt>
                <c:pt idx="266">
                  <c:v>45238</c:v>
                </c:pt>
                <c:pt idx="267">
                  <c:v>45237</c:v>
                </c:pt>
                <c:pt idx="268">
                  <c:v>45236</c:v>
                </c:pt>
                <c:pt idx="269">
                  <c:v>45233</c:v>
                </c:pt>
                <c:pt idx="270">
                  <c:v>45231</c:v>
                </c:pt>
                <c:pt idx="271">
                  <c:v>45230</c:v>
                </c:pt>
                <c:pt idx="272">
                  <c:v>45229</c:v>
                </c:pt>
                <c:pt idx="273">
                  <c:v>45226</c:v>
                </c:pt>
                <c:pt idx="274">
                  <c:v>45225</c:v>
                </c:pt>
                <c:pt idx="275">
                  <c:v>45224</c:v>
                </c:pt>
                <c:pt idx="276">
                  <c:v>45223</c:v>
                </c:pt>
                <c:pt idx="277">
                  <c:v>45222</c:v>
                </c:pt>
                <c:pt idx="278">
                  <c:v>45219</c:v>
                </c:pt>
                <c:pt idx="279">
                  <c:v>45218</c:v>
                </c:pt>
                <c:pt idx="280">
                  <c:v>45217</c:v>
                </c:pt>
                <c:pt idx="281">
                  <c:v>45216</c:v>
                </c:pt>
                <c:pt idx="282">
                  <c:v>45215</c:v>
                </c:pt>
                <c:pt idx="283">
                  <c:v>45212</c:v>
                </c:pt>
                <c:pt idx="284">
                  <c:v>45210</c:v>
                </c:pt>
                <c:pt idx="285">
                  <c:v>45209</c:v>
                </c:pt>
                <c:pt idx="286">
                  <c:v>45208</c:v>
                </c:pt>
                <c:pt idx="287">
                  <c:v>45205</c:v>
                </c:pt>
                <c:pt idx="288">
                  <c:v>45204</c:v>
                </c:pt>
                <c:pt idx="289">
                  <c:v>45203</c:v>
                </c:pt>
                <c:pt idx="290">
                  <c:v>45202</c:v>
                </c:pt>
                <c:pt idx="291">
                  <c:v>45201</c:v>
                </c:pt>
                <c:pt idx="292">
                  <c:v>45198</c:v>
                </c:pt>
                <c:pt idx="293">
                  <c:v>45197</c:v>
                </c:pt>
                <c:pt idx="294">
                  <c:v>45196</c:v>
                </c:pt>
                <c:pt idx="295">
                  <c:v>45195</c:v>
                </c:pt>
                <c:pt idx="296">
                  <c:v>45194</c:v>
                </c:pt>
                <c:pt idx="297">
                  <c:v>45191</c:v>
                </c:pt>
                <c:pt idx="298">
                  <c:v>45190</c:v>
                </c:pt>
                <c:pt idx="299">
                  <c:v>45189</c:v>
                </c:pt>
                <c:pt idx="300">
                  <c:v>45188</c:v>
                </c:pt>
                <c:pt idx="301">
                  <c:v>45187</c:v>
                </c:pt>
                <c:pt idx="302">
                  <c:v>45184</c:v>
                </c:pt>
                <c:pt idx="303">
                  <c:v>45183</c:v>
                </c:pt>
                <c:pt idx="304">
                  <c:v>45182</c:v>
                </c:pt>
                <c:pt idx="305">
                  <c:v>45181</c:v>
                </c:pt>
                <c:pt idx="306">
                  <c:v>45180</c:v>
                </c:pt>
                <c:pt idx="307">
                  <c:v>45177</c:v>
                </c:pt>
                <c:pt idx="308">
                  <c:v>45175</c:v>
                </c:pt>
                <c:pt idx="309">
                  <c:v>45174</c:v>
                </c:pt>
                <c:pt idx="310">
                  <c:v>45173</c:v>
                </c:pt>
                <c:pt idx="311">
                  <c:v>45170</c:v>
                </c:pt>
                <c:pt idx="312">
                  <c:v>45169</c:v>
                </c:pt>
                <c:pt idx="313">
                  <c:v>45168</c:v>
                </c:pt>
                <c:pt idx="314">
                  <c:v>45167</c:v>
                </c:pt>
                <c:pt idx="315">
                  <c:v>45166</c:v>
                </c:pt>
                <c:pt idx="316">
                  <c:v>45163</c:v>
                </c:pt>
                <c:pt idx="317">
                  <c:v>45162</c:v>
                </c:pt>
                <c:pt idx="318">
                  <c:v>45161</c:v>
                </c:pt>
                <c:pt idx="319">
                  <c:v>45160</c:v>
                </c:pt>
                <c:pt idx="320">
                  <c:v>45159</c:v>
                </c:pt>
                <c:pt idx="321">
                  <c:v>45156</c:v>
                </c:pt>
                <c:pt idx="322">
                  <c:v>45155</c:v>
                </c:pt>
                <c:pt idx="323">
                  <c:v>45154</c:v>
                </c:pt>
                <c:pt idx="324">
                  <c:v>45153</c:v>
                </c:pt>
                <c:pt idx="325">
                  <c:v>45152</c:v>
                </c:pt>
                <c:pt idx="326">
                  <c:v>45149</c:v>
                </c:pt>
                <c:pt idx="327">
                  <c:v>45148</c:v>
                </c:pt>
                <c:pt idx="328">
                  <c:v>45147</c:v>
                </c:pt>
                <c:pt idx="329">
                  <c:v>45146</c:v>
                </c:pt>
                <c:pt idx="330">
                  <c:v>45145</c:v>
                </c:pt>
                <c:pt idx="331">
                  <c:v>45142</c:v>
                </c:pt>
                <c:pt idx="332">
                  <c:v>45141</c:v>
                </c:pt>
                <c:pt idx="333">
                  <c:v>45140</c:v>
                </c:pt>
                <c:pt idx="334">
                  <c:v>45139</c:v>
                </c:pt>
                <c:pt idx="335">
                  <c:v>45138</c:v>
                </c:pt>
                <c:pt idx="336">
                  <c:v>45135</c:v>
                </c:pt>
                <c:pt idx="337">
                  <c:v>45134</c:v>
                </c:pt>
                <c:pt idx="338">
                  <c:v>45133</c:v>
                </c:pt>
                <c:pt idx="339">
                  <c:v>45132</c:v>
                </c:pt>
                <c:pt idx="340">
                  <c:v>45131</c:v>
                </c:pt>
                <c:pt idx="341">
                  <c:v>45128</c:v>
                </c:pt>
                <c:pt idx="342">
                  <c:v>45127</c:v>
                </c:pt>
                <c:pt idx="343">
                  <c:v>45126</c:v>
                </c:pt>
                <c:pt idx="344">
                  <c:v>45125</c:v>
                </c:pt>
                <c:pt idx="345">
                  <c:v>45124</c:v>
                </c:pt>
                <c:pt idx="346">
                  <c:v>45121</c:v>
                </c:pt>
                <c:pt idx="347">
                  <c:v>45120</c:v>
                </c:pt>
                <c:pt idx="348">
                  <c:v>45119</c:v>
                </c:pt>
                <c:pt idx="349">
                  <c:v>45118</c:v>
                </c:pt>
                <c:pt idx="350">
                  <c:v>45117</c:v>
                </c:pt>
                <c:pt idx="351">
                  <c:v>45114</c:v>
                </c:pt>
                <c:pt idx="352">
                  <c:v>45113</c:v>
                </c:pt>
                <c:pt idx="353">
                  <c:v>45112</c:v>
                </c:pt>
                <c:pt idx="354">
                  <c:v>45111</c:v>
                </c:pt>
                <c:pt idx="355">
                  <c:v>45110</c:v>
                </c:pt>
                <c:pt idx="356">
                  <c:v>45107</c:v>
                </c:pt>
                <c:pt idx="357">
                  <c:v>45106</c:v>
                </c:pt>
                <c:pt idx="358">
                  <c:v>45105</c:v>
                </c:pt>
                <c:pt idx="359">
                  <c:v>45104</c:v>
                </c:pt>
                <c:pt idx="360">
                  <c:v>45103</c:v>
                </c:pt>
                <c:pt idx="361">
                  <c:v>45100</c:v>
                </c:pt>
                <c:pt idx="362">
                  <c:v>45099</c:v>
                </c:pt>
                <c:pt idx="363">
                  <c:v>45098</c:v>
                </c:pt>
                <c:pt idx="364">
                  <c:v>45097</c:v>
                </c:pt>
                <c:pt idx="365">
                  <c:v>45096</c:v>
                </c:pt>
                <c:pt idx="366">
                  <c:v>45093</c:v>
                </c:pt>
                <c:pt idx="367">
                  <c:v>45092</c:v>
                </c:pt>
                <c:pt idx="368">
                  <c:v>45091</c:v>
                </c:pt>
                <c:pt idx="369">
                  <c:v>45090</c:v>
                </c:pt>
                <c:pt idx="370">
                  <c:v>45089</c:v>
                </c:pt>
                <c:pt idx="371">
                  <c:v>45086</c:v>
                </c:pt>
                <c:pt idx="372">
                  <c:v>45084</c:v>
                </c:pt>
                <c:pt idx="373">
                  <c:v>45083</c:v>
                </c:pt>
                <c:pt idx="374">
                  <c:v>45082</c:v>
                </c:pt>
                <c:pt idx="375">
                  <c:v>45079</c:v>
                </c:pt>
                <c:pt idx="376">
                  <c:v>45078</c:v>
                </c:pt>
                <c:pt idx="377">
                  <c:v>45077</c:v>
                </c:pt>
                <c:pt idx="378">
                  <c:v>45076</c:v>
                </c:pt>
                <c:pt idx="379">
                  <c:v>45075</c:v>
                </c:pt>
                <c:pt idx="380">
                  <c:v>45072</c:v>
                </c:pt>
                <c:pt idx="381">
                  <c:v>45071</c:v>
                </c:pt>
                <c:pt idx="382">
                  <c:v>45070</c:v>
                </c:pt>
                <c:pt idx="383">
                  <c:v>45069</c:v>
                </c:pt>
                <c:pt idx="384">
                  <c:v>45068</c:v>
                </c:pt>
                <c:pt idx="385">
                  <c:v>45065</c:v>
                </c:pt>
                <c:pt idx="386">
                  <c:v>45064</c:v>
                </c:pt>
                <c:pt idx="387">
                  <c:v>45063</c:v>
                </c:pt>
                <c:pt idx="388">
                  <c:v>45062</c:v>
                </c:pt>
                <c:pt idx="389">
                  <c:v>45061</c:v>
                </c:pt>
                <c:pt idx="390">
                  <c:v>45058</c:v>
                </c:pt>
                <c:pt idx="391">
                  <c:v>45057</c:v>
                </c:pt>
                <c:pt idx="392">
                  <c:v>45056</c:v>
                </c:pt>
                <c:pt idx="393">
                  <c:v>45055</c:v>
                </c:pt>
                <c:pt idx="394">
                  <c:v>45054</c:v>
                </c:pt>
                <c:pt idx="395">
                  <c:v>45051</c:v>
                </c:pt>
                <c:pt idx="396">
                  <c:v>45050</c:v>
                </c:pt>
                <c:pt idx="397">
                  <c:v>45049</c:v>
                </c:pt>
                <c:pt idx="398">
                  <c:v>45048</c:v>
                </c:pt>
                <c:pt idx="399">
                  <c:v>45044</c:v>
                </c:pt>
                <c:pt idx="400">
                  <c:v>45043</c:v>
                </c:pt>
                <c:pt idx="401">
                  <c:v>45042</c:v>
                </c:pt>
                <c:pt idx="402">
                  <c:v>45041</c:v>
                </c:pt>
                <c:pt idx="403">
                  <c:v>45040</c:v>
                </c:pt>
                <c:pt idx="404">
                  <c:v>45036</c:v>
                </c:pt>
                <c:pt idx="405">
                  <c:v>45035</c:v>
                </c:pt>
                <c:pt idx="406">
                  <c:v>45034</c:v>
                </c:pt>
                <c:pt idx="407">
                  <c:v>45033</c:v>
                </c:pt>
                <c:pt idx="408">
                  <c:v>45030</c:v>
                </c:pt>
                <c:pt idx="409">
                  <c:v>45029</c:v>
                </c:pt>
                <c:pt idx="410">
                  <c:v>45028</c:v>
                </c:pt>
                <c:pt idx="411">
                  <c:v>45027</c:v>
                </c:pt>
                <c:pt idx="412">
                  <c:v>45026</c:v>
                </c:pt>
                <c:pt idx="413">
                  <c:v>45022</c:v>
                </c:pt>
                <c:pt idx="414">
                  <c:v>45021</c:v>
                </c:pt>
                <c:pt idx="415">
                  <c:v>45020</c:v>
                </c:pt>
                <c:pt idx="416">
                  <c:v>45019</c:v>
                </c:pt>
                <c:pt idx="417">
                  <c:v>45016</c:v>
                </c:pt>
                <c:pt idx="418">
                  <c:v>45015</c:v>
                </c:pt>
                <c:pt idx="419">
                  <c:v>45014</c:v>
                </c:pt>
                <c:pt idx="420">
                  <c:v>45013</c:v>
                </c:pt>
                <c:pt idx="421">
                  <c:v>45012</c:v>
                </c:pt>
                <c:pt idx="422">
                  <c:v>45009</c:v>
                </c:pt>
                <c:pt idx="423">
                  <c:v>45008</c:v>
                </c:pt>
                <c:pt idx="424">
                  <c:v>45007</c:v>
                </c:pt>
                <c:pt idx="425">
                  <c:v>45006</c:v>
                </c:pt>
                <c:pt idx="426">
                  <c:v>45005</c:v>
                </c:pt>
                <c:pt idx="427">
                  <c:v>45002</c:v>
                </c:pt>
                <c:pt idx="428">
                  <c:v>45001</c:v>
                </c:pt>
                <c:pt idx="429">
                  <c:v>45000</c:v>
                </c:pt>
                <c:pt idx="430">
                  <c:v>44999</c:v>
                </c:pt>
                <c:pt idx="431">
                  <c:v>44998</c:v>
                </c:pt>
                <c:pt idx="432">
                  <c:v>44995</c:v>
                </c:pt>
                <c:pt idx="433">
                  <c:v>44994</c:v>
                </c:pt>
                <c:pt idx="434">
                  <c:v>44993</c:v>
                </c:pt>
                <c:pt idx="435">
                  <c:v>44992</c:v>
                </c:pt>
                <c:pt idx="436">
                  <c:v>44991</c:v>
                </c:pt>
                <c:pt idx="437">
                  <c:v>44988</c:v>
                </c:pt>
                <c:pt idx="438">
                  <c:v>44987</c:v>
                </c:pt>
                <c:pt idx="439">
                  <c:v>44986</c:v>
                </c:pt>
                <c:pt idx="440">
                  <c:v>44985</c:v>
                </c:pt>
                <c:pt idx="441">
                  <c:v>44984</c:v>
                </c:pt>
                <c:pt idx="442">
                  <c:v>44981</c:v>
                </c:pt>
                <c:pt idx="443">
                  <c:v>44980</c:v>
                </c:pt>
                <c:pt idx="444">
                  <c:v>44979</c:v>
                </c:pt>
                <c:pt idx="445">
                  <c:v>44974</c:v>
                </c:pt>
                <c:pt idx="446">
                  <c:v>44973</c:v>
                </c:pt>
                <c:pt idx="447">
                  <c:v>44972</c:v>
                </c:pt>
                <c:pt idx="448">
                  <c:v>44971</c:v>
                </c:pt>
                <c:pt idx="449">
                  <c:v>44970</c:v>
                </c:pt>
                <c:pt idx="450">
                  <c:v>44967</c:v>
                </c:pt>
                <c:pt idx="451">
                  <c:v>44966</c:v>
                </c:pt>
                <c:pt idx="452">
                  <c:v>44965</c:v>
                </c:pt>
                <c:pt idx="453">
                  <c:v>44964</c:v>
                </c:pt>
                <c:pt idx="454">
                  <c:v>44963</c:v>
                </c:pt>
                <c:pt idx="455">
                  <c:v>44960</c:v>
                </c:pt>
                <c:pt idx="456">
                  <c:v>44959</c:v>
                </c:pt>
                <c:pt idx="457">
                  <c:v>44958</c:v>
                </c:pt>
                <c:pt idx="458">
                  <c:v>44957</c:v>
                </c:pt>
                <c:pt idx="459">
                  <c:v>44956</c:v>
                </c:pt>
                <c:pt idx="460">
                  <c:v>44953</c:v>
                </c:pt>
                <c:pt idx="461">
                  <c:v>44952</c:v>
                </c:pt>
                <c:pt idx="462">
                  <c:v>44951</c:v>
                </c:pt>
                <c:pt idx="463">
                  <c:v>44950</c:v>
                </c:pt>
                <c:pt idx="464">
                  <c:v>44949</c:v>
                </c:pt>
                <c:pt idx="465">
                  <c:v>44946</c:v>
                </c:pt>
                <c:pt idx="466">
                  <c:v>44945</c:v>
                </c:pt>
                <c:pt idx="467">
                  <c:v>44944</c:v>
                </c:pt>
                <c:pt idx="468">
                  <c:v>44943</c:v>
                </c:pt>
                <c:pt idx="469">
                  <c:v>44942</c:v>
                </c:pt>
                <c:pt idx="470">
                  <c:v>44939</c:v>
                </c:pt>
                <c:pt idx="471">
                  <c:v>44938</c:v>
                </c:pt>
                <c:pt idx="472">
                  <c:v>44937</c:v>
                </c:pt>
                <c:pt idx="473">
                  <c:v>44936</c:v>
                </c:pt>
                <c:pt idx="474">
                  <c:v>44935</c:v>
                </c:pt>
                <c:pt idx="475">
                  <c:v>44932</c:v>
                </c:pt>
                <c:pt idx="476">
                  <c:v>44931</c:v>
                </c:pt>
                <c:pt idx="477">
                  <c:v>44930</c:v>
                </c:pt>
                <c:pt idx="478">
                  <c:v>44929</c:v>
                </c:pt>
                <c:pt idx="479">
                  <c:v>44928</c:v>
                </c:pt>
                <c:pt idx="480">
                  <c:v>44924</c:v>
                </c:pt>
                <c:pt idx="481">
                  <c:v>44923</c:v>
                </c:pt>
                <c:pt idx="482">
                  <c:v>44922</c:v>
                </c:pt>
                <c:pt idx="483">
                  <c:v>44921</c:v>
                </c:pt>
                <c:pt idx="484">
                  <c:v>44918</c:v>
                </c:pt>
                <c:pt idx="485">
                  <c:v>44917</c:v>
                </c:pt>
                <c:pt idx="486">
                  <c:v>44916</c:v>
                </c:pt>
                <c:pt idx="487">
                  <c:v>44915</c:v>
                </c:pt>
                <c:pt idx="488">
                  <c:v>44914</c:v>
                </c:pt>
                <c:pt idx="489">
                  <c:v>44911</c:v>
                </c:pt>
                <c:pt idx="490">
                  <c:v>44910</c:v>
                </c:pt>
                <c:pt idx="491">
                  <c:v>44909</c:v>
                </c:pt>
                <c:pt idx="492">
                  <c:v>44908</c:v>
                </c:pt>
                <c:pt idx="493">
                  <c:v>44907</c:v>
                </c:pt>
                <c:pt idx="494">
                  <c:v>44904</c:v>
                </c:pt>
                <c:pt idx="495">
                  <c:v>44903</c:v>
                </c:pt>
                <c:pt idx="496">
                  <c:v>44902</c:v>
                </c:pt>
                <c:pt idx="497">
                  <c:v>44901</c:v>
                </c:pt>
                <c:pt idx="498">
                  <c:v>44900</c:v>
                </c:pt>
                <c:pt idx="499">
                  <c:v>44897</c:v>
                </c:pt>
                <c:pt idx="500">
                  <c:v>44896</c:v>
                </c:pt>
                <c:pt idx="501">
                  <c:v>44895</c:v>
                </c:pt>
                <c:pt idx="502">
                  <c:v>44894</c:v>
                </c:pt>
                <c:pt idx="503">
                  <c:v>44893</c:v>
                </c:pt>
                <c:pt idx="504">
                  <c:v>44890</c:v>
                </c:pt>
                <c:pt idx="505">
                  <c:v>44889</c:v>
                </c:pt>
                <c:pt idx="506">
                  <c:v>44888</c:v>
                </c:pt>
                <c:pt idx="507">
                  <c:v>44887</c:v>
                </c:pt>
                <c:pt idx="508">
                  <c:v>44886</c:v>
                </c:pt>
                <c:pt idx="509">
                  <c:v>44883</c:v>
                </c:pt>
                <c:pt idx="510">
                  <c:v>44882</c:v>
                </c:pt>
                <c:pt idx="511">
                  <c:v>44881</c:v>
                </c:pt>
                <c:pt idx="512">
                  <c:v>44879</c:v>
                </c:pt>
                <c:pt idx="513">
                  <c:v>44876</c:v>
                </c:pt>
                <c:pt idx="514">
                  <c:v>44875</c:v>
                </c:pt>
                <c:pt idx="515">
                  <c:v>44874</c:v>
                </c:pt>
                <c:pt idx="516">
                  <c:v>44873</c:v>
                </c:pt>
                <c:pt idx="517">
                  <c:v>44872</c:v>
                </c:pt>
                <c:pt idx="518">
                  <c:v>44869</c:v>
                </c:pt>
                <c:pt idx="519">
                  <c:v>44868</c:v>
                </c:pt>
                <c:pt idx="520">
                  <c:v>44866</c:v>
                </c:pt>
                <c:pt idx="521">
                  <c:v>44865</c:v>
                </c:pt>
                <c:pt idx="522">
                  <c:v>44862</c:v>
                </c:pt>
                <c:pt idx="523">
                  <c:v>44861</c:v>
                </c:pt>
                <c:pt idx="524">
                  <c:v>44860</c:v>
                </c:pt>
                <c:pt idx="525">
                  <c:v>44859</c:v>
                </c:pt>
                <c:pt idx="526">
                  <c:v>44858</c:v>
                </c:pt>
                <c:pt idx="527">
                  <c:v>44855</c:v>
                </c:pt>
                <c:pt idx="528">
                  <c:v>44854</c:v>
                </c:pt>
                <c:pt idx="529">
                  <c:v>44853</c:v>
                </c:pt>
                <c:pt idx="530">
                  <c:v>44852</c:v>
                </c:pt>
                <c:pt idx="531">
                  <c:v>44851</c:v>
                </c:pt>
                <c:pt idx="532">
                  <c:v>44848</c:v>
                </c:pt>
                <c:pt idx="533">
                  <c:v>44847</c:v>
                </c:pt>
                <c:pt idx="534">
                  <c:v>44845</c:v>
                </c:pt>
                <c:pt idx="535">
                  <c:v>44844</c:v>
                </c:pt>
                <c:pt idx="536">
                  <c:v>44841</c:v>
                </c:pt>
                <c:pt idx="537">
                  <c:v>44840</c:v>
                </c:pt>
                <c:pt idx="538">
                  <c:v>44839</c:v>
                </c:pt>
                <c:pt idx="539">
                  <c:v>44838</c:v>
                </c:pt>
                <c:pt idx="540">
                  <c:v>44837</c:v>
                </c:pt>
                <c:pt idx="541">
                  <c:v>44834</c:v>
                </c:pt>
                <c:pt idx="542">
                  <c:v>44833</c:v>
                </c:pt>
                <c:pt idx="543">
                  <c:v>44832</c:v>
                </c:pt>
                <c:pt idx="544">
                  <c:v>44831</c:v>
                </c:pt>
                <c:pt idx="545">
                  <c:v>44830</c:v>
                </c:pt>
                <c:pt idx="546">
                  <c:v>44827</c:v>
                </c:pt>
                <c:pt idx="547">
                  <c:v>44826</c:v>
                </c:pt>
                <c:pt idx="548">
                  <c:v>44825</c:v>
                </c:pt>
                <c:pt idx="549">
                  <c:v>44824</c:v>
                </c:pt>
                <c:pt idx="550">
                  <c:v>44823</c:v>
                </c:pt>
                <c:pt idx="551">
                  <c:v>44820</c:v>
                </c:pt>
                <c:pt idx="552">
                  <c:v>44819</c:v>
                </c:pt>
                <c:pt idx="553">
                  <c:v>44818</c:v>
                </c:pt>
                <c:pt idx="554">
                  <c:v>44817</c:v>
                </c:pt>
                <c:pt idx="555">
                  <c:v>44816</c:v>
                </c:pt>
                <c:pt idx="556">
                  <c:v>44813</c:v>
                </c:pt>
                <c:pt idx="557">
                  <c:v>44812</c:v>
                </c:pt>
                <c:pt idx="558">
                  <c:v>44810</c:v>
                </c:pt>
                <c:pt idx="559">
                  <c:v>44809</c:v>
                </c:pt>
                <c:pt idx="560">
                  <c:v>44806</c:v>
                </c:pt>
                <c:pt idx="561">
                  <c:v>44805</c:v>
                </c:pt>
                <c:pt idx="562">
                  <c:v>44804</c:v>
                </c:pt>
                <c:pt idx="563">
                  <c:v>44803</c:v>
                </c:pt>
                <c:pt idx="564">
                  <c:v>44802</c:v>
                </c:pt>
                <c:pt idx="565">
                  <c:v>44799</c:v>
                </c:pt>
                <c:pt idx="566">
                  <c:v>44798</c:v>
                </c:pt>
                <c:pt idx="567">
                  <c:v>44797</c:v>
                </c:pt>
                <c:pt idx="568">
                  <c:v>44796</c:v>
                </c:pt>
                <c:pt idx="569">
                  <c:v>44795</c:v>
                </c:pt>
                <c:pt idx="570">
                  <c:v>44792</c:v>
                </c:pt>
                <c:pt idx="571">
                  <c:v>44791</c:v>
                </c:pt>
                <c:pt idx="572">
                  <c:v>44790</c:v>
                </c:pt>
                <c:pt idx="573">
                  <c:v>44789</c:v>
                </c:pt>
                <c:pt idx="574">
                  <c:v>44788</c:v>
                </c:pt>
                <c:pt idx="575">
                  <c:v>44785</c:v>
                </c:pt>
                <c:pt idx="576">
                  <c:v>44784</c:v>
                </c:pt>
                <c:pt idx="577">
                  <c:v>44783</c:v>
                </c:pt>
                <c:pt idx="578">
                  <c:v>44782</c:v>
                </c:pt>
                <c:pt idx="579">
                  <c:v>44781</c:v>
                </c:pt>
                <c:pt idx="580">
                  <c:v>44778</c:v>
                </c:pt>
                <c:pt idx="581">
                  <c:v>44777</c:v>
                </c:pt>
                <c:pt idx="582">
                  <c:v>44776</c:v>
                </c:pt>
                <c:pt idx="583">
                  <c:v>44775</c:v>
                </c:pt>
                <c:pt idx="584">
                  <c:v>44774</c:v>
                </c:pt>
                <c:pt idx="585">
                  <c:v>44771</c:v>
                </c:pt>
                <c:pt idx="586">
                  <c:v>44770</c:v>
                </c:pt>
                <c:pt idx="587">
                  <c:v>44769</c:v>
                </c:pt>
                <c:pt idx="588">
                  <c:v>44768</c:v>
                </c:pt>
                <c:pt idx="589">
                  <c:v>44767</c:v>
                </c:pt>
                <c:pt idx="590">
                  <c:v>44764</c:v>
                </c:pt>
                <c:pt idx="591">
                  <c:v>44763</c:v>
                </c:pt>
                <c:pt idx="592">
                  <c:v>44762</c:v>
                </c:pt>
                <c:pt idx="593">
                  <c:v>44761</c:v>
                </c:pt>
                <c:pt idx="594">
                  <c:v>44760</c:v>
                </c:pt>
                <c:pt idx="595">
                  <c:v>44757</c:v>
                </c:pt>
                <c:pt idx="596">
                  <c:v>44756</c:v>
                </c:pt>
                <c:pt idx="597">
                  <c:v>44755</c:v>
                </c:pt>
                <c:pt idx="598">
                  <c:v>44754</c:v>
                </c:pt>
                <c:pt idx="599">
                  <c:v>44753</c:v>
                </c:pt>
                <c:pt idx="600">
                  <c:v>44750</c:v>
                </c:pt>
                <c:pt idx="601">
                  <c:v>44749</c:v>
                </c:pt>
                <c:pt idx="602">
                  <c:v>44748</c:v>
                </c:pt>
                <c:pt idx="603">
                  <c:v>44747</c:v>
                </c:pt>
                <c:pt idx="604">
                  <c:v>44746</c:v>
                </c:pt>
                <c:pt idx="605">
                  <c:v>44743</c:v>
                </c:pt>
                <c:pt idx="606">
                  <c:v>44742</c:v>
                </c:pt>
                <c:pt idx="607">
                  <c:v>44741</c:v>
                </c:pt>
                <c:pt idx="608">
                  <c:v>44740</c:v>
                </c:pt>
                <c:pt idx="609">
                  <c:v>44739</c:v>
                </c:pt>
                <c:pt idx="610">
                  <c:v>44736</c:v>
                </c:pt>
                <c:pt idx="611">
                  <c:v>44735</c:v>
                </c:pt>
                <c:pt idx="612">
                  <c:v>44734</c:v>
                </c:pt>
                <c:pt idx="613">
                  <c:v>44733</c:v>
                </c:pt>
                <c:pt idx="614">
                  <c:v>44732</c:v>
                </c:pt>
                <c:pt idx="615">
                  <c:v>44729</c:v>
                </c:pt>
                <c:pt idx="616">
                  <c:v>44727</c:v>
                </c:pt>
                <c:pt idx="617">
                  <c:v>44726</c:v>
                </c:pt>
                <c:pt idx="618">
                  <c:v>44725</c:v>
                </c:pt>
                <c:pt idx="619">
                  <c:v>44722</c:v>
                </c:pt>
                <c:pt idx="620">
                  <c:v>44721</c:v>
                </c:pt>
                <c:pt idx="621">
                  <c:v>44720</c:v>
                </c:pt>
                <c:pt idx="622">
                  <c:v>44719</c:v>
                </c:pt>
                <c:pt idx="623">
                  <c:v>44718</c:v>
                </c:pt>
                <c:pt idx="624">
                  <c:v>44715</c:v>
                </c:pt>
                <c:pt idx="625">
                  <c:v>44714</c:v>
                </c:pt>
                <c:pt idx="626">
                  <c:v>44713</c:v>
                </c:pt>
                <c:pt idx="627">
                  <c:v>44712</c:v>
                </c:pt>
                <c:pt idx="628">
                  <c:v>44711</c:v>
                </c:pt>
                <c:pt idx="629">
                  <c:v>44708</c:v>
                </c:pt>
                <c:pt idx="630">
                  <c:v>44707</c:v>
                </c:pt>
                <c:pt idx="631">
                  <c:v>44706</c:v>
                </c:pt>
                <c:pt idx="632">
                  <c:v>44705</c:v>
                </c:pt>
                <c:pt idx="633">
                  <c:v>44704</c:v>
                </c:pt>
                <c:pt idx="634">
                  <c:v>44701</c:v>
                </c:pt>
                <c:pt idx="635">
                  <c:v>44700</c:v>
                </c:pt>
                <c:pt idx="636">
                  <c:v>44699</c:v>
                </c:pt>
                <c:pt idx="637">
                  <c:v>44698</c:v>
                </c:pt>
                <c:pt idx="638">
                  <c:v>44697</c:v>
                </c:pt>
                <c:pt idx="639">
                  <c:v>44694</c:v>
                </c:pt>
                <c:pt idx="640">
                  <c:v>44693</c:v>
                </c:pt>
                <c:pt idx="641">
                  <c:v>44692</c:v>
                </c:pt>
                <c:pt idx="642">
                  <c:v>44691</c:v>
                </c:pt>
                <c:pt idx="643">
                  <c:v>44690</c:v>
                </c:pt>
                <c:pt idx="644">
                  <c:v>44687</c:v>
                </c:pt>
                <c:pt idx="645">
                  <c:v>44686</c:v>
                </c:pt>
                <c:pt idx="646">
                  <c:v>44685</c:v>
                </c:pt>
                <c:pt idx="647">
                  <c:v>44684</c:v>
                </c:pt>
                <c:pt idx="648">
                  <c:v>44683</c:v>
                </c:pt>
                <c:pt idx="649">
                  <c:v>44680</c:v>
                </c:pt>
                <c:pt idx="650">
                  <c:v>44679</c:v>
                </c:pt>
                <c:pt idx="651">
                  <c:v>44678</c:v>
                </c:pt>
                <c:pt idx="652">
                  <c:v>44677</c:v>
                </c:pt>
                <c:pt idx="653">
                  <c:v>44676</c:v>
                </c:pt>
                <c:pt idx="654">
                  <c:v>44673</c:v>
                </c:pt>
                <c:pt idx="655">
                  <c:v>44671</c:v>
                </c:pt>
                <c:pt idx="656">
                  <c:v>44670</c:v>
                </c:pt>
                <c:pt idx="657">
                  <c:v>44669</c:v>
                </c:pt>
                <c:pt idx="658">
                  <c:v>44665</c:v>
                </c:pt>
                <c:pt idx="659">
                  <c:v>44664</c:v>
                </c:pt>
                <c:pt idx="660">
                  <c:v>44663</c:v>
                </c:pt>
                <c:pt idx="661">
                  <c:v>44662</c:v>
                </c:pt>
                <c:pt idx="662">
                  <c:v>44659</c:v>
                </c:pt>
                <c:pt idx="663">
                  <c:v>44658</c:v>
                </c:pt>
                <c:pt idx="664">
                  <c:v>44657</c:v>
                </c:pt>
                <c:pt idx="665">
                  <c:v>44656</c:v>
                </c:pt>
                <c:pt idx="666">
                  <c:v>44655</c:v>
                </c:pt>
                <c:pt idx="667">
                  <c:v>44652</c:v>
                </c:pt>
                <c:pt idx="668">
                  <c:v>44651</c:v>
                </c:pt>
                <c:pt idx="669">
                  <c:v>44650</c:v>
                </c:pt>
                <c:pt idx="670">
                  <c:v>44649</c:v>
                </c:pt>
                <c:pt idx="671">
                  <c:v>44648</c:v>
                </c:pt>
                <c:pt idx="672">
                  <c:v>44645</c:v>
                </c:pt>
                <c:pt idx="673">
                  <c:v>44644</c:v>
                </c:pt>
                <c:pt idx="674">
                  <c:v>44643</c:v>
                </c:pt>
                <c:pt idx="675">
                  <c:v>44642</c:v>
                </c:pt>
                <c:pt idx="676">
                  <c:v>44641</c:v>
                </c:pt>
                <c:pt idx="677">
                  <c:v>44638</c:v>
                </c:pt>
                <c:pt idx="678">
                  <c:v>44637</c:v>
                </c:pt>
                <c:pt idx="679">
                  <c:v>44636</c:v>
                </c:pt>
                <c:pt idx="680">
                  <c:v>44635</c:v>
                </c:pt>
                <c:pt idx="681">
                  <c:v>44634</c:v>
                </c:pt>
                <c:pt idx="682">
                  <c:v>44631</c:v>
                </c:pt>
                <c:pt idx="683">
                  <c:v>44630</c:v>
                </c:pt>
                <c:pt idx="684">
                  <c:v>44629</c:v>
                </c:pt>
                <c:pt idx="685">
                  <c:v>44628</c:v>
                </c:pt>
                <c:pt idx="686">
                  <c:v>44627</c:v>
                </c:pt>
                <c:pt idx="687">
                  <c:v>44624</c:v>
                </c:pt>
                <c:pt idx="688">
                  <c:v>44623</c:v>
                </c:pt>
                <c:pt idx="689">
                  <c:v>44622</c:v>
                </c:pt>
                <c:pt idx="690">
                  <c:v>44617</c:v>
                </c:pt>
                <c:pt idx="691">
                  <c:v>44616</c:v>
                </c:pt>
                <c:pt idx="692">
                  <c:v>44615</c:v>
                </c:pt>
                <c:pt idx="693">
                  <c:v>44614</c:v>
                </c:pt>
                <c:pt idx="694">
                  <c:v>44613</c:v>
                </c:pt>
                <c:pt idx="695">
                  <c:v>44610</c:v>
                </c:pt>
                <c:pt idx="696">
                  <c:v>44609</c:v>
                </c:pt>
                <c:pt idx="697">
                  <c:v>44608</c:v>
                </c:pt>
                <c:pt idx="698">
                  <c:v>44607</c:v>
                </c:pt>
                <c:pt idx="699">
                  <c:v>44606</c:v>
                </c:pt>
                <c:pt idx="700">
                  <c:v>44603</c:v>
                </c:pt>
                <c:pt idx="701">
                  <c:v>44602</c:v>
                </c:pt>
                <c:pt idx="702">
                  <c:v>44601</c:v>
                </c:pt>
                <c:pt idx="703">
                  <c:v>44600</c:v>
                </c:pt>
                <c:pt idx="704">
                  <c:v>44599</c:v>
                </c:pt>
                <c:pt idx="705">
                  <c:v>44596</c:v>
                </c:pt>
                <c:pt idx="706">
                  <c:v>44595</c:v>
                </c:pt>
                <c:pt idx="707">
                  <c:v>44594</c:v>
                </c:pt>
                <c:pt idx="708">
                  <c:v>44593</c:v>
                </c:pt>
                <c:pt idx="709">
                  <c:v>44592</c:v>
                </c:pt>
                <c:pt idx="710">
                  <c:v>44589</c:v>
                </c:pt>
                <c:pt idx="711">
                  <c:v>44588</c:v>
                </c:pt>
                <c:pt idx="712">
                  <c:v>44587</c:v>
                </c:pt>
                <c:pt idx="713">
                  <c:v>44586</c:v>
                </c:pt>
                <c:pt idx="714">
                  <c:v>44585</c:v>
                </c:pt>
                <c:pt idx="715">
                  <c:v>44582</c:v>
                </c:pt>
                <c:pt idx="716">
                  <c:v>44581</c:v>
                </c:pt>
                <c:pt idx="717">
                  <c:v>44580</c:v>
                </c:pt>
                <c:pt idx="718">
                  <c:v>44579</c:v>
                </c:pt>
                <c:pt idx="719">
                  <c:v>44578</c:v>
                </c:pt>
                <c:pt idx="720">
                  <c:v>44575</c:v>
                </c:pt>
                <c:pt idx="721">
                  <c:v>44574</c:v>
                </c:pt>
                <c:pt idx="722">
                  <c:v>44573</c:v>
                </c:pt>
                <c:pt idx="723">
                  <c:v>44572</c:v>
                </c:pt>
                <c:pt idx="724">
                  <c:v>44571</c:v>
                </c:pt>
                <c:pt idx="725">
                  <c:v>44568</c:v>
                </c:pt>
                <c:pt idx="726">
                  <c:v>44567</c:v>
                </c:pt>
                <c:pt idx="727">
                  <c:v>44566</c:v>
                </c:pt>
                <c:pt idx="728">
                  <c:v>44565</c:v>
                </c:pt>
                <c:pt idx="729">
                  <c:v>44564</c:v>
                </c:pt>
                <c:pt idx="730">
                  <c:v>44560</c:v>
                </c:pt>
                <c:pt idx="731">
                  <c:v>44559</c:v>
                </c:pt>
                <c:pt idx="732">
                  <c:v>44558</c:v>
                </c:pt>
                <c:pt idx="733">
                  <c:v>44557</c:v>
                </c:pt>
                <c:pt idx="734">
                  <c:v>44553</c:v>
                </c:pt>
                <c:pt idx="735">
                  <c:v>44552</c:v>
                </c:pt>
                <c:pt idx="736">
                  <c:v>44551</c:v>
                </c:pt>
                <c:pt idx="737">
                  <c:v>44550</c:v>
                </c:pt>
                <c:pt idx="738">
                  <c:v>44547</c:v>
                </c:pt>
                <c:pt idx="739">
                  <c:v>44546</c:v>
                </c:pt>
                <c:pt idx="740">
                  <c:v>44545</c:v>
                </c:pt>
                <c:pt idx="741">
                  <c:v>44544</c:v>
                </c:pt>
                <c:pt idx="742">
                  <c:v>44543</c:v>
                </c:pt>
                <c:pt idx="743">
                  <c:v>44540</c:v>
                </c:pt>
                <c:pt idx="744">
                  <c:v>44539</c:v>
                </c:pt>
                <c:pt idx="745">
                  <c:v>44538</c:v>
                </c:pt>
                <c:pt idx="746">
                  <c:v>44537</c:v>
                </c:pt>
                <c:pt idx="747">
                  <c:v>44536</c:v>
                </c:pt>
                <c:pt idx="748">
                  <c:v>44533</c:v>
                </c:pt>
                <c:pt idx="749">
                  <c:v>44532</c:v>
                </c:pt>
                <c:pt idx="750">
                  <c:v>44531</c:v>
                </c:pt>
                <c:pt idx="751">
                  <c:v>44530</c:v>
                </c:pt>
                <c:pt idx="752">
                  <c:v>44529</c:v>
                </c:pt>
                <c:pt idx="753">
                  <c:v>44526</c:v>
                </c:pt>
                <c:pt idx="754">
                  <c:v>44525</c:v>
                </c:pt>
                <c:pt idx="755">
                  <c:v>44524</c:v>
                </c:pt>
                <c:pt idx="756">
                  <c:v>44523</c:v>
                </c:pt>
                <c:pt idx="757">
                  <c:v>44522</c:v>
                </c:pt>
                <c:pt idx="758">
                  <c:v>44519</c:v>
                </c:pt>
                <c:pt idx="759">
                  <c:v>44518</c:v>
                </c:pt>
                <c:pt idx="760">
                  <c:v>44517</c:v>
                </c:pt>
                <c:pt idx="761">
                  <c:v>44516</c:v>
                </c:pt>
                <c:pt idx="762">
                  <c:v>44512</c:v>
                </c:pt>
                <c:pt idx="763">
                  <c:v>44511</c:v>
                </c:pt>
                <c:pt idx="764">
                  <c:v>44510</c:v>
                </c:pt>
                <c:pt idx="765">
                  <c:v>44509</c:v>
                </c:pt>
                <c:pt idx="766">
                  <c:v>44508</c:v>
                </c:pt>
                <c:pt idx="767">
                  <c:v>44505</c:v>
                </c:pt>
                <c:pt idx="768">
                  <c:v>44504</c:v>
                </c:pt>
                <c:pt idx="769">
                  <c:v>44503</c:v>
                </c:pt>
                <c:pt idx="770">
                  <c:v>44501</c:v>
                </c:pt>
                <c:pt idx="771">
                  <c:v>44498</c:v>
                </c:pt>
                <c:pt idx="772">
                  <c:v>44497</c:v>
                </c:pt>
                <c:pt idx="773">
                  <c:v>44496</c:v>
                </c:pt>
                <c:pt idx="774">
                  <c:v>44495</c:v>
                </c:pt>
                <c:pt idx="775">
                  <c:v>44494</c:v>
                </c:pt>
                <c:pt idx="776">
                  <c:v>44491</c:v>
                </c:pt>
                <c:pt idx="777">
                  <c:v>44490</c:v>
                </c:pt>
                <c:pt idx="778">
                  <c:v>44489</c:v>
                </c:pt>
                <c:pt idx="779">
                  <c:v>44488</c:v>
                </c:pt>
                <c:pt idx="780">
                  <c:v>44487</c:v>
                </c:pt>
                <c:pt idx="781">
                  <c:v>44484</c:v>
                </c:pt>
                <c:pt idx="782">
                  <c:v>44483</c:v>
                </c:pt>
                <c:pt idx="783">
                  <c:v>44482</c:v>
                </c:pt>
                <c:pt idx="784">
                  <c:v>44480</c:v>
                </c:pt>
                <c:pt idx="785">
                  <c:v>44477</c:v>
                </c:pt>
                <c:pt idx="786">
                  <c:v>44476</c:v>
                </c:pt>
                <c:pt idx="787">
                  <c:v>44475</c:v>
                </c:pt>
                <c:pt idx="788">
                  <c:v>44474</c:v>
                </c:pt>
                <c:pt idx="789">
                  <c:v>44473</c:v>
                </c:pt>
                <c:pt idx="790">
                  <c:v>44470</c:v>
                </c:pt>
                <c:pt idx="791">
                  <c:v>44469</c:v>
                </c:pt>
                <c:pt idx="792">
                  <c:v>44468</c:v>
                </c:pt>
                <c:pt idx="793">
                  <c:v>44467</c:v>
                </c:pt>
                <c:pt idx="794">
                  <c:v>44466</c:v>
                </c:pt>
                <c:pt idx="795">
                  <c:v>44463</c:v>
                </c:pt>
                <c:pt idx="796">
                  <c:v>44462</c:v>
                </c:pt>
                <c:pt idx="797">
                  <c:v>44461</c:v>
                </c:pt>
                <c:pt idx="798">
                  <c:v>44460</c:v>
                </c:pt>
                <c:pt idx="799">
                  <c:v>44459</c:v>
                </c:pt>
                <c:pt idx="800">
                  <c:v>44456</c:v>
                </c:pt>
                <c:pt idx="801">
                  <c:v>44455</c:v>
                </c:pt>
                <c:pt idx="802">
                  <c:v>44454</c:v>
                </c:pt>
                <c:pt idx="803">
                  <c:v>44453</c:v>
                </c:pt>
                <c:pt idx="804">
                  <c:v>44452</c:v>
                </c:pt>
                <c:pt idx="805">
                  <c:v>44449</c:v>
                </c:pt>
                <c:pt idx="806">
                  <c:v>44448</c:v>
                </c:pt>
                <c:pt idx="807">
                  <c:v>44447</c:v>
                </c:pt>
                <c:pt idx="808">
                  <c:v>44445</c:v>
                </c:pt>
                <c:pt idx="809">
                  <c:v>44442</c:v>
                </c:pt>
                <c:pt idx="810">
                  <c:v>44441</c:v>
                </c:pt>
                <c:pt idx="811">
                  <c:v>44440</c:v>
                </c:pt>
                <c:pt idx="812">
                  <c:v>44439</c:v>
                </c:pt>
                <c:pt idx="813">
                  <c:v>44438</c:v>
                </c:pt>
                <c:pt idx="814">
                  <c:v>44435</c:v>
                </c:pt>
                <c:pt idx="815">
                  <c:v>44434</c:v>
                </c:pt>
                <c:pt idx="816">
                  <c:v>44433</c:v>
                </c:pt>
                <c:pt idx="817">
                  <c:v>44432</c:v>
                </c:pt>
                <c:pt idx="818">
                  <c:v>44431</c:v>
                </c:pt>
                <c:pt idx="819">
                  <c:v>44428</c:v>
                </c:pt>
                <c:pt idx="820">
                  <c:v>44427</c:v>
                </c:pt>
                <c:pt idx="821">
                  <c:v>44426</c:v>
                </c:pt>
                <c:pt idx="822">
                  <c:v>44425</c:v>
                </c:pt>
                <c:pt idx="823">
                  <c:v>44424</c:v>
                </c:pt>
                <c:pt idx="824">
                  <c:v>44421</c:v>
                </c:pt>
                <c:pt idx="825">
                  <c:v>44420</c:v>
                </c:pt>
                <c:pt idx="826">
                  <c:v>44419</c:v>
                </c:pt>
                <c:pt idx="827">
                  <c:v>44418</c:v>
                </c:pt>
                <c:pt idx="828">
                  <c:v>44417</c:v>
                </c:pt>
                <c:pt idx="829">
                  <c:v>44414</c:v>
                </c:pt>
                <c:pt idx="830">
                  <c:v>44413</c:v>
                </c:pt>
                <c:pt idx="831">
                  <c:v>44412</c:v>
                </c:pt>
                <c:pt idx="832">
                  <c:v>44411</c:v>
                </c:pt>
                <c:pt idx="833">
                  <c:v>44410</c:v>
                </c:pt>
                <c:pt idx="834">
                  <c:v>44407</c:v>
                </c:pt>
                <c:pt idx="835">
                  <c:v>44406</c:v>
                </c:pt>
                <c:pt idx="836">
                  <c:v>44405</c:v>
                </c:pt>
                <c:pt idx="837">
                  <c:v>44404</c:v>
                </c:pt>
                <c:pt idx="838">
                  <c:v>44403</c:v>
                </c:pt>
                <c:pt idx="839">
                  <c:v>44400</c:v>
                </c:pt>
                <c:pt idx="840">
                  <c:v>44399</c:v>
                </c:pt>
                <c:pt idx="841">
                  <c:v>44398</c:v>
                </c:pt>
                <c:pt idx="842">
                  <c:v>44397</c:v>
                </c:pt>
                <c:pt idx="843">
                  <c:v>44396</c:v>
                </c:pt>
                <c:pt idx="844">
                  <c:v>44393</c:v>
                </c:pt>
                <c:pt idx="845">
                  <c:v>44392</c:v>
                </c:pt>
                <c:pt idx="846">
                  <c:v>44391</c:v>
                </c:pt>
                <c:pt idx="847">
                  <c:v>44390</c:v>
                </c:pt>
                <c:pt idx="848">
                  <c:v>44389</c:v>
                </c:pt>
                <c:pt idx="849">
                  <c:v>44385</c:v>
                </c:pt>
                <c:pt idx="850">
                  <c:v>44384</c:v>
                </c:pt>
                <c:pt idx="851">
                  <c:v>44383</c:v>
                </c:pt>
                <c:pt idx="852">
                  <c:v>44382</c:v>
                </c:pt>
                <c:pt idx="853">
                  <c:v>44379</c:v>
                </c:pt>
                <c:pt idx="854">
                  <c:v>44378</c:v>
                </c:pt>
                <c:pt idx="855">
                  <c:v>44377</c:v>
                </c:pt>
                <c:pt idx="856">
                  <c:v>44376</c:v>
                </c:pt>
                <c:pt idx="857">
                  <c:v>44375</c:v>
                </c:pt>
                <c:pt idx="858">
                  <c:v>44372</c:v>
                </c:pt>
                <c:pt idx="859">
                  <c:v>44371</c:v>
                </c:pt>
                <c:pt idx="860">
                  <c:v>44370</c:v>
                </c:pt>
                <c:pt idx="861">
                  <c:v>44369</c:v>
                </c:pt>
                <c:pt idx="862">
                  <c:v>44368</c:v>
                </c:pt>
                <c:pt idx="863">
                  <c:v>44365</c:v>
                </c:pt>
                <c:pt idx="864">
                  <c:v>44364</c:v>
                </c:pt>
                <c:pt idx="865">
                  <c:v>44363</c:v>
                </c:pt>
                <c:pt idx="866">
                  <c:v>44362</c:v>
                </c:pt>
                <c:pt idx="867">
                  <c:v>44361</c:v>
                </c:pt>
                <c:pt idx="868">
                  <c:v>44358</c:v>
                </c:pt>
                <c:pt idx="869">
                  <c:v>44357</c:v>
                </c:pt>
                <c:pt idx="870">
                  <c:v>44356</c:v>
                </c:pt>
                <c:pt idx="871">
                  <c:v>44355</c:v>
                </c:pt>
                <c:pt idx="872">
                  <c:v>44354</c:v>
                </c:pt>
                <c:pt idx="873">
                  <c:v>44351</c:v>
                </c:pt>
                <c:pt idx="874">
                  <c:v>44349</c:v>
                </c:pt>
                <c:pt idx="875">
                  <c:v>44348</c:v>
                </c:pt>
                <c:pt idx="876">
                  <c:v>44347</c:v>
                </c:pt>
                <c:pt idx="877">
                  <c:v>44344</c:v>
                </c:pt>
                <c:pt idx="878">
                  <c:v>44343</c:v>
                </c:pt>
                <c:pt idx="879">
                  <c:v>44342</c:v>
                </c:pt>
                <c:pt idx="880">
                  <c:v>44341</c:v>
                </c:pt>
                <c:pt idx="881">
                  <c:v>44340</c:v>
                </c:pt>
                <c:pt idx="882">
                  <c:v>44337</c:v>
                </c:pt>
                <c:pt idx="883">
                  <c:v>44336</c:v>
                </c:pt>
                <c:pt idx="884">
                  <c:v>44335</c:v>
                </c:pt>
                <c:pt idx="885">
                  <c:v>44334</c:v>
                </c:pt>
                <c:pt idx="886">
                  <c:v>44333</c:v>
                </c:pt>
                <c:pt idx="887">
                  <c:v>44330</c:v>
                </c:pt>
                <c:pt idx="888">
                  <c:v>44329</c:v>
                </c:pt>
                <c:pt idx="889">
                  <c:v>44328</c:v>
                </c:pt>
                <c:pt idx="890">
                  <c:v>44327</c:v>
                </c:pt>
                <c:pt idx="891">
                  <c:v>44326</c:v>
                </c:pt>
                <c:pt idx="892">
                  <c:v>44323</c:v>
                </c:pt>
                <c:pt idx="893">
                  <c:v>44322</c:v>
                </c:pt>
                <c:pt idx="894">
                  <c:v>44321</c:v>
                </c:pt>
                <c:pt idx="895">
                  <c:v>44320</c:v>
                </c:pt>
                <c:pt idx="896">
                  <c:v>44319</c:v>
                </c:pt>
                <c:pt idx="897">
                  <c:v>44316</c:v>
                </c:pt>
                <c:pt idx="898">
                  <c:v>44315</c:v>
                </c:pt>
                <c:pt idx="899">
                  <c:v>44314</c:v>
                </c:pt>
                <c:pt idx="900">
                  <c:v>44313</c:v>
                </c:pt>
                <c:pt idx="901">
                  <c:v>44312</c:v>
                </c:pt>
                <c:pt idx="902">
                  <c:v>44309</c:v>
                </c:pt>
                <c:pt idx="903">
                  <c:v>44308</c:v>
                </c:pt>
                <c:pt idx="904">
                  <c:v>44306</c:v>
                </c:pt>
                <c:pt idx="905">
                  <c:v>44305</c:v>
                </c:pt>
                <c:pt idx="906">
                  <c:v>44302</c:v>
                </c:pt>
                <c:pt idx="907">
                  <c:v>44301</c:v>
                </c:pt>
                <c:pt idx="908">
                  <c:v>44300</c:v>
                </c:pt>
                <c:pt idx="909">
                  <c:v>44299</c:v>
                </c:pt>
                <c:pt idx="910">
                  <c:v>44298</c:v>
                </c:pt>
                <c:pt idx="911">
                  <c:v>44295</c:v>
                </c:pt>
                <c:pt idx="912">
                  <c:v>44294</c:v>
                </c:pt>
                <c:pt idx="913">
                  <c:v>44293</c:v>
                </c:pt>
                <c:pt idx="914">
                  <c:v>44292</c:v>
                </c:pt>
                <c:pt idx="915">
                  <c:v>44291</c:v>
                </c:pt>
                <c:pt idx="916">
                  <c:v>44287</c:v>
                </c:pt>
                <c:pt idx="917">
                  <c:v>44286</c:v>
                </c:pt>
                <c:pt idx="918">
                  <c:v>44285</c:v>
                </c:pt>
                <c:pt idx="919">
                  <c:v>44284</c:v>
                </c:pt>
                <c:pt idx="920">
                  <c:v>44281</c:v>
                </c:pt>
                <c:pt idx="921">
                  <c:v>44280</c:v>
                </c:pt>
                <c:pt idx="922">
                  <c:v>44279</c:v>
                </c:pt>
                <c:pt idx="923">
                  <c:v>44278</c:v>
                </c:pt>
                <c:pt idx="924">
                  <c:v>44277</c:v>
                </c:pt>
                <c:pt idx="925">
                  <c:v>44274</c:v>
                </c:pt>
                <c:pt idx="926">
                  <c:v>44273</c:v>
                </c:pt>
                <c:pt idx="927">
                  <c:v>44272</c:v>
                </c:pt>
                <c:pt idx="928">
                  <c:v>44271</c:v>
                </c:pt>
                <c:pt idx="929">
                  <c:v>44270</c:v>
                </c:pt>
                <c:pt idx="930">
                  <c:v>44267</c:v>
                </c:pt>
                <c:pt idx="931">
                  <c:v>44266</c:v>
                </c:pt>
                <c:pt idx="932">
                  <c:v>44265</c:v>
                </c:pt>
                <c:pt idx="933">
                  <c:v>44264</c:v>
                </c:pt>
                <c:pt idx="934">
                  <c:v>44263</c:v>
                </c:pt>
                <c:pt idx="935">
                  <c:v>44260</c:v>
                </c:pt>
                <c:pt idx="936">
                  <c:v>44259</c:v>
                </c:pt>
                <c:pt idx="937">
                  <c:v>44258</c:v>
                </c:pt>
                <c:pt idx="938">
                  <c:v>44257</c:v>
                </c:pt>
                <c:pt idx="939">
                  <c:v>44256</c:v>
                </c:pt>
                <c:pt idx="940">
                  <c:v>44253</c:v>
                </c:pt>
                <c:pt idx="941">
                  <c:v>44252</c:v>
                </c:pt>
                <c:pt idx="942">
                  <c:v>44251</c:v>
                </c:pt>
                <c:pt idx="943">
                  <c:v>44250</c:v>
                </c:pt>
                <c:pt idx="944">
                  <c:v>44249</c:v>
                </c:pt>
                <c:pt idx="945">
                  <c:v>44246</c:v>
                </c:pt>
                <c:pt idx="946">
                  <c:v>44245</c:v>
                </c:pt>
                <c:pt idx="947">
                  <c:v>44244</c:v>
                </c:pt>
                <c:pt idx="948">
                  <c:v>44239</c:v>
                </c:pt>
                <c:pt idx="949">
                  <c:v>44238</c:v>
                </c:pt>
                <c:pt idx="950">
                  <c:v>44237</c:v>
                </c:pt>
                <c:pt idx="951">
                  <c:v>44236</c:v>
                </c:pt>
                <c:pt idx="952">
                  <c:v>44235</c:v>
                </c:pt>
                <c:pt idx="953">
                  <c:v>44232</c:v>
                </c:pt>
                <c:pt idx="954">
                  <c:v>44231</c:v>
                </c:pt>
                <c:pt idx="955">
                  <c:v>44230</c:v>
                </c:pt>
                <c:pt idx="956">
                  <c:v>44229</c:v>
                </c:pt>
                <c:pt idx="957">
                  <c:v>44228</c:v>
                </c:pt>
                <c:pt idx="958">
                  <c:v>44225</c:v>
                </c:pt>
                <c:pt idx="959">
                  <c:v>44224</c:v>
                </c:pt>
                <c:pt idx="960">
                  <c:v>44223</c:v>
                </c:pt>
                <c:pt idx="961">
                  <c:v>44222</c:v>
                </c:pt>
                <c:pt idx="962">
                  <c:v>44218</c:v>
                </c:pt>
                <c:pt idx="963">
                  <c:v>44217</c:v>
                </c:pt>
                <c:pt idx="964">
                  <c:v>44216</c:v>
                </c:pt>
                <c:pt idx="965">
                  <c:v>44215</c:v>
                </c:pt>
                <c:pt idx="966">
                  <c:v>44214</c:v>
                </c:pt>
                <c:pt idx="967">
                  <c:v>44211</c:v>
                </c:pt>
                <c:pt idx="968">
                  <c:v>44210</c:v>
                </c:pt>
                <c:pt idx="969">
                  <c:v>44209</c:v>
                </c:pt>
                <c:pt idx="970">
                  <c:v>44208</c:v>
                </c:pt>
                <c:pt idx="971">
                  <c:v>44207</c:v>
                </c:pt>
                <c:pt idx="972">
                  <c:v>44204</c:v>
                </c:pt>
                <c:pt idx="973">
                  <c:v>44203</c:v>
                </c:pt>
                <c:pt idx="974">
                  <c:v>44202</c:v>
                </c:pt>
                <c:pt idx="975">
                  <c:v>44201</c:v>
                </c:pt>
                <c:pt idx="976">
                  <c:v>44200</c:v>
                </c:pt>
                <c:pt idx="977">
                  <c:v>44195</c:v>
                </c:pt>
                <c:pt idx="978">
                  <c:v>44194</c:v>
                </c:pt>
                <c:pt idx="979">
                  <c:v>44193</c:v>
                </c:pt>
                <c:pt idx="980">
                  <c:v>44188</c:v>
                </c:pt>
                <c:pt idx="981">
                  <c:v>44187</c:v>
                </c:pt>
                <c:pt idx="982">
                  <c:v>44186</c:v>
                </c:pt>
                <c:pt idx="983">
                  <c:v>44183</c:v>
                </c:pt>
                <c:pt idx="984">
                  <c:v>44182</c:v>
                </c:pt>
                <c:pt idx="985">
                  <c:v>44181</c:v>
                </c:pt>
                <c:pt idx="986">
                  <c:v>44180</c:v>
                </c:pt>
                <c:pt idx="987">
                  <c:v>44179</c:v>
                </c:pt>
                <c:pt idx="988">
                  <c:v>44176</c:v>
                </c:pt>
                <c:pt idx="989">
                  <c:v>44175</c:v>
                </c:pt>
                <c:pt idx="990">
                  <c:v>44174</c:v>
                </c:pt>
                <c:pt idx="991">
                  <c:v>44173</c:v>
                </c:pt>
                <c:pt idx="992">
                  <c:v>44172</c:v>
                </c:pt>
                <c:pt idx="993">
                  <c:v>44169</c:v>
                </c:pt>
                <c:pt idx="994">
                  <c:v>44168</c:v>
                </c:pt>
                <c:pt idx="995">
                  <c:v>44167</c:v>
                </c:pt>
                <c:pt idx="996">
                  <c:v>44166</c:v>
                </c:pt>
                <c:pt idx="997">
                  <c:v>44165</c:v>
                </c:pt>
                <c:pt idx="998">
                  <c:v>44162</c:v>
                </c:pt>
                <c:pt idx="999">
                  <c:v>44161</c:v>
                </c:pt>
                <c:pt idx="1000">
                  <c:v>44160</c:v>
                </c:pt>
                <c:pt idx="1001">
                  <c:v>44159</c:v>
                </c:pt>
                <c:pt idx="1002">
                  <c:v>44158</c:v>
                </c:pt>
                <c:pt idx="1003">
                  <c:v>44155</c:v>
                </c:pt>
                <c:pt idx="1004">
                  <c:v>44154</c:v>
                </c:pt>
                <c:pt idx="1005">
                  <c:v>44153</c:v>
                </c:pt>
                <c:pt idx="1006">
                  <c:v>44152</c:v>
                </c:pt>
                <c:pt idx="1007">
                  <c:v>44151</c:v>
                </c:pt>
                <c:pt idx="1008">
                  <c:v>44148</c:v>
                </c:pt>
                <c:pt idx="1009">
                  <c:v>44147</c:v>
                </c:pt>
                <c:pt idx="1010">
                  <c:v>44146</c:v>
                </c:pt>
                <c:pt idx="1011">
                  <c:v>44145</c:v>
                </c:pt>
                <c:pt idx="1012">
                  <c:v>44144</c:v>
                </c:pt>
                <c:pt idx="1013">
                  <c:v>44141</c:v>
                </c:pt>
                <c:pt idx="1014">
                  <c:v>44140</c:v>
                </c:pt>
                <c:pt idx="1015">
                  <c:v>44139</c:v>
                </c:pt>
                <c:pt idx="1016">
                  <c:v>44138</c:v>
                </c:pt>
                <c:pt idx="1017">
                  <c:v>44134</c:v>
                </c:pt>
                <c:pt idx="1018">
                  <c:v>44133</c:v>
                </c:pt>
                <c:pt idx="1019">
                  <c:v>44132</c:v>
                </c:pt>
                <c:pt idx="1020">
                  <c:v>44131</c:v>
                </c:pt>
                <c:pt idx="1021">
                  <c:v>44130</c:v>
                </c:pt>
                <c:pt idx="1022">
                  <c:v>44127</c:v>
                </c:pt>
                <c:pt idx="1023">
                  <c:v>44126</c:v>
                </c:pt>
                <c:pt idx="1024">
                  <c:v>44125</c:v>
                </c:pt>
                <c:pt idx="1025">
                  <c:v>44124</c:v>
                </c:pt>
                <c:pt idx="1026">
                  <c:v>44123</c:v>
                </c:pt>
                <c:pt idx="1027">
                  <c:v>44120</c:v>
                </c:pt>
                <c:pt idx="1028">
                  <c:v>44119</c:v>
                </c:pt>
                <c:pt idx="1029">
                  <c:v>44118</c:v>
                </c:pt>
                <c:pt idx="1030">
                  <c:v>44117</c:v>
                </c:pt>
                <c:pt idx="1031">
                  <c:v>44113</c:v>
                </c:pt>
                <c:pt idx="1032">
                  <c:v>44112</c:v>
                </c:pt>
                <c:pt idx="1033">
                  <c:v>44111</c:v>
                </c:pt>
                <c:pt idx="1034">
                  <c:v>44110</c:v>
                </c:pt>
                <c:pt idx="1035">
                  <c:v>44109</c:v>
                </c:pt>
                <c:pt idx="1036">
                  <c:v>44106</c:v>
                </c:pt>
                <c:pt idx="1037">
                  <c:v>44105</c:v>
                </c:pt>
                <c:pt idx="1038">
                  <c:v>44104</c:v>
                </c:pt>
                <c:pt idx="1039">
                  <c:v>44103</c:v>
                </c:pt>
                <c:pt idx="1040">
                  <c:v>44102</c:v>
                </c:pt>
                <c:pt idx="1041">
                  <c:v>44099</c:v>
                </c:pt>
                <c:pt idx="1042">
                  <c:v>44098</c:v>
                </c:pt>
                <c:pt idx="1043">
                  <c:v>44097</c:v>
                </c:pt>
                <c:pt idx="1044">
                  <c:v>44096</c:v>
                </c:pt>
                <c:pt idx="1045">
                  <c:v>44095</c:v>
                </c:pt>
                <c:pt idx="1046">
                  <c:v>44092</c:v>
                </c:pt>
                <c:pt idx="1047">
                  <c:v>44091</c:v>
                </c:pt>
                <c:pt idx="1048">
                  <c:v>44090</c:v>
                </c:pt>
                <c:pt idx="1049">
                  <c:v>44089</c:v>
                </c:pt>
                <c:pt idx="1050">
                  <c:v>44088</c:v>
                </c:pt>
                <c:pt idx="1051">
                  <c:v>44085</c:v>
                </c:pt>
                <c:pt idx="1052">
                  <c:v>44084</c:v>
                </c:pt>
                <c:pt idx="1053">
                  <c:v>44083</c:v>
                </c:pt>
                <c:pt idx="1054">
                  <c:v>44082</c:v>
                </c:pt>
                <c:pt idx="1055">
                  <c:v>44078</c:v>
                </c:pt>
                <c:pt idx="1056">
                  <c:v>44077</c:v>
                </c:pt>
                <c:pt idx="1057">
                  <c:v>44076</c:v>
                </c:pt>
                <c:pt idx="1058">
                  <c:v>44075</c:v>
                </c:pt>
                <c:pt idx="1059">
                  <c:v>44074</c:v>
                </c:pt>
                <c:pt idx="1060">
                  <c:v>44071</c:v>
                </c:pt>
                <c:pt idx="1061">
                  <c:v>44070</c:v>
                </c:pt>
                <c:pt idx="1062">
                  <c:v>44069</c:v>
                </c:pt>
                <c:pt idx="1063">
                  <c:v>44068</c:v>
                </c:pt>
                <c:pt idx="1064">
                  <c:v>44067</c:v>
                </c:pt>
                <c:pt idx="1065">
                  <c:v>44064</c:v>
                </c:pt>
                <c:pt idx="1066">
                  <c:v>44063</c:v>
                </c:pt>
                <c:pt idx="1067">
                  <c:v>44062</c:v>
                </c:pt>
                <c:pt idx="1068">
                  <c:v>44061</c:v>
                </c:pt>
                <c:pt idx="1069">
                  <c:v>44060</c:v>
                </c:pt>
                <c:pt idx="1070">
                  <c:v>44057</c:v>
                </c:pt>
                <c:pt idx="1071">
                  <c:v>44056</c:v>
                </c:pt>
                <c:pt idx="1072">
                  <c:v>44055</c:v>
                </c:pt>
                <c:pt idx="1073">
                  <c:v>44054</c:v>
                </c:pt>
                <c:pt idx="1074">
                  <c:v>44053</c:v>
                </c:pt>
                <c:pt idx="1075">
                  <c:v>44050</c:v>
                </c:pt>
                <c:pt idx="1076">
                  <c:v>44049</c:v>
                </c:pt>
                <c:pt idx="1077">
                  <c:v>44048</c:v>
                </c:pt>
                <c:pt idx="1078">
                  <c:v>44047</c:v>
                </c:pt>
                <c:pt idx="1079">
                  <c:v>44046</c:v>
                </c:pt>
                <c:pt idx="1080">
                  <c:v>44043</c:v>
                </c:pt>
                <c:pt idx="1081">
                  <c:v>44042</c:v>
                </c:pt>
                <c:pt idx="1082">
                  <c:v>44041</c:v>
                </c:pt>
                <c:pt idx="1083">
                  <c:v>44040</c:v>
                </c:pt>
                <c:pt idx="1084">
                  <c:v>44039</c:v>
                </c:pt>
                <c:pt idx="1085">
                  <c:v>44036</c:v>
                </c:pt>
                <c:pt idx="1086">
                  <c:v>44035</c:v>
                </c:pt>
                <c:pt idx="1087">
                  <c:v>44034</c:v>
                </c:pt>
                <c:pt idx="1088">
                  <c:v>44033</c:v>
                </c:pt>
                <c:pt idx="1089">
                  <c:v>44032</c:v>
                </c:pt>
                <c:pt idx="1090">
                  <c:v>44029</c:v>
                </c:pt>
                <c:pt idx="1091">
                  <c:v>44028</c:v>
                </c:pt>
                <c:pt idx="1092">
                  <c:v>44027</c:v>
                </c:pt>
                <c:pt idx="1093">
                  <c:v>44026</c:v>
                </c:pt>
                <c:pt idx="1094">
                  <c:v>44025</c:v>
                </c:pt>
                <c:pt idx="1095">
                  <c:v>44022</c:v>
                </c:pt>
                <c:pt idx="1096">
                  <c:v>44021</c:v>
                </c:pt>
                <c:pt idx="1097">
                  <c:v>44020</c:v>
                </c:pt>
                <c:pt idx="1098">
                  <c:v>44019</c:v>
                </c:pt>
                <c:pt idx="1099">
                  <c:v>44018</c:v>
                </c:pt>
                <c:pt idx="1100">
                  <c:v>44015</c:v>
                </c:pt>
                <c:pt idx="1101">
                  <c:v>44014</c:v>
                </c:pt>
                <c:pt idx="1102">
                  <c:v>44013</c:v>
                </c:pt>
                <c:pt idx="1103">
                  <c:v>44012</c:v>
                </c:pt>
                <c:pt idx="1104">
                  <c:v>44011</c:v>
                </c:pt>
                <c:pt idx="1105">
                  <c:v>44008</c:v>
                </c:pt>
                <c:pt idx="1106">
                  <c:v>44007</c:v>
                </c:pt>
                <c:pt idx="1107">
                  <c:v>44006</c:v>
                </c:pt>
                <c:pt idx="1108">
                  <c:v>44005</c:v>
                </c:pt>
                <c:pt idx="1109">
                  <c:v>44004</c:v>
                </c:pt>
                <c:pt idx="1110">
                  <c:v>44001</c:v>
                </c:pt>
                <c:pt idx="1111">
                  <c:v>44000</c:v>
                </c:pt>
                <c:pt idx="1112">
                  <c:v>43999</c:v>
                </c:pt>
                <c:pt idx="1113">
                  <c:v>43998</c:v>
                </c:pt>
                <c:pt idx="1114">
                  <c:v>43997</c:v>
                </c:pt>
                <c:pt idx="1115">
                  <c:v>43994</c:v>
                </c:pt>
                <c:pt idx="1116">
                  <c:v>43992</c:v>
                </c:pt>
                <c:pt idx="1117">
                  <c:v>43991</c:v>
                </c:pt>
                <c:pt idx="1118">
                  <c:v>43990</c:v>
                </c:pt>
                <c:pt idx="1119">
                  <c:v>43987</c:v>
                </c:pt>
                <c:pt idx="1120">
                  <c:v>43986</c:v>
                </c:pt>
                <c:pt idx="1121">
                  <c:v>43985</c:v>
                </c:pt>
                <c:pt idx="1122">
                  <c:v>43984</c:v>
                </c:pt>
                <c:pt idx="1123">
                  <c:v>43983</c:v>
                </c:pt>
                <c:pt idx="1124">
                  <c:v>43980</c:v>
                </c:pt>
                <c:pt idx="1125">
                  <c:v>43979</c:v>
                </c:pt>
                <c:pt idx="1126">
                  <c:v>43978</c:v>
                </c:pt>
                <c:pt idx="1127">
                  <c:v>43977</c:v>
                </c:pt>
                <c:pt idx="1128">
                  <c:v>43976</c:v>
                </c:pt>
                <c:pt idx="1129">
                  <c:v>43973</c:v>
                </c:pt>
                <c:pt idx="1130">
                  <c:v>43972</c:v>
                </c:pt>
                <c:pt idx="1131">
                  <c:v>43971</c:v>
                </c:pt>
                <c:pt idx="1132">
                  <c:v>43970</c:v>
                </c:pt>
                <c:pt idx="1133">
                  <c:v>43969</c:v>
                </c:pt>
                <c:pt idx="1134">
                  <c:v>43966</c:v>
                </c:pt>
                <c:pt idx="1135">
                  <c:v>43965</c:v>
                </c:pt>
                <c:pt idx="1136">
                  <c:v>43964</c:v>
                </c:pt>
                <c:pt idx="1137">
                  <c:v>43963</c:v>
                </c:pt>
                <c:pt idx="1138">
                  <c:v>43962</c:v>
                </c:pt>
                <c:pt idx="1139">
                  <c:v>43959</c:v>
                </c:pt>
                <c:pt idx="1140">
                  <c:v>43958</c:v>
                </c:pt>
                <c:pt idx="1141">
                  <c:v>43957</c:v>
                </c:pt>
                <c:pt idx="1142">
                  <c:v>43956</c:v>
                </c:pt>
                <c:pt idx="1143">
                  <c:v>43955</c:v>
                </c:pt>
                <c:pt idx="1144">
                  <c:v>43951</c:v>
                </c:pt>
                <c:pt idx="1145">
                  <c:v>43950</c:v>
                </c:pt>
                <c:pt idx="1146">
                  <c:v>43949</c:v>
                </c:pt>
                <c:pt idx="1147">
                  <c:v>43948</c:v>
                </c:pt>
                <c:pt idx="1148">
                  <c:v>43945</c:v>
                </c:pt>
                <c:pt idx="1149">
                  <c:v>43944</c:v>
                </c:pt>
                <c:pt idx="1150">
                  <c:v>43943</c:v>
                </c:pt>
                <c:pt idx="1151">
                  <c:v>43941</c:v>
                </c:pt>
                <c:pt idx="1152">
                  <c:v>43938</c:v>
                </c:pt>
                <c:pt idx="1153">
                  <c:v>43937</c:v>
                </c:pt>
                <c:pt idx="1154">
                  <c:v>43936</c:v>
                </c:pt>
                <c:pt idx="1155">
                  <c:v>43935</c:v>
                </c:pt>
                <c:pt idx="1156">
                  <c:v>43934</c:v>
                </c:pt>
                <c:pt idx="1157">
                  <c:v>43930</c:v>
                </c:pt>
                <c:pt idx="1158">
                  <c:v>43929</c:v>
                </c:pt>
                <c:pt idx="1159">
                  <c:v>43928</c:v>
                </c:pt>
                <c:pt idx="1160">
                  <c:v>43927</c:v>
                </c:pt>
                <c:pt idx="1161">
                  <c:v>43924</c:v>
                </c:pt>
                <c:pt idx="1162">
                  <c:v>43923</c:v>
                </c:pt>
                <c:pt idx="1163">
                  <c:v>43922</c:v>
                </c:pt>
                <c:pt idx="1164">
                  <c:v>43921</c:v>
                </c:pt>
                <c:pt idx="1165">
                  <c:v>43920</c:v>
                </c:pt>
                <c:pt idx="1166">
                  <c:v>43917</c:v>
                </c:pt>
                <c:pt idx="1167">
                  <c:v>43916</c:v>
                </c:pt>
                <c:pt idx="1168">
                  <c:v>43915</c:v>
                </c:pt>
                <c:pt idx="1169">
                  <c:v>43914</c:v>
                </c:pt>
                <c:pt idx="1170">
                  <c:v>43913</c:v>
                </c:pt>
                <c:pt idx="1171">
                  <c:v>43910</c:v>
                </c:pt>
                <c:pt idx="1172">
                  <c:v>43909</c:v>
                </c:pt>
                <c:pt idx="1173">
                  <c:v>43908</c:v>
                </c:pt>
                <c:pt idx="1174">
                  <c:v>43907</c:v>
                </c:pt>
                <c:pt idx="1175">
                  <c:v>43906</c:v>
                </c:pt>
                <c:pt idx="1176">
                  <c:v>43903</c:v>
                </c:pt>
                <c:pt idx="1177">
                  <c:v>43902</c:v>
                </c:pt>
                <c:pt idx="1178">
                  <c:v>43901</c:v>
                </c:pt>
                <c:pt idx="1179">
                  <c:v>43900</c:v>
                </c:pt>
                <c:pt idx="1180">
                  <c:v>43899</c:v>
                </c:pt>
                <c:pt idx="1181">
                  <c:v>43896</c:v>
                </c:pt>
                <c:pt idx="1182">
                  <c:v>43895</c:v>
                </c:pt>
                <c:pt idx="1183">
                  <c:v>43894</c:v>
                </c:pt>
                <c:pt idx="1184">
                  <c:v>43893</c:v>
                </c:pt>
                <c:pt idx="1185">
                  <c:v>43892</c:v>
                </c:pt>
                <c:pt idx="1186">
                  <c:v>43889</c:v>
                </c:pt>
                <c:pt idx="1187">
                  <c:v>43888</c:v>
                </c:pt>
                <c:pt idx="1188">
                  <c:v>43887</c:v>
                </c:pt>
                <c:pt idx="1189">
                  <c:v>43882</c:v>
                </c:pt>
                <c:pt idx="1190">
                  <c:v>43881</c:v>
                </c:pt>
                <c:pt idx="1191">
                  <c:v>43880</c:v>
                </c:pt>
                <c:pt idx="1192">
                  <c:v>43879</c:v>
                </c:pt>
                <c:pt idx="1193">
                  <c:v>43878</c:v>
                </c:pt>
                <c:pt idx="1194">
                  <c:v>43875</c:v>
                </c:pt>
                <c:pt idx="1195">
                  <c:v>43874</c:v>
                </c:pt>
                <c:pt idx="1196">
                  <c:v>43873</c:v>
                </c:pt>
                <c:pt idx="1197">
                  <c:v>43872</c:v>
                </c:pt>
                <c:pt idx="1198">
                  <c:v>43871</c:v>
                </c:pt>
                <c:pt idx="1199">
                  <c:v>43868</c:v>
                </c:pt>
                <c:pt idx="1200">
                  <c:v>43867</c:v>
                </c:pt>
                <c:pt idx="1201">
                  <c:v>43866</c:v>
                </c:pt>
                <c:pt idx="1202">
                  <c:v>43865</c:v>
                </c:pt>
                <c:pt idx="1203">
                  <c:v>43864</c:v>
                </c:pt>
                <c:pt idx="1204">
                  <c:v>43861</c:v>
                </c:pt>
                <c:pt idx="1205">
                  <c:v>43860</c:v>
                </c:pt>
                <c:pt idx="1206">
                  <c:v>43859</c:v>
                </c:pt>
                <c:pt idx="1207">
                  <c:v>43858</c:v>
                </c:pt>
                <c:pt idx="1208">
                  <c:v>43857</c:v>
                </c:pt>
                <c:pt idx="1209">
                  <c:v>43854</c:v>
                </c:pt>
                <c:pt idx="1210">
                  <c:v>43853</c:v>
                </c:pt>
                <c:pt idx="1211">
                  <c:v>43852</c:v>
                </c:pt>
                <c:pt idx="1212">
                  <c:v>43851</c:v>
                </c:pt>
                <c:pt idx="1213">
                  <c:v>43850</c:v>
                </c:pt>
                <c:pt idx="1214">
                  <c:v>43847</c:v>
                </c:pt>
                <c:pt idx="1215">
                  <c:v>43846</c:v>
                </c:pt>
                <c:pt idx="1216">
                  <c:v>43845</c:v>
                </c:pt>
                <c:pt idx="1217">
                  <c:v>43844</c:v>
                </c:pt>
                <c:pt idx="1218">
                  <c:v>43843</c:v>
                </c:pt>
                <c:pt idx="1219">
                  <c:v>43840</c:v>
                </c:pt>
                <c:pt idx="1220">
                  <c:v>43839</c:v>
                </c:pt>
                <c:pt idx="1221">
                  <c:v>43838</c:v>
                </c:pt>
                <c:pt idx="1222">
                  <c:v>43837</c:v>
                </c:pt>
                <c:pt idx="1223">
                  <c:v>43836</c:v>
                </c:pt>
                <c:pt idx="1224">
                  <c:v>43833</c:v>
                </c:pt>
                <c:pt idx="1225">
                  <c:v>43832</c:v>
                </c:pt>
                <c:pt idx="1226">
                  <c:v>43829</c:v>
                </c:pt>
                <c:pt idx="1227">
                  <c:v>43826</c:v>
                </c:pt>
                <c:pt idx="1228">
                  <c:v>43825</c:v>
                </c:pt>
                <c:pt idx="1229">
                  <c:v>43822</c:v>
                </c:pt>
                <c:pt idx="1230">
                  <c:v>43819</c:v>
                </c:pt>
                <c:pt idx="1231">
                  <c:v>43818</c:v>
                </c:pt>
                <c:pt idx="1232">
                  <c:v>43817</c:v>
                </c:pt>
                <c:pt idx="1233">
                  <c:v>43816</c:v>
                </c:pt>
                <c:pt idx="1234">
                  <c:v>43815</c:v>
                </c:pt>
                <c:pt idx="1235">
                  <c:v>43812</c:v>
                </c:pt>
                <c:pt idx="1236">
                  <c:v>43811</c:v>
                </c:pt>
                <c:pt idx="1237">
                  <c:v>43810</c:v>
                </c:pt>
                <c:pt idx="1238">
                  <c:v>43809</c:v>
                </c:pt>
                <c:pt idx="1239">
                  <c:v>43808</c:v>
                </c:pt>
                <c:pt idx="1240">
                  <c:v>43805</c:v>
                </c:pt>
                <c:pt idx="1241">
                  <c:v>43804</c:v>
                </c:pt>
                <c:pt idx="1242">
                  <c:v>43803</c:v>
                </c:pt>
                <c:pt idx="1243">
                  <c:v>43802</c:v>
                </c:pt>
                <c:pt idx="1244">
                  <c:v>43801</c:v>
                </c:pt>
                <c:pt idx="1245">
                  <c:v>43798</c:v>
                </c:pt>
                <c:pt idx="1246">
                  <c:v>43797</c:v>
                </c:pt>
                <c:pt idx="1247">
                  <c:v>43796</c:v>
                </c:pt>
                <c:pt idx="1248">
                  <c:v>43795</c:v>
                </c:pt>
                <c:pt idx="1249">
                  <c:v>43794</c:v>
                </c:pt>
                <c:pt idx="1250">
                  <c:v>43791</c:v>
                </c:pt>
                <c:pt idx="1251">
                  <c:v>43790</c:v>
                </c:pt>
                <c:pt idx="1252">
                  <c:v>43788</c:v>
                </c:pt>
                <c:pt idx="1253">
                  <c:v>43787</c:v>
                </c:pt>
                <c:pt idx="1254">
                  <c:v>43783</c:v>
                </c:pt>
                <c:pt idx="1255">
                  <c:v>43782</c:v>
                </c:pt>
                <c:pt idx="1256">
                  <c:v>43781</c:v>
                </c:pt>
                <c:pt idx="1257">
                  <c:v>43780</c:v>
                </c:pt>
                <c:pt idx="1258">
                  <c:v>43777</c:v>
                </c:pt>
                <c:pt idx="1259">
                  <c:v>43776</c:v>
                </c:pt>
                <c:pt idx="1260">
                  <c:v>43775</c:v>
                </c:pt>
                <c:pt idx="1261">
                  <c:v>43774</c:v>
                </c:pt>
                <c:pt idx="1262">
                  <c:v>43773</c:v>
                </c:pt>
                <c:pt idx="1263">
                  <c:v>43770</c:v>
                </c:pt>
                <c:pt idx="1264">
                  <c:v>43769</c:v>
                </c:pt>
                <c:pt idx="1265">
                  <c:v>43768</c:v>
                </c:pt>
                <c:pt idx="1266">
                  <c:v>43767</c:v>
                </c:pt>
                <c:pt idx="1267">
                  <c:v>43766</c:v>
                </c:pt>
                <c:pt idx="1268">
                  <c:v>43763</c:v>
                </c:pt>
                <c:pt idx="1269">
                  <c:v>43762</c:v>
                </c:pt>
                <c:pt idx="1270">
                  <c:v>43761</c:v>
                </c:pt>
                <c:pt idx="1271">
                  <c:v>43760</c:v>
                </c:pt>
                <c:pt idx="1272">
                  <c:v>43759</c:v>
                </c:pt>
                <c:pt idx="1273">
                  <c:v>43756</c:v>
                </c:pt>
                <c:pt idx="1274">
                  <c:v>43755</c:v>
                </c:pt>
                <c:pt idx="1275">
                  <c:v>43754</c:v>
                </c:pt>
                <c:pt idx="1276">
                  <c:v>43753</c:v>
                </c:pt>
                <c:pt idx="1277">
                  <c:v>43752</c:v>
                </c:pt>
                <c:pt idx="1278">
                  <c:v>43749</c:v>
                </c:pt>
                <c:pt idx="1279">
                  <c:v>43748</c:v>
                </c:pt>
                <c:pt idx="1280">
                  <c:v>43747</c:v>
                </c:pt>
                <c:pt idx="1281">
                  <c:v>43746</c:v>
                </c:pt>
                <c:pt idx="1282">
                  <c:v>43745</c:v>
                </c:pt>
                <c:pt idx="1283">
                  <c:v>43742</c:v>
                </c:pt>
                <c:pt idx="1284">
                  <c:v>43741</c:v>
                </c:pt>
                <c:pt idx="1285">
                  <c:v>43740</c:v>
                </c:pt>
                <c:pt idx="1286">
                  <c:v>43739</c:v>
                </c:pt>
                <c:pt idx="1287">
                  <c:v>43738</c:v>
                </c:pt>
                <c:pt idx="1288">
                  <c:v>43735</c:v>
                </c:pt>
                <c:pt idx="1289">
                  <c:v>43734</c:v>
                </c:pt>
                <c:pt idx="1290">
                  <c:v>43733</c:v>
                </c:pt>
                <c:pt idx="1291">
                  <c:v>43732</c:v>
                </c:pt>
                <c:pt idx="1292">
                  <c:v>43731</c:v>
                </c:pt>
                <c:pt idx="1293">
                  <c:v>43728</c:v>
                </c:pt>
                <c:pt idx="1294">
                  <c:v>43727</c:v>
                </c:pt>
                <c:pt idx="1295">
                  <c:v>43726</c:v>
                </c:pt>
                <c:pt idx="1296">
                  <c:v>43725</c:v>
                </c:pt>
                <c:pt idx="1297">
                  <c:v>43724</c:v>
                </c:pt>
                <c:pt idx="1298">
                  <c:v>43721</c:v>
                </c:pt>
                <c:pt idx="1299">
                  <c:v>43720</c:v>
                </c:pt>
                <c:pt idx="1300">
                  <c:v>43719</c:v>
                </c:pt>
                <c:pt idx="1301">
                  <c:v>43718</c:v>
                </c:pt>
                <c:pt idx="1302">
                  <c:v>43717</c:v>
                </c:pt>
                <c:pt idx="1303">
                  <c:v>43714</c:v>
                </c:pt>
                <c:pt idx="1304">
                  <c:v>43713</c:v>
                </c:pt>
                <c:pt idx="1305">
                  <c:v>43712</c:v>
                </c:pt>
                <c:pt idx="1306">
                  <c:v>43711</c:v>
                </c:pt>
                <c:pt idx="1307">
                  <c:v>43710</c:v>
                </c:pt>
                <c:pt idx="1308">
                  <c:v>43707</c:v>
                </c:pt>
                <c:pt idx="1309">
                  <c:v>43706</c:v>
                </c:pt>
                <c:pt idx="1310">
                  <c:v>43705</c:v>
                </c:pt>
                <c:pt idx="1311">
                  <c:v>43704</c:v>
                </c:pt>
                <c:pt idx="1312">
                  <c:v>43703</c:v>
                </c:pt>
                <c:pt idx="1313">
                  <c:v>43700</c:v>
                </c:pt>
                <c:pt idx="1314">
                  <c:v>43699</c:v>
                </c:pt>
                <c:pt idx="1315">
                  <c:v>43698</c:v>
                </c:pt>
                <c:pt idx="1316">
                  <c:v>43697</c:v>
                </c:pt>
                <c:pt idx="1317">
                  <c:v>43696</c:v>
                </c:pt>
                <c:pt idx="1318">
                  <c:v>43693</c:v>
                </c:pt>
                <c:pt idx="1319">
                  <c:v>43692</c:v>
                </c:pt>
                <c:pt idx="1320">
                  <c:v>43691</c:v>
                </c:pt>
                <c:pt idx="1321">
                  <c:v>43690</c:v>
                </c:pt>
                <c:pt idx="1322">
                  <c:v>43689</c:v>
                </c:pt>
                <c:pt idx="1323">
                  <c:v>43686</c:v>
                </c:pt>
                <c:pt idx="1324">
                  <c:v>43685</c:v>
                </c:pt>
                <c:pt idx="1325">
                  <c:v>43684</c:v>
                </c:pt>
              </c:numCache>
            </c:numRef>
          </c:cat>
          <c:val>
            <c:numRef>
              <c:f>Performance!$AH$2:$AH$1328</c:f>
              <c:numCache>
                <c:formatCode>#,##0.00</c:formatCode>
                <c:ptCount val="1327"/>
                <c:pt idx="1">
                  <c:v>130.66834250340807</c:v>
                </c:pt>
                <c:pt idx="2">
                  <c:v>130.50569664789262</c:v>
                </c:pt>
                <c:pt idx="3">
                  <c:v>131.00996822120609</c:v>
                </c:pt>
                <c:pt idx="4">
                  <c:v>131.82304498653733</c:v>
                </c:pt>
                <c:pt idx="5">
                  <c:v>131.86870179458944</c:v>
                </c:pt>
                <c:pt idx="6">
                  <c:v>131.69307032602208</c:v>
                </c:pt>
                <c:pt idx="7">
                  <c:v>132.08223889006911</c:v>
                </c:pt>
                <c:pt idx="8">
                  <c:v>131.66439740613907</c:v>
                </c:pt>
                <c:pt idx="9">
                  <c:v>131.29786491310776</c:v>
                </c:pt>
                <c:pt idx="10">
                  <c:v>131.20885734695673</c:v>
                </c:pt>
                <c:pt idx="11">
                  <c:v>131.01997745062275</c:v>
                </c:pt>
                <c:pt idx="12">
                  <c:v>130.97756978154462</c:v>
                </c:pt>
                <c:pt idx="13">
                  <c:v>132.00571956781414</c:v>
                </c:pt>
                <c:pt idx="14">
                  <c:v>132.14419926536942</c:v>
                </c:pt>
                <c:pt idx="15">
                  <c:v>131.85509407095267</c:v>
                </c:pt>
                <c:pt idx="16">
                  <c:v>131.33047506591768</c:v>
                </c:pt>
                <c:pt idx="17">
                  <c:v>131.21984414875433</c:v>
                </c:pt>
                <c:pt idx="18">
                  <c:v>131.10398608325448</c:v>
                </c:pt>
                <c:pt idx="19">
                  <c:v>130.25897573353623</c:v>
                </c:pt>
                <c:pt idx="20">
                  <c:v>130.64239464301474</c:v>
                </c:pt>
                <c:pt idx="21">
                  <c:v>130.52795404290021</c:v>
                </c:pt>
                <c:pt idx="22">
                  <c:v>130.39666302468251</c:v>
                </c:pt>
                <c:pt idx="23">
                  <c:v>130.62338622382913</c:v>
                </c:pt>
                <c:pt idx="24">
                  <c:v>130.82195815860314</c:v>
                </c:pt>
                <c:pt idx="25">
                  <c:v>131.15512058298953</c:v>
                </c:pt>
                <c:pt idx="26">
                  <c:v>130.34302955929775</c:v>
                </c:pt>
                <c:pt idx="27">
                  <c:v>130.62295599175951</c:v>
                </c:pt>
                <c:pt idx="28">
                  <c:v>130.6390936100214</c:v>
                </c:pt>
                <c:pt idx="29">
                  <c:v>130.71143962992454</c:v>
                </c:pt>
                <c:pt idx="30">
                  <c:v>131.10060068897528</c:v>
                </c:pt>
                <c:pt idx="31">
                  <c:v>131.12184666919612</c:v>
                </c:pt>
                <c:pt idx="32">
                  <c:v>131.32309538209387</c:v>
                </c:pt>
                <c:pt idx="33">
                  <c:v>131.59380091274571</c:v>
                </c:pt>
                <c:pt idx="34">
                  <c:v>131.6850890072011</c:v>
                </c:pt>
                <c:pt idx="35">
                  <c:v>131.61692060152663</c:v>
                </c:pt>
                <c:pt idx="36">
                  <c:v>131.37365989833779</c:v>
                </c:pt>
                <c:pt idx="37">
                  <c:v>131.92526161418564</c:v>
                </c:pt>
                <c:pt idx="38">
                  <c:v>131.68249337393624</c:v>
                </c:pt>
                <c:pt idx="39">
                  <c:v>131.32841556208459</c:v>
                </c:pt>
                <c:pt idx="40">
                  <c:v>131.56385766735789</c:v>
                </c:pt>
                <c:pt idx="41">
                  <c:v>131.61284013271572</c:v>
                </c:pt>
                <c:pt idx="42">
                  <c:v>131.5322849637472</c:v>
                </c:pt>
                <c:pt idx="43">
                  <c:v>131.39942169542269</c:v>
                </c:pt>
                <c:pt idx="44">
                  <c:v>131.68528977750546</c:v>
                </c:pt>
                <c:pt idx="45">
                  <c:v>131.68995641682591</c:v>
                </c:pt>
                <c:pt idx="46">
                  <c:v>131.73886576673851</c:v>
                </c:pt>
                <c:pt idx="47">
                  <c:v>131.61190628509567</c:v>
                </c:pt>
                <c:pt idx="48">
                  <c:v>131.16841851576265</c:v>
                </c:pt>
                <c:pt idx="49">
                  <c:v>131.06734298550759</c:v>
                </c:pt>
                <c:pt idx="50">
                  <c:v>131.57218504342222</c:v>
                </c:pt>
                <c:pt idx="51">
                  <c:v>132.24563687673398</c:v>
                </c:pt>
                <c:pt idx="52">
                  <c:v>132.15463740998507</c:v>
                </c:pt>
                <c:pt idx="53">
                  <c:v>132.09841320589823</c:v>
                </c:pt>
                <c:pt idx="54">
                  <c:v>132.34478725890469</c:v>
                </c:pt>
                <c:pt idx="55">
                  <c:v>132.06883027025449</c:v>
                </c:pt>
                <c:pt idx="56">
                  <c:v>132.50680156432128</c:v>
                </c:pt>
                <c:pt idx="57">
                  <c:v>132.49375382528302</c:v>
                </c:pt>
                <c:pt idx="58">
                  <c:v>132.67148037649346</c:v>
                </c:pt>
                <c:pt idx="59">
                  <c:v>132.74788480471378</c:v>
                </c:pt>
                <c:pt idx="60">
                  <c:v>132.61607871533801</c:v>
                </c:pt>
                <c:pt idx="61">
                  <c:v>132.24364757491591</c:v>
                </c:pt>
                <c:pt idx="62">
                  <c:v>131.90944307480311</c:v>
                </c:pt>
                <c:pt idx="63">
                  <c:v>132.00186896864872</c:v>
                </c:pt>
                <c:pt idx="64">
                  <c:v>132.18012487847909</c:v>
                </c:pt>
                <c:pt idx="65">
                  <c:v>132.49872116556486</c:v>
                </c:pt>
                <c:pt idx="66">
                  <c:v>132.6245905931122</c:v>
                </c:pt>
                <c:pt idx="67">
                  <c:v>132.97781888366853</c:v>
                </c:pt>
                <c:pt idx="68">
                  <c:v>133.09268724526387</c:v>
                </c:pt>
                <c:pt idx="69">
                  <c:v>133.29586491701272</c:v>
                </c:pt>
                <c:pt idx="70">
                  <c:v>132.91064393439675</c:v>
                </c:pt>
                <c:pt idx="71">
                  <c:v>133.03351325133286</c:v>
                </c:pt>
                <c:pt idx="72">
                  <c:v>132.95406064090244</c:v>
                </c:pt>
                <c:pt idx="73">
                  <c:v>133.37196083627862</c:v>
                </c:pt>
                <c:pt idx="74">
                  <c:v>133.70595600060219</c:v>
                </c:pt>
                <c:pt idx="75">
                  <c:v>134.0175544030696</c:v>
                </c:pt>
                <c:pt idx="76">
                  <c:v>134.24604143949531</c:v>
                </c:pt>
                <c:pt idx="77">
                  <c:v>134.19036769891707</c:v>
                </c:pt>
                <c:pt idx="78">
                  <c:v>133.84533858184099</c:v>
                </c:pt>
                <c:pt idx="79">
                  <c:v>133.64103758462335</c:v>
                </c:pt>
                <c:pt idx="80">
                  <c:v>133.08867227036464</c:v>
                </c:pt>
                <c:pt idx="81">
                  <c:v>132.72161370506265</c:v>
                </c:pt>
                <c:pt idx="82">
                  <c:v>132.60854566854664</c:v>
                </c:pt>
                <c:pt idx="83">
                  <c:v>133.1044355478025</c:v>
                </c:pt>
                <c:pt idx="84">
                  <c:v>133.00437213155732</c:v>
                </c:pt>
                <c:pt idx="85">
                  <c:v>131.92742875178527</c:v>
                </c:pt>
                <c:pt idx="86">
                  <c:v>131.5774012722222</c:v>
                </c:pt>
                <c:pt idx="87">
                  <c:v>131.24028146562543</c:v>
                </c:pt>
                <c:pt idx="88">
                  <c:v>131.03367967428269</c:v>
                </c:pt>
                <c:pt idx="89">
                  <c:v>131.01354749844063</c:v>
                </c:pt>
                <c:pt idx="90">
                  <c:v>130.68120837447742</c:v>
                </c:pt>
                <c:pt idx="91">
                  <c:v>130.7120574519401</c:v>
                </c:pt>
                <c:pt idx="92">
                  <c:v>130.67540056784139</c:v>
                </c:pt>
                <c:pt idx="93">
                  <c:v>131.12346428723851</c:v>
                </c:pt>
                <c:pt idx="94">
                  <c:v>130.94995499621535</c:v>
                </c:pt>
                <c:pt idx="95">
                  <c:v>131.13747259587893</c:v>
                </c:pt>
                <c:pt idx="96">
                  <c:v>131.63259295663374</c:v>
                </c:pt>
                <c:pt idx="97">
                  <c:v>131.660093022734</c:v>
                </c:pt>
                <c:pt idx="98">
                  <c:v>131.46526700175019</c:v>
                </c:pt>
                <c:pt idx="99">
                  <c:v>131.65058662806851</c:v>
                </c:pt>
                <c:pt idx="100">
                  <c:v>131.56351053797229</c:v>
                </c:pt>
                <c:pt idx="101">
                  <c:v>131.052094394655</c:v>
                </c:pt>
                <c:pt idx="102">
                  <c:v>130.44268474569839</c:v>
                </c:pt>
                <c:pt idx="103">
                  <c:v>130.37796171600482</c:v>
                </c:pt>
                <c:pt idx="104">
                  <c:v>130.36097839886807</c:v>
                </c:pt>
                <c:pt idx="105">
                  <c:v>130.00820992917883</c:v>
                </c:pt>
                <c:pt idx="106">
                  <c:v>129.38624817393546</c:v>
                </c:pt>
                <c:pt idx="107">
                  <c:v>128.79984746844968</c:v>
                </c:pt>
                <c:pt idx="108">
                  <c:v>128.74307623870195</c:v>
                </c:pt>
                <c:pt idx="109">
                  <c:v>129.18680154582887</c:v>
                </c:pt>
                <c:pt idx="110">
                  <c:v>129.76836719241916</c:v>
                </c:pt>
                <c:pt idx="111">
                  <c:v>129.80666207691823</c:v>
                </c:pt>
                <c:pt idx="112">
                  <c:v>129.96892985076522</c:v>
                </c:pt>
                <c:pt idx="113">
                  <c:v>130.14555061535688</c:v>
                </c:pt>
                <c:pt idx="114">
                  <c:v>130.04619332137085</c:v>
                </c:pt>
                <c:pt idx="115">
                  <c:v>129.66095382099232</c:v>
                </c:pt>
                <c:pt idx="116">
                  <c:v>129.48212802090055</c:v>
                </c:pt>
                <c:pt idx="117">
                  <c:v>129.47873724260225</c:v>
                </c:pt>
                <c:pt idx="118">
                  <c:v>129.40937666127567</c:v>
                </c:pt>
                <c:pt idx="119">
                  <c:v>129.37199610441408</c:v>
                </c:pt>
                <c:pt idx="120">
                  <c:v>129.17358101707021</c:v>
                </c:pt>
                <c:pt idx="121">
                  <c:v>128.87007343178578</c:v>
                </c:pt>
                <c:pt idx="122">
                  <c:v>129.50244165683137</c:v>
                </c:pt>
                <c:pt idx="123">
                  <c:v>129.59114145986612</c:v>
                </c:pt>
                <c:pt idx="124">
                  <c:v>129.570031128957</c:v>
                </c:pt>
                <c:pt idx="125">
                  <c:v>130.20108444136159</c:v>
                </c:pt>
                <c:pt idx="126">
                  <c:v>129.96336232054759</c:v>
                </c:pt>
                <c:pt idx="127">
                  <c:v>130.15189175453176</c:v>
                </c:pt>
                <c:pt idx="128">
                  <c:v>130.2925658244325</c:v>
                </c:pt>
                <c:pt idx="129">
                  <c:v>130.30252773974203</c:v>
                </c:pt>
                <c:pt idx="130">
                  <c:v>130.02872181821027</c:v>
                </c:pt>
                <c:pt idx="131">
                  <c:v>130.24527945327392</c:v>
                </c:pt>
                <c:pt idx="132">
                  <c:v>130.15938989842886</c:v>
                </c:pt>
                <c:pt idx="133">
                  <c:v>130.21046128161134</c:v>
                </c:pt>
                <c:pt idx="134">
                  <c:v>130.27184958740438</c:v>
                </c:pt>
                <c:pt idx="135">
                  <c:v>130.07978850494322</c:v>
                </c:pt>
                <c:pt idx="136">
                  <c:v>130.21959243811631</c:v>
                </c:pt>
                <c:pt idx="137">
                  <c:v>130.1857434131945</c:v>
                </c:pt>
                <c:pt idx="138">
                  <c:v>130.25929378688809</c:v>
                </c:pt>
                <c:pt idx="139">
                  <c:v>130.31483917338389</c:v>
                </c:pt>
                <c:pt idx="140">
                  <c:v>129.92872821940722</c:v>
                </c:pt>
                <c:pt idx="141">
                  <c:v>129.81219950557477</c:v>
                </c:pt>
                <c:pt idx="142">
                  <c:v>129.6413751269726</c:v>
                </c:pt>
                <c:pt idx="143">
                  <c:v>129.65751745333776</c:v>
                </c:pt>
                <c:pt idx="144">
                  <c:v>129.77537838558686</c:v>
                </c:pt>
                <c:pt idx="145">
                  <c:v>129.45946575232023</c:v>
                </c:pt>
                <c:pt idx="146">
                  <c:v>129.45181057453343</c:v>
                </c:pt>
                <c:pt idx="147">
                  <c:v>129.18153625486377</c:v>
                </c:pt>
                <c:pt idx="148">
                  <c:v>129.4491115494564</c:v>
                </c:pt>
                <c:pt idx="149">
                  <c:v>129.10589047222291</c:v>
                </c:pt>
                <c:pt idx="150">
                  <c:v>128.7898055503459</c:v>
                </c:pt>
                <c:pt idx="151">
                  <c:v>129.49771708686416</c:v>
                </c:pt>
                <c:pt idx="152">
                  <c:v>129.44872179075961</c:v>
                </c:pt>
                <c:pt idx="153">
                  <c:v>129.27061898751489</c:v>
                </c:pt>
                <c:pt idx="154">
                  <c:v>129.30343651828889</c:v>
                </c:pt>
                <c:pt idx="155">
                  <c:v>129.46125449360096</c:v>
                </c:pt>
                <c:pt idx="156">
                  <c:v>129.54566380446599</c:v>
                </c:pt>
                <c:pt idx="157">
                  <c:v>129.49755063676795</c:v>
                </c:pt>
                <c:pt idx="158">
                  <c:v>129.31505855276114</c:v>
                </c:pt>
                <c:pt idx="159">
                  <c:v>129.07473640522952</c:v>
                </c:pt>
                <c:pt idx="160">
                  <c:v>129.1745020689047</c:v>
                </c:pt>
                <c:pt idx="161">
                  <c:v>129.75567736245841</c:v>
                </c:pt>
                <c:pt idx="162">
                  <c:v>129.99512800977703</c:v>
                </c:pt>
                <c:pt idx="163">
                  <c:v>129.88516683195607</c:v>
                </c:pt>
                <c:pt idx="164">
                  <c:v>129.92299858593128</c:v>
                </c:pt>
                <c:pt idx="165">
                  <c:v>130.47077566710399</c:v>
                </c:pt>
                <c:pt idx="166">
                  <c:v>130.32507781795087</c:v>
                </c:pt>
                <c:pt idx="167">
                  <c:v>130.2560102461299</c:v>
                </c:pt>
                <c:pt idx="168">
                  <c:v>130.4100355296159</c:v>
                </c:pt>
                <c:pt idx="169">
                  <c:v>130.49052518136529</c:v>
                </c:pt>
                <c:pt idx="170">
                  <c:v>130.44394140138849</c:v>
                </c:pt>
                <c:pt idx="171">
                  <c:v>130.47229584838567</c:v>
                </c:pt>
                <c:pt idx="172">
                  <c:v>130.65709478645243</c:v>
                </c:pt>
                <c:pt idx="173">
                  <c:v>130.65679611323847</c:v>
                </c:pt>
                <c:pt idx="174">
                  <c:v>130.39146262163553</c:v>
                </c:pt>
                <c:pt idx="175">
                  <c:v>130.41193156670531</c:v>
                </c:pt>
                <c:pt idx="176">
                  <c:v>130.28340617457982</c:v>
                </c:pt>
                <c:pt idx="177">
                  <c:v>130.32337945127603</c:v>
                </c:pt>
                <c:pt idx="178">
                  <c:v>130.62877937942037</c:v>
                </c:pt>
                <c:pt idx="179">
                  <c:v>130.36189323926922</c:v>
                </c:pt>
                <c:pt idx="180">
                  <c:v>130.26425391351668</c:v>
                </c:pt>
                <c:pt idx="181">
                  <c:v>130.50952137579759</c:v>
                </c:pt>
                <c:pt idx="182">
                  <c:v>130.72529595073644</c:v>
                </c:pt>
                <c:pt idx="183">
                  <c:v>130.96230897759241</c:v>
                </c:pt>
                <c:pt idx="184">
                  <c:v>130.86421949190739</c:v>
                </c:pt>
                <c:pt idx="185">
                  <c:v>130.80219861048803</c:v>
                </c:pt>
                <c:pt idx="186">
                  <c:v>130.69668573952575</c:v>
                </c:pt>
                <c:pt idx="187">
                  <c:v>130.79778717600246</c:v>
                </c:pt>
                <c:pt idx="188">
                  <c:v>130.71498773345542</c:v>
                </c:pt>
                <c:pt idx="189">
                  <c:v>130.50127614681216</c:v>
                </c:pt>
                <c:pt idx="190">
                  <c:v>130.44436755465574</c:v>
                </c:pt>
                <c:pt idx="191">
                  <c:v>130.5009234819091</c:v>
                </c:pt>
                <c:pt idx="192">
                  <c:v>130.56718339266644</c:v>
                </c:pt>
                <c:pt idx="193">
                  <c:v>130.41597121253173</c:v>
                </c:pt>
                <c:pt idx="194">
                  <c:v>130.35955779863173</c:v>
                </c:pt>
                <c:pt idx="195">
                  <c:v>130.21162461430404</c:v>
                </c:pt>
                <c:pt idx="196">
                  <c:v>130.41963321953114</c:v>
                </c:pt>
                <c:pt idx="197">
                  <c:v>130.54112985633151</c:v>
                </c:pt>
                <c:pt idx="198">
                  <c:v>130.61233347362466</c:v>
                </c:pt>
                <c:pt idx="199">
                  <c:v>130.48104464630651</c:v>
                </c:pt>
                <c:pt idx="200">
                  <c:v>130.39277732450958</c:v>
                </c:pt>
                <c:pt idx="201">
                  <c:v>130.37154626105155</c:v>
                </c:pt>
                <c:pt idx="202">
                  <c:v>130.40792598470514</c:v>
                </c:pt>
                <c:pt idx="203">
                  <c:v>130.26525325504841</c:v>
                </c:pt>
                <c:pt idx="204">
                  <c:v>130.38899209106501</c:v>
                </c:pt>
                <c:pt idx="205">
                  <c:v>130.21399958436299</c:v>
                </c:pt>
                <c:pt idx="206">
                  <c:v>130.24201524603876</c:v>
                </c:pt>
                <c:pt idx="207">
                  <c:v>130.15667117856341</c:v>
                </c:pt>
                <c:pt idx="208">
                  <c:v>129.96604992497805</c:v>
                </c:pt>
                <c:pt idx="209">
                  <c:v>129.99892121436673</c:v>
                </c:pt>
                <c:pt idx="210">
                  <c:v>130.09503748036855</c:v>
                </c:pt>
                <c:pt idx="211">
                  <c:v>129.93552989032608</c:v>
                </c:pt>
                <c:pt idx="212">
                  <c:v>129.70445642707506</c:v>
                </c:pt>
                <c:pt idx="213">
                  <c:v>129.84105827899933</c:v>
                </c:pt>
                <c:pt idx="214">
                  <c:v>129.94104091165093</c:v>
                </c:pt>
                <c:pt idx="215">
                  <c:v>129.8721351051303</c:v>
                </c:pt>
                <c:pt idx="216">
                  <c:v>129.72878129706066</c:v>
                </c:pt>
                <c:pt idx="217">
                  <c:v>129.69227409335372</c:v>
                </c:pt>
                <c:pt idx="218">
                  <c:v>129.5023684131952</c:v>
                </c:pt>
                <c:pt idx="219">
                  <c:v>129.55304044666855</c:v>
                </c:pt>
                <c:pt idx="220">
                  <c:v>129.47555531063688</c:v>
                </c:pt>
                <c:pt idx="221">
                  <c:v>129.44839580122363</c:v>
                </c:pt>
                <c:pt idx="222">
                  <c:v>129.61507601177624</c:v>
                </c:pt>
                <c:pt idx="223">
                  <c:v>130.16483445858307</c:v>
                </c:pt>
                <c:pt idx="224">
                  <c:v>130.18983285537038</c:v>
                </c:pt>
                <c:pt idx="225">
                  <c:v>129.96896908884355</c:v>
                </c:pt>
                <c:pt idx="226">
                  <c:v>129.71451334351767</c:v>
                </c:pt>
                <c:pt idx="227">
                  <c:v>129.73501345063721</c:v>
                </c:pt>
                <c:pt idx="228">
                  <c:v>130.02739066028212</c:v>
                </c:pt>
                <c:pt idx="229">
                  <c:v>130.26886299510932</c:v>
                </c:pt>
                <c:pt idx="230">
                  <c:v>130.33396271967854</c:v>
                </c:pt>
                <c:pt idx="231">
                  <c:v>130.5656532474533</c:v>
                </c:pt>
                <c:pt idx="232">
                  <c:v>130.51483372448777</c:v>
                </c:pt>
                <c:pt idx="233">
                  <c:v>130.34157842631254</c:v>
                </c:pt>
                <c:pt idx="234">
                  <c:v>130.21291569508577</c:v>
                </c:pt>
                <c:pt idx="235">
                  <c:v>130.10874346818036</c:v>
                </c:pt>
                <c:pt idx="236">
                  <c:v>130.02844816553511</c:v>
                </c:pt>
                <c:pt idx="237">
                  <c:v>129.84768045930829</c:v>
                </c:pt>
                <c:pt idx="238">
                  <c:v>129.69677991132522</c:v>
                </c:pt>
                <c:pt idx="239">
                  <c:v>129.56901373581147</c:v>
                </c:pt>
                <c:pt idx="240">
                  <c:v>129.40895198803091</c:v>
                </c:pt>
                <c:pt idx="241">
                  <c:v>129.19385739605517</c:v>
                </c:pt>
                <c:pt idx="242">
                  <c:v>128.91462311304119</c:v>
                </c:pt>
                <c:pt idx="243">
                  <c:v>128.64405301028037</c:v>
                </c:pt>
                <c:pt idx="244">
                  <c:v>127.76684313826325</c:v>
                </c:pt>
                <c:pt idx="245">
                  <c:v>127.4533283629634</c:v>
                </c:pt>
                <c:pt idx="246">
                  <c:v>127.42986962082544</c:v>
                </c:pt>
                <c:pt idx="247">
                  <c:v>127.42570257652167</c:v>
                </c:pt>
                <c:pt idx="248">
                  <c:v>127.53257413150088</c:v>
                </c:pt>
                <c:pt idx="249">
                  <c:v>127.47098631400539</c:v>
                </c:pt>
                <c:pt idx="250">
                  <c:v>127.36128495589277</c:v>
                </c:pt>
                <c:pt idx="251">
                  <c:v>127.61917399229097</c:v>
                </c:pt>
                <c:pt idx="252">
                  <c:v>127.36369416458379</c:v>
                </c:pt>
                <c:pt idx="253">
                  <c:v>127.21694010374075</c:v>
                </c:pt>
                <c:pt idx="254">
                  <c:v>127.24049042081788</c:v>
                </c:pt>
                <c:pt idx="255">
                  <c:v>126.98808462327383</c:v>
                </c:pt>
                <c:pt idx="256">
                  <c:v>126.81806787084022</c:v>
                </c:pt>
                <c:pt idx="257">
                  <c:v>126.75843804161464</c:v>
                </c:pt>
                <c:pt idx="258">
                  <c:v>126.69360792587936</c:v>
                </c:pt>
                <c:pt idx="259">
                  <c:v>126.46639443138535</c:v>
                </c:pt>
                <c:pt idx="260">
                  <c:v>126.66836405511414</c:v>
                </c:pt>
                <c:pt idx="261">
                  <c:v>126.84693407933875</c:v>
                </c:pt>
                <c:pt idx="262">
                  <c:v>126.57178230453682</c:v>
                </c:pt>
                <c:pt idx="263">
                  <c:v>126.15999276104277</c:v>
                </c:pt>
                <c:pt idx="264">
                  <c:v>125.40973425967877</c:v>
                </c:pt>
                <c:pt idx="265">
                  <c:v>125.64570427851068</c:v>
                </c:pt>
                <c:pt idx="266">
                  <c:v>125.55980482965651</c:v>
                </c:pt>
                <c:pt idx="267">
                  <c:v>125.67667077886551</c:v>
                </c:pt>
                <c:pt idx="268">
                  <c:v>125.3319953172588</c:v>
                </c:pt>
                <c:pt idx="269">
                  <c:v>124.93130170100518</c:v>
                </c:pt>
                <c:pt idx="270">
                  <c:v>125.30460490101888</c:v>
                </c:pt>
                <c:pt idx="271">
                  <c:v>124.86887049207158</c:v>
                </c:pt>
                <c:pt idx="272">
                  <c:v>124.49033322141116</c:v>
                </c:pt>
                <c:pt idx="273">
                  <c:v>124.5799517571899</c:v>
                </c:pt>
                <c:pt idx="274">
                  <c:v>125.01280955000681</c:v>
                </c:pt>
                <c:pt idx="275">
                  <c:v>125.38311522653532</c:v>
                </c:pt>
                <c:pt idx="276">
                  <c:v>124.42720439743469</c:v>
                </c:pt>
                <c:pt idx="277">
                  <c:v>124.52804841486956</c:v>
                </c:pt>
                <c:pt idx="278">
                  <c:v>124.23924444583169</c:v>
                </c:pt>
                <c:pt idx="279">
                  <c:v>124.28576640281891</c:v>
                </c:pt>
                <c:pt idx="280">
                  <c:v>123.98495182929148</c:v>
                </c:pt>
                <c:pt idx="281">
                  <c:v>124.77356284280464</c:v>
                </c:pt>
                <c:pt idx="282">
                  <c:v>124.73457981773782</c:v>
                </c:pt>
                <c:pt idx="283">
                  <c:v>125.14797696872806</c:v>
                </c:pt>
                <c:pt idx="284">
                  <c:v>124.82810360863313</c:v>
                </c:pt>
                <c:pt idx="285">
                  <c:v>125.17761652980184</c:v>
                </c:pt>
                <c:pt idx="286">
                  <c:v>125.28091313107704</c:v>
                </c:pt>
                <c:pt idx="287">
                  <c:v>125.08694522018089</c:v>
                </c:pt>
                <c:pt idx="288">
                  <c:v>124.52007585964672</c:v>
                </c:pt>
                <c:pt idx="289">
                  <c:v>124.16770567917807</c:v>
                </c:pt>
                <c:pt idx="290">
                  <c:v>124.22122503132736</c:v>
                </c:pt>
                <c:pt idx="291">
                  <c:v>123.93146678569664</c:v>
                </c:pt>
                <c:pt idx="292">
                  <c:v>124.62798627392536</c:v>
                </c:pt>
                <c:pt idx="293">
                  <c:v>125.21304487863912</c:v>
                </c:pt>
                <c:pt idx="294">
                  <c:v>124.64811271613671</c:v>
                </c:pt>
                <c:pt idx="295">
                  <c:v>124.06097987728663</c:v>
                </c:pt>
                <c:pt idx="296">
                  <c:v>124.40396789175506</c:v>
                </c:pt>
                <c:pt idx="297">
                  <c:v>125.62207399360054</c:v>
                </c:pt>
                <c:pt idx="298">
                  <c:v>126.01794115140476</c:v>
                </c:pt>
                <c:pt idx="299">
                  <c:v>126.0593342242305</c:v>
                </c:pt>
                <c:pt idx="300">
                  <c:v>126.17531732250228</c:v>
                </c:pt>
                <c:pt idx="301">
                  <c:v>126.01007991252433</c:v>
                </c:pt>
                <c:pt idx="302">
                  <c:v>126.12467685895896</c:v>
                </c:pt>
                <c:pt idx="303">
                  <c:v>126.20653729128757</c:v>
                </c:pt>
                <c:pt idx="304">
                  <c:v>126.45555606303148</c:v>
                </c:pt>
                <c:pt idx="305">
                  <c:v>126.40793690821781</c:v>
                </c:pt>
                <c:pt idx="306">
                  <c:v>126.34270905098685</c:v>
                </c:pt>
                <c:pt idx="307">
                  <c:v>126.15264730419753</c:v>
                </c:pt>
                <c:pt idx="308">
                  <c:v>126.08238058779932</c:v>
                </c:pt>
                <c:pt idx="309">
                  <c:v>125.99220456131827</c:v>
                </c:pt>
                <c:pt idx="310">
                  <c:v>125.93196739842593</c:v>
                </c:pt>
                <c:pt idx="311">
                  <c:v>126.1501992303472</c:v>
                </c:pt>
                <c:pt idx="312">
                  <c:v>126.25592085441271</c:v>
                </c:pt>
                <c:pt idx="313">
                  <c:v>126.26525246657154</c:v>
                </c:pt>
                <c:pt idx="314">
                  <c:v>126.98380523710034</c:v>
                </c:pt>
                <c:pt idx="315">
                  <c:v>127.18854071999576</c:v>
                </c:pt>
                <c:pt idx="316">
                  <c:v>127.00689639757242</c:v>
                </c:pt>
                <c:pt idx="317">
                  <c:v>126.90771261583748</c:v>
                </c:pt>
                <c:pt idx="318">
                  <c:v>127.04972375210276</c:v>
                </c:pt>
                <c:pt idx="319">
                  <c:v>127.12526216901263</c:v>
                </c:pt>
                <c:pt idx="320">
                  <c:v>126.82749608069206</c:v>
                </c:pt>
                <c:pt idx="321">
                  <c:v>126.96718586566853</c:v>
                </c:pt>
                <c:pt idx="322">
                  <c:v>127.43913847769723</c:v>
                </c:pt>
                <c:pt idx="323">
                  <c:v>127.55408500079888</c:v>
                </c:pt>
                <c:pt idx="324">
                  <c:v>127.77975368969888</c:v>
                </c:pt>
                <c:pt idx="325">
                  <c:v>127.79306845044503</c:v>
                </c:pt>
                <c:pt idx="326">
                  <c:v>127.70423549199482</c:v>
                </c:pt>
                <c:pt idx="327">
                  <c:v>127.95581474938123</c:v>
                </c:pt>
                <c:pt idx="328">
                  <c:v>127.83212743446494</c:v>
                </c:pt>
                <c:pt idx="329">
                  <c:v>127.68482973919382</c:v>
                </c:pt>
                <c:pt idx="330">
                  <c:v>127.63714399501865</c:v>
                </c:pt>
                <c:pt idx="331">
                  <c:v>127.14311913064707</c:v>
                </c:pt>
                <c:pt idx="332">
                  <c:v>127.22327901705502</c:v>
                </c:pt>
                <c:pt idx="333">
                  <c:v>127.025686868869</c:v>
                </c:pt>
                <c:pt idx="334">
                  <c:v>126.9350592373941</c:v>
                </c:pt>
                <c:pt idx="335">
                  <c:v>126.7298957249823</c:v>
                </c:pt>
                <c:pt idx="336">
                  <c:v>126.68557599494844</c:v>
                </c:pt>
                <c:pt idx="337">
                  <c:v>126.39174950526007</c:v>
                </c:pt>
                <c:pt idx="338">
                  <c:v>126.23035888368075</c:v>
                </c:pt>
                <c:pt idx="339">
                  <c:v>126.31373637409382</c:v>
                </c:pt>
                <c:pt idx="340">
                  <c:v>126.15187131788133</c:v>
                </c:pt>
                <c:pt idx="341">
                  <c:v>126.05208056374497</c:v>
                </c:pt>
                <c:pt idx="342">
                  <c:v>125.92149224159249</c:v>
                </c:pt>
                <c:pt idx="343">
                  <c:v>125.57079688728236</c:v>
                </c:pt>
                <c:pt idx="344">
                  <c:v>125.5377518642219</c:v>
                </c:pt>
                <c:pt idx="345">
                  <c:v>125.5779475288748</c:v>
                </c:pt>
                <c:pt idx="346">
                  <c:v>125.24697577095058</c:v>
                </c:pt>
                <c:pt idx="347">
                  <c:v>125.11766473157422</c:v>
                </c:pt>
                <c:pt idx="348">
                  <c:v>125.36480978310433</c:v>
                </c:pt>
                <c:pt idx="349">
                  <c:v>125.45814520325439</c:v>
                </c:pt>
                <c:pt idx="350">
                  <c:v>125.41416461980734</c:v>
                </c:pt>
                <c:pt idx="351">
                  <c:v>125.31130419399945</c:v>
                </c:pt>
                <c:pt idx="352">
                  <c:v>125.63435247051969</c:v>
                </c:pt>
                <c:pt idx="353">
                  <c:v>125.16134073337088</c:v>
                </c:pt>
                <c:pt idx="354">
                  <c:v>125.38951623087469</c:v>
                </c:pt>
                <c:pt idx="355">
                  <c:v>125.61070162844577</c:v>
                </c:pt>
                <c:pt idx="356">
                  <c:v>125.98581176119856</c:v>
                </c:pt>
                <c:pt idx="357">
                  <c:v>125.78982953959918</c:v>
                </c:pt>
                <c:pt idx="358">
                  <c:v>124.97207756946264</c:v>
                </c:pt>
                <c:pt idx="359">
                  <c:v>124.61489285230107</c:v>
                </c:pt>
                <c:pt idx="360">
                  <c:v>124.86531740074818</c:v>
                </c:pt>
                <c:pt idx="361">
                  <c:v>124.95823832135186</c:v>
                </c:pt>
                <c:pt idx="362">
                  <c:v>124.92163842394856</c:v>
                </c:pt>
                <c:pt idx="363">
                  <c:v>124.688760300434</c:v>
                </c:pt>
                <c:pt idx="364">
                  <c:v>124.65280726611891</c:v>
                </c:pt>
                <c:pt idx="365">
                  <c:v>124.38277811743038</c:v>
                </c:pt>
                <c:pt idx="366">
                  <c:v>124.33913355737286</c:v>
                </c:pt>
                <c:pt idx="367">
                  <c:v>124.32322456180833</c:v>
                </c:pt>
                <c:pt idx="368">
                  <c:v>124.10659076967835</c:v>
                </c:pt>
                <c:pt idx="369">
                  <c:v>123.96319485671496</c:v>
                </c:pt>
                <c:pt idx="370">
                  <c:v>123.52666829774051</c:v>
                </c:pt>
                <c:pt idx="371">
                  <c:v>123.96455397191953</c:v>
                </c:pt>
                <c:pt idx="372">
                  <c:v>124.11351913985129</c:v>
                </c:pt>
                <c:pt idx="373">
                  <c:v>123.85347545864234</c:v>
                </c:pt>
                <c:pt idx="374">
                  <c:v>124.40843165144776</c:v>
                </c:pt>
                <c:pt idx="375">
                  <c:v>124.20113835161192</c:v>
                </c:pt>
                <c:pt idx="376">
                  <c:v>123.7216468659314</c:v>
                </c:pt>
                <c:pt idx="377">
                  <c:v>123.31602927289153</c:v>
                </c:pt>
                <c:pt idx="378">
                  <c:v>123.20214721231419</c:v>
                </c:pt>
                <c:pt idx="379">
                  <c:v>123.21928371761271</c:v>
                </c:pt>
                <c:pt idx="380">
                  <c:v>123.15959117971478</c:v>
                </c:pt>
                <c:pt idx="381">
                  <c:v>123.0718756033357</c:v>
                </c:pt>
                <c:pt idx="382">
                  <c:v>122.94047500518002</c:v>
                </c:pt>
                <c:pt idx="383">
                  <c:v>122.60075671015676</c:v>
                </c:pt>
                <c:pt idx="384">
                  <c:v>122.40433332529747</c:v>
                </c:pt>
                <c:pt idx="385">
                  <c:v>122.17558613120552</c:v>
                </c:pt>
                <c:pt idx="386">
                  <c:v>122.37120933662392</c:v>
                </c:pt>
                <c:pt idx="387">
                  <c:v>122.28134869479268</c:v>
                </c:pt>
                <c:pt idx="388">
                  <c:v>122.37508473490747</c:v>
                </c:pt>
                <c:pt idx="389">
                  <c:v>122.37086960735112</c:v>
                </c:pt>
                <c:pt idx="390">
                  <c:v>122.64890950050602</c:v>
                </c:pt>
                <c:pt idx="391">
                  <c:v>122.29342932649141</c:v>
                </c:pt>
                <c:pt idx="392">
                  <c:v>121.82399408133773</c:v>
                </c:pt>
                <c:pt idx="393">
                  <c:v>121.45801941696661</c:v>
                </c:pt>
                <c:pt idx="394">
                  <c:v>121.16382116192652</c:v>
                </c:pt>
                <c:pt idx="395">
                  <c:v>121.26845050603579</c:v>
                </c:pt>
                <c:pt idx="396">
                  <c:v>121.41426640738202</c:v>
                </c:pt>
                <c:pt idx="397">
                  <c:v>121.17370948398833</c:v>
                </c:pt>
                <c:pt idx="398">
                  <c:v>120.76255292400081</c:v>
                </c:pt>
                <c:pt idx="399">
                  <c:v>120.48195571501552</c:v>
                </c:pt>
                <c:pt idx="400">
                  <c:v>120.5310545427769</c:v>
                </c:pt>
                <c:pt idx="401">
                  <c:v>120.72818096165929</c:v>
                </c:pt>
                <c:pt idx="402">
                  <c:v>120.57974772781981</c:v>
                </c:pt>
                <c:pt idx="403">
                  <c:v>120.36931827183452</c:v>
                </c:pt>
                <c:pt idx="404">
                  <c:v>120.08533608810396</c:v>
                </c:pt>
                <c:pt idx="405">
                  <c:v>119.90583868407444</c:v>
                </c:pt>
                <c:pt idx="406">
                  <c:v>119.55200900324901</c:v>
                </c:pt>
                <c:pt idx="407">
                  <c:v>119.93281570787147</c:v>
                </c:pt>
                <c:pt idx="408">
                  <c:v>120.06924048150604</c:v>
                </c:pt>
                <c:pt idx="409">
                  <c:v>119.93871337634965</c:v>
                </c:pt>
                <c:pt idx="410">
                  <c:v>119.85383704261795</c:v>
                </c:pt>
                <c:pt idx="411">
                  <c:v>119.35830325445912</c:v>
                </c:pt>
                <c:pt idx="412">
                  <c:v>119.21559389715746</c:v>
                </c:pt>
                <c:pt idx="413">
                  <c:v>118.72516211967967</c:v>
                </c:pt>
                <c:pt idx="414">
                  <c:v>118.841739114878</c:v>
                </c:pt>
                <c:pt idx="415">
                  <c:v>118.99943025109134</c:v>
                </c:pt>
                <c:pt idx="416">
                  <c:v>118.85638797028989</c:v>
                </c:pt>
                <c:pt idx="417">
                  <c:v>118.65725757755474</c:v>
                </c:pt>
                <c:pt idx="418">
                  <c:v>118.441200446498</c:v>
                </c:pt>
                <c:pt idx="419">
                  <c:v>118.51804374219516</c:v>
                </c:pt>
                <c:pt idx="420">
                  <c:v>118.20659277095137</c:v>
                </c:pt>
                <c:pt idx="421">
                  <c:v>118.25638265271076</c:v>
                </c:pt>
                <c:pt idx="422">
                  <c:v>118.3853363423882</c:v>
                </c:pt>
                <c:pt idx="423">
                  <c:v>118.16166802634122</c:v>
                </c:pt>
                <c:pt idx="424">
                  <c:v>117.75427576971552</c:v>
                </c:pt>
                <c:pt idx="425">
                  <c:v>117.75536370283383</c:v>
                </c:pt>
                <c:pt idx="426">
                  <c:v>117.4617309679098</c:v>
                </c:pt>
                <c:pt idx="427">
                  <c:v>117.51621769543431</c:v>
                </c:pt>
                <c:pt idx="428">
                  <c:v>117.45926924755226</c:v>
                </c:pt>
                <c:pt idx="429">
                  <c:v>117.20612524505532</c:v>
                </c:pt>
                <c:pt idx="430">
                  <c:v>116.99921123887489</c:v>
                </c:pt>
                <c:pt idx="431">
                  <c:v>116.81195992673477</c:v>
                </c:pt>
                <c:pt idx="432">
                  <c:v>117.02746971748014</c:v>
                </c:pt>
                <c:pt idx="433">
                  <c:v>116.66006229804184</c:v>
                </c:pt>
                <c:pt idx="434">
                  <c:v>116.77266658638678</c:v>
                </c:pt>
                <c:pt idx="435">
                  <c:v>116.23536198169168</c:v>
                </c:pt>
                <c:pt idx="436">
                  <c:v>115.90863961326339</c:v>
                </c:pt>
                <c:pt idx="437">
                  <c:v>115.63685979600045</c:v>
                </c:pt>
                <c:pt idx="438">
                  <c:v>115.47915110928338</c:v>
                </c:pt>
                <c:pt idx="439">
                  <c:v>115.42107833371253</c:v>
                </c:pt>
                <c:pt idx="440">
                  <c:v>115.71480944934875</c:v>
                </c:pt>
                <c:pt idx="441">
                  <c:v>115.75736260347909</c:v>
                </c:pt>
                <c:pt idx="442">
                  <c:v>116.04301936864006</c:v>
                </c:pt>
                <c:pt idx="443">
                  <c:v>115.730981714123</c:v>
                </c:pt>
                <c:pt idx="444">
                  <c:v>115.98927822287381</c:v>
                </c:pt>
                <c:pt idx="445">
                  <c:v>116.11508677138295</c:v>
                </c:pt>
                <c:pt idx="446">
                  <c:v>116.48306917375871</c:v>
                </c:pt>
                <c:pt idx="447">
                  <c:v>116.14595412188007</c:v>
                </c:pt>
                <c:pt idx="448">
                  <c:v>116.01487316198232</c:v>
                </c:pt>
                <c:pt idx="449">
                  <c:v>115.23194801056928</c:v>
                </c:pt>
                <c:pt idx="450">
                  <c:v>114.99047995265768</c:v>
                </c:pt>
                <c:pt idx="451">
                  <c:v>114.96586447383297</c:v>
                </c:pt>
                <c:pt idx="452">
                  <c:v>114.74681090308708</c:v>
                </c:pt>
                <c:pt idx="453">
                  <c:v>114.98663795393831</c:v>
                </c:pt>
                <c:pt idx="454">
                  <c:v>114.55961542392399</c:v>
                </c:pt>
                <c:pt idx="455">
                  <c:v>114.42072971073119</c:v>
                </c:pt>
                <c:pt idx="456">
                  <c:v>113.99231113487062</c:v>
                </c:pt>
                <c:pt idx="457">
                  <c:v>114.46543016782813</c:v>
                </c:pt>
                <c:pt idx="458">
                  <c:v>114.56014757943697</c:v>
                </c:pt>
                <c:pt idx="459">
                  <c:v>114.48230263477134</c:v>
                </c:pt>
                <c:pt idx="460">
                  <c:v>114.38962338903251</c:v>
                </c:pt>
                <c:pt idx="461">
                  <c:v>114.31464599390239</c:v>
                </c:pt>
                <c:pt idx="462">
                  <c:v>114.55799055726713</c:v>
                </c:pt>
                <c:pt idx="463">
                  <c:v>114.76381138615483</c:v>
                </c:pt>
                <c:pt idx="464">
                  <c:v>114.65960399997333</c:v>
                </c:pt>
                <c:pt idx="465">
                  <c:v>114.21480299613508</c:v>
                </c:pt>
                <c:pt idx="466">
                  <c:v>114.53843265348554</c:v>
                </c:pt>
                <c:pt idx="467">
                  <c:v>115.16168438240712</c:v>
                </c:pt>
                <c:pt idx="468">
                  <c:v>115.06387549501493</c:v>
                </c:pt>
                <c:pt idx="469">
                  <c:v>115.14480321013443</c:v>
                </c:pt>
                <c:pt idx="470">
                  <c:v>114.86676190687929</c:v>
                </c:pt>
                <c:pt idx="471">
                  <c:v>115.31535952984754</c:v>
                </c:pt>
                <c:pt idx="472">
                  <c:v>115.34101043012397</c:v>
                </c:pt>
                <c:pt idx="473">
                  <c:v>115.06883634417422</c:v>
                </c:pt>
                <c:pt idx="474">
                  <c:v>114.36907550165708</c:v>
                </c:pt>
                <c:pt idx="475">
                  <c:v>113.7378745133008</c:v>
                </c:pt>
                <c:pt idx="476">
                  <c:v>113.69098675766699</c:v>
                </c:pt>
                <c:pt idx="477">
                  <c:v>113.29538549115972</c:v>
                </c:pt>
                <c:pt idx="478">
                  <c:v>113.01787139058618</c:v>
                </c:pt>
                <c:pt idx="479">
                  <c:v>113.25899736517333</c:v>
                </c:pt>
                <c:pt idx="480">
                  <c:v>113.81212012467822</c:v>
                </c:pt>
                <c:pt idx="481">
                  <c:v>114.44003675651587</c:v>
                </c:pt>
                <c:pt idx="482">
                  <c:v>114.37203695687597</c:v>
                </c:pt>
                <c:pt idx="483">
                  <c:v>113.73075752765443</c:v>
                </c:pt>
                <c:pt idx="484">
                  <c:v>113.61675334773535</c:v>
                </c:pt>
                <c:pt idx="485">
                  <c:v>113.57410765140702</c:v>
                </c:pt>
                <c:pt idx="486">
                  <c:v>113.09834226819113</c:v>
                </c:pt>
                <c:pt idx="487">
                  <c:v>112.80638548983654</c:v>
                </c:pt>
                <c:pt idx="488">
                  <c:v>112.8491043249175</c:v>
                </c:pt>
                <c:pt idx="489">
                  <c:v>112.379333569138</c:v>
                </c:pt>
                <c:pt idx="490">
                  <c:v>112.46109108745699</c:v>
                </c:pt>
                <c:pt idx="491">
                  <c:v>112.79962862747466</c:v>
                </c:pt>
                <c:pt idx="492">
                  <c:v>112.62764374803389</c:v>
                </c:pt>
                <c:pt idx="493">
                  <c:v>112.66821742443291</c:v>
                </c:pt>
                <c:pt idx="494">
                  <c:v>112.92550526867524</c:v>
                </c:pt>
                <c:pt idx="495">
                  <c:v>113.48355749386894</c:v>
                </c:pt>
                <c:pt idx="496">
                  <c:v>113.75506737599376</c:v>
                </c:pt>
                <c:pt idx="497">
                  <c:v>113.8703154740859</c:v>
                </c:pt>
                <c:pt idx="498">
                  <c:v>113.71436507747674</c:v>
                </c:pt>
                <c:pt idx="499">
                  <c:v>114.12210333307713</c:v>
                </c:pt>
                <c:pt idx="500">
                  <c:v>114.65834117946487</c:v>
                </c:pt>
                <c:pt idx="501">
                  <c:v>114.38720867978523</c:v>
                </c:pt>
                <c:pt idx="502">
                  <c:v>114.67708521068352</c:v>
                </c:pt>
                <c:pt idx="503">
                  <c:v>113.94764357622789</c:v>
                </c:pt>
                <c:pt idx="504">
                  <c:v>112.83125300368403</c:v>
                </c:pt>
                <c:pt idx="505">
                  <c:v>112.4927481640073</c:v>
                </c:pt>
                <c:pt idx="506">
                  <c:v>113.00493511938868</c:v>
                </c:pt>
                <c:pt idx="507">
                  <c:v>112.39607117922247</c:v>
                </c:pt>
                <c:pt idx="508">
                  <c:v>112.77178730546416</c:v>
                </c:pt>
                <c:pt idx="509">
                  <c:v>113.28613664372703</c:v>
                </c:pt>
                <c:pt idx="510">
                  <c:v>113.11642900624133</c:v>
                </c:pt>
                <c:pt idx="511">
                  <c:v>113.48088259199429</c:v>
                </c:pt>
                <c:pt idx="512">
                  <c:v>113.45574868573985</c:v>
                </c:pt>
                <c:pt idx="513">
                  <c:v>114.02035151408852</c:v>
                </c:pt>
                <c:pt idx="514">
                  <c:v>113.2008619391987</c:v>
                </c:pt>
                <c:pt idx="515">
                  <c:v>113.23308341710785</c:v>
                </c:pt>
                <c:pt idx="516">
                  <c:v>114.69857135078547</c:v>
                </c:pt>
                <c:pt idx="517">
                  <c:v>114.78336591035736</c:v>
                </c:pt>
                <c:pt idx="518">
                  <c:v>114.72852617997188</c:v>
                </c:pt>
                <c:pt idx="519">
                  <c:v>115.23580018298703</c:v>
                </c:pt>
                <c:pt idx="520">
                  <c:v>115.27069501282595</c:v>
                </c:pt>
                <c:pt idx="521">
                  <c:v>115.46634707285742</c:v>
                </c:pt>
                <c:pt idx="522">
                  <c:v>115.47371218953002</c:v>
                </c:pt>
                <c:pt idx="523">
                  <c:v>114.78957962774743</c:v>
                </c:pt>
                <c:pt idx="524">
                  <c:v>114.64102146601947</c:v>
                </c:pt>
                <c:pt idx="525">
                  <c:v>114.38895451206545</c:v>
                </c:pt>
                <c:pt idx="526">
                  <c:v>114.55369236198788</c:v>
                </c:pt>
                <c:pt idx="527">
                  <c:v>114.55158294526807</c:v>
                </c:pt>
                <c:pt idx="528">
                  <c:v>114.7975824360298</c:v>
                </c:pt>
                <c:pt idx="529">
                  <c:v>114.54839127079205</c:v>
                </c:pt>
                <c:pt idx="530">
                  <c:v>114.46942656669621</c:v>
                </c:pt>
                <c:pt idx="531">
                  <c:v>114.41864231954396</c:v>
                </c:pt>
                <c:pt idx="532">
                  <c:v>114.30946092715223</c:v>
                </c:pt>
                <c:pt idx="533">
                  <c:v>114.06640517795353</c:v>
                </c:pt>
                <c:pt idx="534">
                  <c:v>114.08615162728623</c:v>
                </c:pt>
                <c:pt idx="535">
                  <c:v>114.03589737970857</c:v>
                </c:pt>
                <c:pt idx="536">
                  <c:v>114.12506794645441</c:v>
                </c:pt>
                <c:pt idx="537">
                  <c:v>114.19262780647513</c:v>
                </c:pt>
                <c:pt idx="538">
                  <c:v>114.3543958571145</c:v>
                </c:pt>
                <c:pt idx="539">
                  <c:v>114.50625604240204</c:v>
                </c:pt>
                <c:pt idx="540">
                  <c:v>114.430129811808</c:v>
                </c:pt>
                <c:pt idx="541">
                  <c:v>114.43309426203314</c:v>
                </c:pt>
                <c:pt idx="542">
                  <c:v>114.25041284002225</c:v>
                </c:pt>
                <c:pt idx="543">
                  <c:v>113.69741555613075</c:v>
                </c:pt>
                <c:pt idx="544">
                  <c:v>113.5172262473816</c:v>
                </c:pt>
                <c:pt idx="545">
                  <c:v>113.74135706465152</c:v>
                </c:pt>
                <c:pt idx="546">
                  <c:v>113.55643280246974</c:v>
                </c:pt>
                <c:pt idx="547">
                  <c:v>113.97766226780507</c:v>
                </c:pt>
                <c:pt idx="548">
                  <c:v>114.28281552163828</c:v>
                </c:pt>
                <c:pt idx="549">
                  <c:v>113.75412215434213</c:v>
                </c:pt>
                <c:pt idx="550">
                  <c:v>113.5121710147364</c:v>
                </c:pt>
                <c:pt idx="551">
                  <c:v>113.39567939469767</c:v>
                </c:pt>
                <c:pt idx="552">
                  <c:v>113.09411126826681</c:v>
                </c:pt>
                <c:pt idx="553">
                  <c:v>112.77952739226168</c:v>
                </c:pt>
                <c:pt idx="554">
                  <c:v>113.0554931794712</c:v>
                </c:pt>
                <c:pt idx="555">
                  <c:v>113.06054758470219</c:v>
                </c:pt>
                <c:pt idx="556">
                  <c:v>113.26525274461574</c:v>
                </c:pt>
                <c:pt idx="557">
                  <c:v>113.50716441306864</c:v>
                </c:pt>
                <c:pt idx="558">
                  <c:v>113.47970426096262</c:v>
                </c:pt>
                <c:pt idx="559">
                  <c:v>113.14499472354544</c:v>
                </c:pt>
                <c:pt idx="560">
                  <c:v>113.53945479942968</c:v>
                </c:pt>
                <c:pt idx="561">
                  <c:v>113.64049128971958</c:v>
                </c:pt>
                <c:pt idx="562">
                  <c:v>113.46099799945354</c:v>
                </c:pt>
                <c:pt idx="563">
                  <c:v>112.80387375170871</c:v>
                </c:pt>
                <c:pt idx="564">
                  <c:v>112.72289520305848</c:v>
                </c:pt>
                <c:pt idx="565">
                  <c:v>112.66549023231238</c:v>
                </c:pt>
                <c:pt idx="566">
                  <c:v>113.13748180273015</c:v>
                </c:pt>
                <c:pt idx="567">
                  <c:v>113.00381084996849</c:v>
                </c:pt>
                <c:pt idx="568">
                  <c:v>113.47917366704824</c:v>
                </c:pt>
                <c:pt idx="569">
                  <c:v>113.57276651789387</c:v>
                </c:pt>
                <c:pt idx="570">
                  <c:v>113.14730031900355</c:v>
                </c:pt>
                <c:pt idx="571">
                  <c:v>113.34927958035956</c:v>
                </c:pt>
                <c:pt idx="572">
                  <c:v>113.55950305682727</c:v>
                </c:pt>
                <c:pt idx="573">
                  <c:v>113.56886522504237</c:v>
                </c:pt>
                <c:pt idx="574">
                  <c:v>113.69270351391346</c:v>
                </c:pt>
                <c:pt idx="575">
                  <c:v>114.25027463854558</c:v>
                </c:pt>
                <c:pt idx="576">
                  <c:v>113.70315715797804</c:v>
                </c:pt>
                <c:pt idx="577">
                  <c:v>113.08242621047172</c:v>
                </c:pt>
                <c:pt idx="578">
                  <c:v>113.35808757918286</c:v>
                </c:pt>
                <c:pt idx="579">
                  <c:v>113.35696967269429</c:v>
                </c:pt>
                <c:pt idx="580">
                  <c:v>113.71744494615406</c:v>
                </c:pt>
                <c:pt idx="581">
                  <c:v>113.21289058364829</c:v>
                </c:pt>
                <c:pt idx="582">
                  <c:v>112.97695903374921</c:v>
                </c:pt>
                <c:pt idx="583">
                  <c:v>111.77785719071093</c:v>
                </c:pt>
                <c:pt idx="584">
                  <c:v>111.53930694483327</c:v>
                </c:pt>
                <c:pt idx="585">
                  <c:v>111.78043387502555</c:v>
                </c:pt>
                <c:pt idx="586">
                  <c:v>111.73502327513569</c:v>
                </c:pt>
                <c:pt idx="587">
                  <c:v>111.40846326634752</c:v>
                </c:pt>
                <c:pt idx="588">
                  <c:v>111.07764794797322</c:v>
                </c:pt>
                <c:pt idx="589">
                  <c:v>110.89490025125133</c:v>
                </c:pt>
                <c:pt idx="590">
                  <c:v>111.1700653112951</c:v>
                </c:pt>
                <c:pt idx="591">
                  <c:v>111.23573571857875</c:v>
                </c:pt>
                <c:pt idx="592">
                  <c:v>111.01649674878647</c:v>
                </c:pt>
                <c:pt idx="593">
                  <c:v>111.01813156772101</c:v>
                </c:pt>
                <c:pt idx="594">
                  <c:v>110.67994578361616</c:v>
                </c:pt>
                <c:pt idx="595">
                  <c:v>110.99987765704392</c:v>
                </c:pt>
                <c:pt idx="596">
                  <c:v>111.72589978677915</c:v>
                </c:pt>
                <c:pt idx="597">
                  <c:v>111.35059203022664</c:v>
                </c:pt>
                <c:pt idx="598">
                  <c:v>111.17480203609331</c:v>
                </c:pt>
                <c:pt idx="599">
                  <c:v>110.97531184637788</c:v>
                </c:pt>
                <c:pt idx="600">
                  <c:v>110.82116039970897</c:v>
                </c:pt>
                <c:pt idx="601">
                  <c:v>111.12308310225312</c:v>
                </c:pt>
                <c:pt idx="602">
                  <c:v>111.70784541111199</c:v>
                </c:pt>
                <c:pt idx="603">
                  <c:v>111.73380089303893</c:v>
                </c:pt>
                <c:pt idx="604">
                  <c:v>111.96913414090497</c:v>
                </c:pt>
                <c:pt idx="605">
                  <c:v>112.16760066777307</c:v>
                </c:pt>
                <c:pt idx="606">
                  <c:v>112.36711228868131</c:v>
                </c:pt>
                <c:pt idx="607">
                  <c:v>112.59117567752186</c:v>
                </c:pt>
                <c:pt idx="608">
                  <c:v>112.32624884251112</c:v>
                </c:pt>
                <c:pt idx="609">
                  <c:v>112.39520494649133</c:v>
                </c:pt>
                <c:pt idx="610">
                  <c:v>112.86548544767847</c:v>
                </c:pt>
                <c:pt idx="611">
                  <c:v>112.95703322199755</c:v>
                </c:pt>
                <c:pt idx="612">
                  <c:v>113.13790162802702</c:v>
                </c:pt>
                <c:pt idx="613">
                  <c:v>112.94501029952497</c:v>
                </c:pt>
                <c:pt idx="614">
                  <c:v>112.94806019483202</c:v>
                </c:pt>
                <c:pt idx="615">
                  <c:v>113.23869788851344</c:v>
                </c:pt>
                <c:pt idx="616">
                  <c:v>113.52644639169957</c:v>
                </c:pt>
                <c:pt idx="617">
                  <c:v>113.34256251545469</c:v>
                </c:pt>
                <c:pt idx="618">
                  <c:v>112.60110954232512</c:v>
                </c:pt>
                <c:pt idx="619">
                  <c:v>112.77269852155811</c:v>
                </c:pt>
                <c:pt idx="620">
                  <c:v>113.05448360597251</c:v>
                </c:pt>
                <c:pt idx="621">
                  <c:v>113.00741955284833</c:v>
                </c:pt>
                <c:pt idx="622">
                  <c:v>112.87948980570749</c:v>
                </c:pt>
                <c:pt idx="623">
                  <c:v>112.79729656641629</c:v>
                </c:pt>
                <c:pt idx="624">
                  <c:v>113.11134977858471</c:v>
                </c:pt>
                <c:pt idx="625">
                  <c:v>113.07731336183019</c:v>
                </c:pt>
                <c:pt idx="626">
                  <c:v>112.87601695025262</c:v>
                </c:pt>
                <c:pt idx="627">
                  <c:v>112.86046733213443</c:v>
                </c:pt>
                <c:pt idx="628">
                  <c:v>112.9474564505113</c:v>
                </c:pt>
                <c:pt idx="629">
                  <c:v>112.49528994542766</c:v>
                </c:pt>
                <c:pt idx="630">
                  <c:v>112.88771559628634</c:v>
                </c:pt>
                <c:pt idx="631">
                  <c:v>112.95946302281342</c:v>
                </c:pt>
                <c:pt idx="632">
                  <c:v>112.6993177444653</c:v>
                </c:pt>
                <c:pt idx="633">
                  <c:v>112.58691254828891</c:v>
                </c:pt>
                <c:pt idx="634">
                  <c:v>113.05958214384469</c:v>
                </c:pt>
                <c:pt idx="635">
                  <c:v>113.09644545030238</c:v>
                </c:pt>
                <c:pt idx="636">
                  <c:v>113.04318072030185</c:v>
                </c:pt>
                <c:pt idx="637">
                  <c:v>113.03809067799223</c:v>
                </c:pt>
                <c:pt idx="638">
                  <c:v>113.06421226040371</c:v>
                </c:pt>
                <c:pt idx="639">
                  <c:v>113.14646253300518</c:v>
                </c:pt>
                <c:pt idx="640">
                  <c:v>112.65160706132737</c:v>
                </c:pt>
                <c:pt idx="641">
                  <c:v>112.30205863127092</c:v>
                </c:pt>
                <c:pt idx="642">
                  <c:v>111.98172222222821</c:v>
                </c:pt>
                <c:pt idx="643">
                  <c:v>111.84515373490702</c:v>
                </c:pt>
                <c:pt idx="644">
                  <c:v>112.08340297682653</c:v>
                </c:pt>
                <c:pt idx="645">
                  <c:v>112.03195734604979</c:v>
                </c:pt>
                <c:pt idx="646">
                  <c:v>112.22640624097028</c:v>
                </c:pt>
                <c:pt idx="647">
                  <c:v>112.52645809011595</c:v>
                </c:pt>
                <c:pt idx="648">
                  <c:v>111.95103129741238</c:v>
                </c:pt>
                <c:pt idx="649">
                  <c:v>111.90963477508528</c:v>
                </c:pt>
                <c:pt idx="650">
                  <c:v>112.01135561848365</c:v>
                </c:pt>
                <c:pt idx="651">
                  <c:v>112.03318806055707</c:v>
                </c:pt>
                <c:pt idx="652">
                  <c:v>111.81800335035729</c:v>
                </c:pt>
                <c:pt idx="653">
                  <c:v>111.6019772531594</c:v>
                </c:pt>
                <c:pt idx="654">
                  <c:v>111.8409129808183</c:v>
                </c:pt>
                <c:pt idx="655">
                  <c:v>111.66455259531359</c:v>
                </c:pt>
                <c:pt idx="656">
                  <c:v>111.85593135241373</c:v>
                </c:pt>
                <c:pt idx="657">
                  <c:v>111.75119077353808</c:v>
                </c:pt>
                <c:pt idx="658">
                  <c:v>111.8205871550954</c:v>
                </c:pt>
                <c:pt idx="659">
                  <c:v>111.50474828988227</c:v>
                </c:pt>
                <c:pt idx="660">
                  <c:v>111.51206546314694</c:v>
                </c:pt>
                <c:pt idx="661">
                  <c:v>111.27672134235924</c:v>
                </c:pt>
                <c:pt idx="662">
                  <c:v>111.17007882961138</c:v>
                </c:pt>
                <c:pt idx="663">
                  <c:v>111.82480342471641</c:v>
                </c:pt>
                <c:pt idx="664">
                  <c:v>111.98809610835886</c:v>
                </c:pt>
                <c:pt idx="665">
                  <c:v>111.81623066790399</c:v>
                </c:pt>
                <c:pt idx="666">
                  <c:v>111.7445898030012</c:v>
                </c:pt>
                <c:pt idx="667">
                  <c:v>112.08517762875864</c:v>
                </c:pt>
                <c:pt idx="668">
                  <c:v>111.90529518578927</c:v>
                </c:pt>
                <c:pt idx="669">
                  <c:v>111.21178334812923</c:v>
                </c:pt>
                <c:pt idx="670">
                  <c:v>111.16802466318256</c:v>
                </c:pt>
                <c:pt idx="671">
                  <c:v>111.41475705645419</c:v>
                </c:pt>
                <c:pt idx="672">
                  <c:v>111.55969246091482</c:v>
                </c:pt>
                <c:pt idx="673">
                  <c:v>111.62675293568586</c:v>
                </c:pt>
                <c:pt idx="674">
                  <c:v>111.0847464624719</c:v>
                </c:pt>
                <c:pt idx="675">
                  <c:v>109.93088019208868</c:v>
                </c:pt>
                <c:pt idx="676">
                  <c:v>109.592528319153</c:v>
                </c:pt>
                <c:pt idx="677">
                  <c:v>109.21646666008549</c:v>
                </c:pt>
                <c:pt idx="678">
                  <c:v>109.12912478357578</c:v>
                </c:pt>
                <c:pt idx="679">
                  <c:v>108.65453679909383</c:v>
                </c:pt>
                <c:pt idx="680">
                  <c:v>108.26585793605442</c:v>
                </c:pt>
                <c:pt idx="681">
                  <c:v>108.24275370010743</c:v>
                </c:pt>
                <c:pt idx="682">
                  <c:v>108.03405559082722</c:v>
                </c:pt>
                <c:pt idx="683">
                  <c:v>108.27584350841745</c:v>
                </c:pt>
                <c:pt idx="684">
                  <c:v>108.23675843171637</c:v>
                </c:pt>
                <c:pt idx="685">
                  <c:v>108.15033597552018</c:v>
                </c:pt>
                <c:pt idx="686">
                  <c:v>107.76688076470097</c:v>
                </c:pt>
                <c:pt idx="687">
                  <c:v>107.88035354659891</c:v>
                </c:pt>
                <c:pt idx="688">
                  <c:v>108.12118698948305</c:v>
                </c:pt>
                <c:pt idx="689">
                  <c:v>108.32138409391067</c:v>
                </c:pt>
                <c:pt idx="690">
                  <c:v>108.34118416201341</c:v>
                </c:pt>
                <c:pt idx="691">
                  <c:v>108.34521992715079</c:v>
                </c:pt>
                <c:pt idx="692">
                  <c:v>108.2412549150574</c:v>
                </c:pt>
                <c:pt idx="693">
                  <c:v>108.26102328503917</c:v>
                </c:pt>
                <c:pt idx="694">
                  <c:v>108.07011723782149</c:v>
                </c:pt>
                <c:pt idx="695">
                  <c:v>108.24031964568339</c:v>
                </c:pt>
                <c:pt idx="696">
                  <c:v>108.17482633999687</c:v>
                </c:pt>
                <c:pt idx="697">
                  <c:v>108.23010088236433</c:v>
                </c:pt>
                <c:pt idx="698">
                  <c:v>108.45287472871432</c:v>
                </c:pt>
                <c:pt idx="699">
                  <c:v>108.38475185412756</c:v>
                </c:pt>
                <c:pt idx="700">
                  <c:v>108.1348686326718</c:v>
                </c:pt>
                <c:pt idx="701">
                  <c:v>107.97276747207309</c:v>
                </c:pt>
                <c:pt idx="702">
                  <c:v>108.03323629928398</c:v>
                </c:pt>
                <c:pt idx="703">
                  <c:v>108.13660035229597</c:v>
                </c:pt>
                <c:pt idx="704">
                  <c:v>108.40311873597543</c:v>
                </c:pt>
                <c:pt idx="705">
                  <c:v>108.71552542887348</c:v>
                </c:pt>
                <c:pt idx="706">
                  <c:v>108.57630992703182</c:v>
                </c:pt>
                <c:pt idx="707">
                  <c:v>108.86397110888691</c:v>
                </c:pt>
                <c:pt idx="708">
                  <c:v>108.49165622598494</c:v>
                </c:pt>
                <c:pt idx="709">
                  <c:v>108.10000361305106</c:v>
                </c:pt>
                <c:pt idx="710">
                  <c:v>107.83968013765607</c:v>
                </c:pt>
                <c:pt idx="711">
                  <c:v>107.74628898941248</c:v>
                </c:pt>
                <c:pt idx="712">
                  <c:v>107.61539067828299</c:v>
                </c:pt>
                <c:pt idx="713">
                  <c:v>107.74617823244866</c:v>
                </c:pt>
                <c:pt idx="714">
                  <c:v>107.8525548189384</c:v>
                </c:pt>
                <c:pt idx="715">
                  <c:v>107.91897172862426</c:v>
                </c:pt>
                <c:pt idx="716">
                  <c:v>107.76968264551901</c:v>
                </c:pt>
                <c:pt idx="717">
                  <c:v>107.91678521088672</c:v>
                </c:pt>
                <c:pt idx="718">
                  <c:v>107.55217278491736</c:v>
                </c:pt>
                <c:pt idx="719">
                  <c:v>107.08527743328129</c:v>
                </c:pt>
                <c:pt idx="720">
                  <c:v>107.0919518805287</c:v>
                </c:pt>
                <c:pt idx="721">
                  <c:v>107.48375933645269</c:v>
                </c:pt>
                <c:pt idx="722">
                  <c:v>107.38377690191433</c:v>
                </c:pt>
                <c:pt idx="723">
                  <c:v>107.29599838378846</c:v>
                </c:pt>
                <c:pt idx="724">
                  <c:v>106.89444767132089</c:v>
                </c:pt>
                <c:pt idx="725">
                  <c:v>107.1501626478092</c:v>
                </c:pt>
                <c:pt idx="726">
                  <c:v>107.26205575618008</c:v>
                </c:pt>
                <c:pt idx="727">
                  <c:v>107.58371178596711</c:v>
                </c:pt>
                <c:pt idx="728">
                  <c:v>107.90283159315865</c:v>
                </c:pt>
                <c:pt idx="729">
                  <c:v>108.230328700955</c:v>
                </c:pt>
                <c:pt idx="730">
                  <c:v>108.46242439364566</c:v>
                </c:pt>
                <c:pt idx="731">
                  <c:v>108.48169111755587</c:v>
                </c:pt>
                <c:pt idx="732">
                  <c:v>108.29350233348848</c:v>
                </c:pt>
                <c:pt idx="733">
                  <c:v>108.68954576547563</c:v>
                </c:pt>
                <c:pt idx="734">
                  <c:v>108.70479544012427</c:v>
                </c:pt>
                <c:pt idx="735">
                  <c:v>108.70725140354365</c:v>
                </c:pt>
                <c:pt idx="736">
                  <c:v>108.82666015970051</c:v>
                </c:pt>
                <c:pt idx="737">
                  <c:v>108.74818889745669</c:v>
                </c:pt>
                <c:pt idx="738">
                  <c:v>108.58446472314273</c:v>
                </c:pt>
                <c:pt idx="739">
                  <c:v>108.46143204434648</c:v>
                </c:pt>
                <c:pt idx="740">
                  <c:v>108.72314847735164</c:v>
                </c:pt>
                <c:pt idx="741">
                  <c:v>109.17141504141543</c:v>
                </c:pt>
                <c:pt idx="742">
                  <c:v>109.32151215856949</c:v>
                </c:pt>
                <c:pt idx="743">
                  <c:v>109.39599457355641</c:v>
                </c:pt>
                <c:pt idx="744">
                  <c:v>109.73236985888353</c:v>
                </c:pt>
                <c:pt idx="745">
                  <c:v>109.28570966702148</c:v>
                </c:pt>
                <c:pt idx="746">
                  <c:v>109.28633490080361</c:v>
                </c:pt>
                <c:pt idx="747">
                  <c:v>108.9448020282003</c:v>
                </c:pt>
                <c:pt idx="748">
                  <c:v>108.7848731794533</c:v>
                </c:pt>
                <c:pt idx="749">
                  <c:v>108.89955900881756</c:v>
                </c:pt>
                <c:pt idx="750">
                  <c:v>108.294125003452</c:v>
                </c:pt>
                <c:pt idx="751">
                  <c:v>108.00702441218895</c:v>
                </c:pt>
                <c:pt idx="752">
                  <c:v>108.31649704776606</c:v>
                </c:pt>
                <c:pt idx="753">
                  <c:v>108.01357494542161</c:v>
                </c:pt>
                <c:pt idx="754">
                  <c:v>107.74859809264059</c:v>
                </c:pt>
                <c:pt idx="755">
                  <c:v>107.61260686073241</c:v>
                </c:pt>
                <c:pt idx="756">
                  <c:v>107.66820093647431</c:v>
                </c:pt>
                <c:pt idx="757">
                  <c:v>107.43873067561293</c:v>
                </c:pt>
                <c:pt idx="758">
                  <c:v>107.23985732900054</c:v>
                </c:pt>
                <c:pt idx="759">
                  <c:v>107.52826840449066</c:v>
                </c:pt>
                <c:pt idx="760">
                  <c:v>107.19312813389384</c:v>
                </c:pt>
                <c:pt idx="761">
                  <c:v>107.14286269874407</c:v>
                </c:pt>
                <c:pt idx="762">
                  <c:v>107.17214997948759</c:v>
                </c:pt>
                <c:pt idx="763">
                  <c:v>107.41422081446107</c:v>
                </c:pt>
                <c:pt idx="764">
                  <c:v>106.98582469532076</c:v>
                </c:pt>
                <c:pt idx="765">
                  <c:v>106.76788963705694</c:v>
                </c:pt>
                <c:pt idx="766">
                  <c:v>106.72467012316326</c:v>
                </c:pt>
                <c:pt idx="767">
                  <c:v>106.28633904376994</c:v>
                </c:pt>
                <c:pt idx="768">
                  <c:v>106.1691695384379</c:v>
                </c:pt>
                <c:pt idx="769">
                  <c:v>106.26861901335654</c:v>
                </c:pt>
                <c:pt idx="770">
                  <c:v>106.67933579687698</c:v>
                </c:pt>
                <c:pt idx="771">
                  <c:v>104.98630106063275</c:v>
                </c:pt>
                <c:pt idx="772">
                  <c:v>105.19006740844112</c:v>
                </c:pt>
                <c:pt idx="773">
                  <c:v>104.15844420733814</c:v>
                </c:pt>
                <c:pt idx="774">
                  <c:v>105.18736964196593</c:v>
                </c:pt>
                <c:pt idx="775">
                  <c:v>104.91339617488823</c:v>
                </c:pt>
                <c:pt idx="776">
                  <c:v>105.23570579196044</c:v>
                </c:pt>
                <c:pt idx="777">
                  <c:v>105.760020296921</c:v>
                </c:pt>
                <c:pt idx="778">
                  <c:v>105.93955133358915</c:v>
                </c:pt>
                <c:pt idx="779">
                  <c:v>106.46411182529131</c:v>
                </c:pt>
                <c:pt idx="780">
                  <c:v>106.7014329066066</c:v>
                </c:pt>
                <c:pt idx="781">
                  <c:v>107.25332393773051</c:v>
                </c:pt>
                <c:pt idx="782">
                  <c:v>107.42727883208121</c:v>
                </c:pt>
                <c:pt idx="783">
                  <c:v>107.69816699984763</c:v>
                </c:pt>
                <c:pt idx="784">
                  <c:v>107.80210062847054</c:v>
                </c:pt>
                <c:pt idx="785">
                  <c:v>107.75837493520784</c:v>
                </c:pt>
                <c:pt idx="786">
                  <c:v>107.96724466883632</c:v>
                </c:pt>
                <c:pt idx="787">
                  <c:v>107.71878092885962</c:v>
                </c:pt>
                <c:pt idx="788">
                  <c:v>107.86163873125861</c:v>
                </c:pt>
                <c:pt idx="789">
                  <c:v>107.62288458022564</c:v>
                </c:pt>
                <c:pt idx="790">
                  <c:v>107.78256241947733</c:v>
                </c:pt>
                <c:pt idx="791">
                  <c:v>107.93787230427623</c:v>
                </c:pt>
                <c:pt idx="792">
                  <c:v>107.54457107440221</c:v>
                </c:pt>
                <c:pt idx="793">
                  <c:v>107.83402591540828</c:v>
                </c:pt>
                <c:pt idx="794">
                  <c:v>107.75419437258779</c:v>
                </c:pt>
                <c:pt idx="795">
                  <c:v>107.84922970935757</c:v>
                </c:pt>
                <c:pt idx="796">
                  <c:v>107.84088369899351</c:v>
                </c:pt>
                <c:pt idx="797">
                  <c:v>107.84830373965289</c:v>
                </c:pt>
                <c:pt idx="798">
                  <c:v>108.14495799307352</c:v>
                </c:pt>
                <c:pt idx="799">
                  <c:v>108.14147688678425</c:v>
                </c:pt>
                <c:pt idx="800">
                  <c:v>107.90356240965244</c:v>
                </c:pt>
                <c:pt idx="801">
                  <c:v>107.85316768812258</c:v>
                </c:pt>
                <c:pt idx="802">
                  <c:v>108.04067208412033</c:v>
                </c:pt>
                <c:pt idx="803">
                  <c:v>108.20816088810031</c:v>
                </c:pt>
                <c:pt idx="804">
                  <c:v>108.09716068782784</c:v>
                </c:pt>
                <c:pt idx="805">
                  <c:v>107.89687033032526</c:v>
                </c:pt>
                <c:pt idx="806">
                  <c:v>107.70384328258913</c:v>
                </c:pt>
                <c:pt idx="807">
                  <c:v>107.61194157311138</c:v>
                </c:pt>
                <c:pt idx="808">
                  <c:v>106.86372119100247</c:v>
                </c:pt>
                <c:pt idx="809">
                  <c:v>107.38021068850101</c:v>
                </c:pt>
                <c:pt idx="810">
                  <c:v>107.31850390982216</c:v>
                </c:pt>
                <c:pt idx="811">
                  <c:v>107.41947548888643</c:v>
                </c:pt>
                <c:pt idx="812">
                  <c:v>107.79958199133996</c:v>
                </c:pt>
                <c:pt idx="813">
                  <c:v>107.66787018056658</c:v>
                </c:pt>
                <c:pt idx="814">
                  <c:v>108.05369646910187</c:v>
                </c:pt>
                <c:pt idx="815">
                  <c:v>108.17585222870484</c:v>
                </c:pt>
                <c:pt idx="816">
                  <c:v>107.79948232871847</c:v>
                </c:pt>
                <c:pt idx="817">
                  <c:v>107.84971593755634</c:v>
                </c:pt>
                <c:pt idx="818">
                  <c:v>107.11828309007242</c:v>
                </c:pt>
                <c:pt idx="819">
                  <c:v>106.42843395863505</c:v>
                </c:pt>
                <c:pt idx="820">
                  <c:v>106.80224530749659</c:v>
                </c:pt>
                <c:pt idx="821">
                  <c:v>106.33115361410233</c:v>
                </c:pt>
                <c:pt idx="822">
                  <c:v>105.99699678936187</c:v>
                </c:pt>
                <c:pt idx="823">
                  <c:v>106.74514973138771</c:v>
                </c:pt>
                <c:pt idx="824">
                  <c:v>106.56607489127944</c:v>
                </c:pt>
                <c:pt idx="825">
                  <c:v>106.86531508206912</c:v>
                </c:pt>
                <c:pt idx="826">
                  <c:v>107.47291462847454</c:v>
                </c:pt>
                <c:pt idx="827">
                  <c:v>107.89666657666838</c:v>
                </c:pt>
                <c:pt idx="828">
                  <c:v>108.05149080430084</c:v>
                </c:pt>
                <c:pt idx="829">
                  <c:v>107.97335760484775</c:v>
                </c:pt>
                <c:pt idx="830">
                  <c:v>108.40525409387807</c:v>
                </c:pt>
                <c:pt idx="831">
                  <c:v>108.33895798666347</c:v>
                </c:pt>
                <c:pt idx="832">
                  <c:v>108.95417784292263</c:v>
                </c:pt>
                <c:pt idx="833">
                  <c:v>109.03431193964613</c:v>
                </c:pt>
                <c:pt idx="834">
                  <c:v>108.73168532904981</c:v>
                </c:pt>
                <c:pt idx="835">
                  <c:v>108.68871213985562</c:v>
                </c:pt>
                <c:pt idx="836">
                  <c:v>109.29961622702437</c:v>
                </c:pt>
                <c:pt idx="837">
                  <c:v>109.17886796887529</c:v>
                </c:pt>
                <c:pt idx="838">
                  <c:v>109.21012098761318</c:v>
                </c:pt>
                <c:pt idx="839">
                  <c:v>109.56928757151888</c:v>
                </c:pt>
                <c:pt idx="840">
                  <c:v>109.83432850811134</c:v>
                </c:pt>
                <c:pt idx="841">
                  <c:v>110.22538955486289</c:v>
                </c:pt>
                <c:pt idx="842">
                  <c:v>110.16602003480195</c:v>
                </c:pt>
                <c:pt idx="843">
                  <c:v>110.15564893404276</c:v>
                </c:pt>
                <c:pt idx="844">
                  <c:v>109.87412780640766</c:v>
                </c:pt>
                <c:pt idx="845">
                  <c:v>109.85049301150745</c:v>
                </c:pt>
                <c:pt idx="846">
                  <c:v>109.5713359343947</c:v>
                </c:pt>
                <c:pt idx="847">
                  <c:v>109.40132287619062</c:v>
                </c:pt>
                <c:pt idx="848">
                  <c:v>109.00791831277303</c:v>
                </c:pt>
                <c:pt idx="849">
                  <c:v>109.08314277844077</c:v>
                </c:pt>
                <c:pt idx="850">
                  <c:v>109.26731334787448</c:v>
                </c:pt>
                <c:pt idx="851">
                  <c:v>109.38668364675222</c:v>
                </c:pt>
                <c:pt idx="852">
                  <c:v>109.08219452682162</c:v>
                </c:pt>
                <c:pt idx="853">
                  <c:v>109.27544532599978</c:v>
                </c:pt>
                <c:pt idx="854">
                  <c:v>109.34335452961312</c:v>
                </c:pt>
                <c:pt idx="855">
                  <c:v>109.02530106119499</c:v>
                </c:pt>
                <c:pt idx="856">
                  <c:v>109.03983635109633</c:v>
                </c:pt>
                <c:pt idx="857">
                  <c:v>109.10158229793124</c:v>
                </c:pt>
                <c:pt idx="858">
                  <c:v>109.10569979061358</c:v>
                </c:pt>
                <c:pt idx="859">
                  <c:v>108.82093151679078</c:v>
                </c:pt>
                <c:pt idx="860">
                  <c:v>108.9114471327</c:v>
                </c:pt>
                <c:pt idx="861">
                  <c:v>108.59006438266901</c:v>
                </c:pt>
                <c:pt idx="862">
                  <c:v>108.38545633321206</c:v>
                </c:pt>
                <c:pt idx="863">
                  <c:v>108.67926514420579</c:v>
                </c:pt>
                <c:pt idx="864">
                  <c:v>108.31518017729988</c:v>
                </c:pt>
                <c:pt idx="865">
                  <c:v>108.73934080983334</c:v>
                </c:pt>
                <c:pt idx="866">
                  <c:v>109.42071196417072</c:v>
                </c:pt>
                <c:pt idx="867">
                  <c:v>109.41307206441209</c:v>
                </c:pt>
                <c:pt idx="868">
                  <c:v>109.53844237474532</c:v>
                </c:pt>
                <c:pt idx="869">
                  <c:v>109.35429080087673</c:v>
                </c:pt>
                <c:pt idx="870">
                  <c:v>109.59125136268104</c:v>
                </c:pt>
                <c:pt idx="871">
                  <c:v>109.83707922909448</c:v>
                </c:pt>
                <c:pt idx="872">
                  <c:v>109.80894882488235</c:v>
                </c:pt>
                <c:pt idx="873">
                  <c:v>109.66445273073995</c:v>
                </c:pt>
                <c:pt idx="874">
                  <c:v>109.8742512076587</c:v>
                </c:pt>
                <c:pt idx="875">
                  <c:v>109.4605839350708</c:v>
                </c:pt>
                <c:pt idx="876">
                  <c:v>108.94872918065852</c:v>
                </c:pt>
                <c:pt idx="877">
                  <c:v>108.64621138085462</c:v>
                </c:pt>
                <c:pt idx="878">
                  <c:v>108.76640539968955</c:v>
                </c:pt>
                <c:pt idx="879">
                  <c:v>108.43224666373885</c:v>
                </c:pt>
                <c:pt idx="880">
                  <c:v>108.07628812778708</c:v>
                </c:pt>
                <c:pt idx="881">
                  <c:v>107.92395175980823</c:v>
                </c:pt>
                <c:pt idx="882">
                  <c:v>107.97137986352085</c:v>
                </c:pt>
                <c:pt idx="883">
                  <c:v>108.14446856010156</c:v>
                </c:pt>
                <c:pt idx="884">
                  <c:v>108.06185726687909</c:v>
                </c:pt>
                <c:pt idx="885">
                  <c:v>107.71015948280117</c:v>
                </c:pt>
                <c:pt idx="886">
                  <c:v>107.69197788346254</c:v>
                </c:pt>
                <c:pt idx="887">
                  <c:v>108.33288038473398</c:v>
                </c:pt>
                <c:pt idx="888">
                  <c:v>107.89259196967909</c:v>
                </c:pt>
                <c:pt idx="889">
                  <c:v>107.85825947849038</c:v>
                </c:pt>
                <c:pt idx="890">
                  <c:v>107.74172113868443</c:v>
                </c:pt>
                <c:pt idx="891">
                  <c:v>108.04570608368601</c:v>
                </c:pt>
                <c:pt idx="892">
                  <c:v>107.64378434005116</c:v>
                </c:pt>
                <c:pt idx="893">
                  <c:v>107.562844458447</c:v>
                </c:pt>
                <c:pt idx="894">
                  <c:v>107.18890712120839</c:v>
                </c:pt>
                <c:pt idx="895">
                  <c:v>107.06974163647615</c:v>
                </c:pt>
                <c:pt idx="896">
                  <c:v>107.02858315305294</c:v>
                </c:pt>
                <c:pt idx="897">
                  <c:v>107.57273337484858</c:v>
                </c:pt>
                <c:pt idx="898">
                  <c:v>107.66576992367143</c:v>
                </c:pt>
                <c:pt idx="899">
                  <c:v>108.06392072132351</c:v>
                </c:pt>
                <c:pt idx="900">
                  <c:v>108.04011959286434</c:v>
                </c:pt>
                <c:pt idx="901">
                  <c:v>107.86724956670335</c:v>
                </c:pt>
                <c:pt idx="902">
                  <c:v>107.89912582643707</c:v>
                </c:pt>
                <c:pt idx="903">
                  <c:v>107.80009083941108</c:v>
                </c:pt>
                <c:pt idx="904">
                  <c:v>107.62410622813806</c:v>
                </c:pt>
                <c:pt idx="905">
                  <c:v>107.03582996115057</c:v>
                </c:pt>
                <c:pt idx="906">
                  <c:v>107.46398950975582</c:v>
                </c:pt>
                <c:pt idx="907">
                  <c:v>107.32939353124085</c:v>
                </c:pt>
                <c:pt idx="908">
                  <c:v>106.94861845481702</c:v>
                </c:pt>
                <c:pt idx="909">
                  <c:v>106.72402413410417</c:v>
                </c:pt>
                <c:pt idx="910">
                  <c:v>106.53448714271501</c:v>
                </c:pt>
                <c:pt idx="911">
                  <c:v>106.92362510409085</c:v>
                </c:pt>
                <c:pt idx="912">
                  <c:v>106.88669315721683</c:v>
                </c:pt>
                <c:pt idx="913">
                  <c:v>107.35482877941131</c:v>
                </c:pt>
                <c:pt idx="914">
                  <c:v>106.70503063168138</c:v>
                </c:pt>
                <c:pt idx="915">
                  <c:v>106.77785927878352</c:v>
                </c:pt>
                <c:pt idx="916">
                  <c:v>106.92773658345321</c:v>
                </c:pt>
                <c:pt idx="917">
                  <c:v>107.04259826746645</c:v>
                </c:pt>
                <c:pt idx="918">
                  <c:v>107.06634688425906</c:v>
                </c:pt>
                <c:pt idx="919">
                  <c:v>106.84654173008862</c:v>
                </c:pt>
                <c:pt idx="920">
                  <c:v>106.67151591705216</c:v>
                </c:pt>
                <c:pt idx="921">
                  <c:v>106.76983869857665</c:v>
                </c:pt>
                <c:pt idx="922">
                  <c:v>106.53844141338188</c:v>
                </c:pt>
                <c:pt idx="923">
                  <c:v>106.34177708784219</c:v>
                </c:pt>
                <c:pt idx="924">
                  <c:v>106.5736622560641</c:v>
                </c:pt>
                <c:pt idx="925">
                  <c:v>106.90568975952938</c:v>
                </c:pt>
                <c:pt idx="926">
                  <c:v>107.24471645282976</c:v>
                </c:pt>
                <c:pt idx="927">
                  <c:v>107.97871083479109</c:v>
                </c:pt>
                <c:pt idx="928">
                  <c:v>108.2436018113025</c:v>
                </c:pt>
                <c:pt idx="929">
                  <c:v>108.16832347048285</c:v>
                </c:pt>
                <c:pt idx="930">
                  <c:v>108.06710455284535</c:v>
                </c:pt>
                <c:pt idx="931">
                  <c:v>108.00970052605062</c:v>
                </c:pt>
                <c:pt idx="932">
                  <c:v>108.26785523232506</c:v>
                </c:pt>
                <c:pt idx="933">
                  <c:v>108.0439142891304</c:v>
                </c:pt>
                <c:pt idx="934">
                  <c:v>107.894574430763</c:v>
                </c:pt>
                <c:pt idx="935">
                  <c:v>108.1941767259697</c:v>
                </c:pt>
                <c:pt idx="936">
                  <c:v>108.75459247726829</c:v>
                </c:pt>
                <c:pt idx="937">
                  <c:v>107.91255347677799</c:v>
                </c:pt>
                <c:pt idx="938">
                  <c:v>107.05322594819954</c:v>
                </c:pt>
                <c:pt idx="939">
                  <c:v>106.89731297168829</c:v>
                </c:pt>
                <c:pt idx="940">
                  <c:v>107.12042928593554</c:v>
                </c:pt>
                <c:pt idx="941">
                  <c:v>107.49273949569543</c:v>
                </c:pt>
                <c:pt idx="942">
                  <c:v>107.68371227211919</c:v>
                </c:pt>
                <c:pt idx="943">
                  <c:v>107.98621319733519</c:v>
                </c:pt>
                <c:pt idx="944">
                  <c:v>108.26668927754504</c:v>
                </c:pt>
                <c:pt idx="945">
                  <c:v>108.3774532102792</c:v>
                </c:pt>
                <c:pt idx="946">
                  <c:v>109.0723198745745</c:v>
                </c:pt>
                <c:pt idx="947">
                  <c:v>109.25028508233608</c:v>
                </c:pt>
                <c:pt idx="948">
                  <c:v>109.16890942149111</c:v>
                </c:pt>
                <c:pt idx="949">
                  <c:v>109.41689413526861</c:v>
                </c:pt>
                <c:pt idx="950">
                  <c:v>109.47018500456518</c:v>
                </c:pt>
                <c:pt idx="951">
                  <c:v>109.46691011086793</c:v>
                </c:pt>
                <c:pt idx="952">
                  <c:v>109.25862852888156</c:v>
                </c:pt>
                <c:pt idx="953">
                  <c:v>109.5531458278398</c:v>
                </c:pt>
                <c:pt idx="954">
                  <c:v>109.58521569083949</c:v>
                </c:pt>
                <c:pt idx="955">
                  <c:v>109.50966384884312</c:v>
                </c:pt>
                <c:pt idx="956">
                  <c:v>109.73813277538649</c:v>
                </c:pt>
                <c:pt idx="957">
                  <c:v>109.53265986833746</c:v>
                </c:pt>
                <c:pt idx="958">
                  <c:v>108.82946761099716</c:v>
                </c:pt>
                <c:pt idx="959">
                  <c:v>108.91726811969446</c:v>
                </c:pt>
                <c:pt idx="960">
                  <c:v>108.5552834562986</c:v>
                </c:pt>
                <c:pt idx="961">
                  <c:v>108.20689380233006</c:v>
                </c:pt>
                <c:pt idx="962">
                  <c:v>107.99057942703729</c:v>
                </c:pt>
                <c:pt idx="963">
                  <c:v>107.75150225816735</c:v>
                </c:pt>
                <c:pt idx="964">
                  <c:v>108.07878077712002</c:v>
                </c:pt>
                <c:pt idx="965">
                  <c:v>108.36255614226506</c:v>
                </c:pt>
                <c:pt idx="966">
                  <c:v>108.45139688540085</c:v>
                </c:pt>
                <c:pt idx="967">
                  <c:v>108.70730996349141</c:v>
                </c:pt>
                <c:pt idx="968">
                  <c:v>108.76398253283766</c:v>
                </c:pt>
                <c:pt idx="969">
                  <c:v>108.97852736052809</c:v>
                </c:pt>
                <c:pt idx="970">
                  <c:v>108.5753749606546</c:v>
                </c:pt>
                <c:pt idx="971">
                  <c:v>108.83046646307264</c:v>
                </c:pt>
                <c:pt idx="972">
                  <c:v>108.2306291804957</c:v>
                </c:pt>
                <c:pt idx="973">
                  <c:v>108.85982198800598</c:v>
                </c:pt>
                <c:pt idx="974">
                  <c:v>108.84966582847579</c:v>
                </c:pt>
                <c:pt idx="975">
                  <c:v>109.32815157473176</c:v>
                </c:pt>
                <c:pt idx="976">
                  <c:v>109.60588587236246</c:v>
                </c:pt>
                <c:pt idx="977">
                  <c:v>109.76432063250897</c:v>
                </c:pt>
                <c:pt idx="978">
                  <c:v>109.66194533945009</c:v>
                </c:pt>
                <c:pt idx="979">
                  <c:v>109.50186303450576</c:v>
                </c:pt>
                <c:pt idx="980">
                  <c:v>108.99364952016218</c:v>
                </c:pt>
                <c:pt idx="981">
                  <c:v>108.92718774365071</c:v>
                </c:pt>
                <c:pt idx="982">
                  <c:v>108.6040534393625</c:v>
                </c:pt>
                <c:pt idx="983">
                  <c:v>108.65170756699274</c:v>
                </c:pt>
                <c:pt idx="984">
                  <c:v>108.64892103412518</c:v>
                </c:pt>
                <c:pt idx="985">
                  <c:v>108.52292806548218</c:v>
                </c:pt>
                <c:pt idx="986">
                  <c:v>108.42374262891884</c:v>
                </c:pt>
                <c:pt idx="987">
                  <c:v>108.46861651669082</c:v>
                </c:pt>
                <c:pt idx="988">
                  <c:v>108.19530446819873</c:v>
                </c:pt>
                <c:pt idx="989">
                  <c:v>108.21292254020763</c:v>
                </c:pt>
                <c:pt idx="990">
                  <c:v>107.79992614902676</c:v>
                </c:pt>
                <c:pt idx="991">
                  <c:v>107.32098293595531</c:v>
                </c:pt>
                <c:pt idx="992">
                  <c:v>107.28141462606173</c:v>
                </c:pt>
                <c:pt idx="993">
                  <c:v>107.05285975332643</c:v>
                </c:pt>
                <c:pt idx="994">
                  <c:v>107.14600919174401</c:v>
                </c:pt>
                <c:pt idx="995">
                  <c:v>107.10163358211825</c:v>
                </c:pt>
                <c:pt idx="996">
                  <c:v>106.29303858147851</c:v>
                </c:pt>
                <c:pt idx="997">
                  <c:v>106.01639878966472</c:v>
                </c:pt>
                <c:pt idx="998">
                  <c:v>105.33933896435009</c:v>
                </c:pt>
                <c:pt idx="999">
                  <c:v>105.27189066539992</c:v>
                </c:pt>
                <c:pt idx="1000">
                  <c:v>104.81952445050054</c:v>
                </c:pt>
                <c:pt idx="1001">
                  <c:v>104.53122774462771</c:v>
                </c:pt>
                <c:pt idx="1002">
                  <c:v>104.28018616661802</c:v>
                </c:pt>
                <c:pt idx="1003">
                  <c:v>104.05568697522921</c:v>
                </c:pt>
                <c:pt idx="1004">
                  <c:v>104.15599128553994</c:v>
                </c:pt>
                <c:pt idx="1005">
                  <c:v>104.46346847778803</c:v>
                </c:pt>
                <c:pt idx="1006">
                  <c:v>104.43942549965821</c:v>
                </c:pt>
                <c:pt idx="1007">
                  <c:v>104.65415309265414</c:v>
                </c:pt>
                <c:pt idx="1008">
                  <c:v>104.55132359582164</c:v>
                </c:pt>
                <c:pt idx="1009">
                  <c:v>104.5268999372436</c:v>
                </c:pt>
                <c:pt idx="1010">
                  <c:v>104.2487798431812</c:v>
                </c:pt>
                <c:pt idx="1011">
                  <c:v>104.50386427179062</c:v>
                </c:pt>
                <c:pt idx="1012">
                  <c:v>104.84260964426753</c:v>
                </c:pt>
                <c:pt idx="1013">
                  <c:v>105.15396701282474</c:v>
                </c:pt>
                <c:pt idx="1014">
                  <c:v>104.8023656166727</c:v>
                </c:pt>
                <c:pt idx="1015">
                  <c:v>104.26795890780247</c:v>
                </c:pt>
                <c:pt idx="1016">
                  <c:v>103.82558459323661</c:v>
                </c:pt>
                <c:pt idx="1017">
                  <c:v>103.55067666089165</c:v>
                </c:pt>
                <c:pt idx="1018">
                  <c:v>103.56819995318816</c:v>
                </c:pt>
                <c:pt idx="1019">
                  <c:v>103.7088670075489</c:v>
                </c:pt>
                <c:pt idx="1020">
                  <c:v>103.63670122409383</c:v>
                </c:pt>
                <c:pt idx="1021">
                  <c:v>103.64271228327677</c:v>
                </c:pt>
                <c:pt idx="1022">
                  <c:v>103.81285086370909</c:v>
                </c:pt>
                <c:pt idx="1023">
                  <c:v>103.82506136447391</c:v>
                </c:pt>
                <c:pt idx="1024">
                  <c:v>104.03379478452855</c:v>
                </c:pt>
                <c:pt idx="1025">
                  <c:v>104.27913329954605</c:v>
                </c:pt>
                <c:pt idx="1026">
                  <c:v>104.24481077228874</c:v>
                </c:pt>
                <c:pt idx="1027">
                  <c:v>103.99846411718022</c:v>
                </c:pt>
                <c:pt idx="1028">
                  <c:v>103.67024404749795</c:v>
                </c:pt>
                <c:pt idx="1029">
                  <c:v>103.60309305827637</c:v>
                </c:pt>
                <c:pt idx="1030">
                  <c:v>103.90716739897128</c:v>
                </c:pt>
                <c:pt idx="1031">
                  <c:v>103.81370245936671</c:v>
                </c:pt>
                <c:pt idx="1032">
                  <c:v>103.79076562912101</c:v>
                </c:pt>
                <c:pt idx="1033">
                  <c:v>103.46374414463739</c:v>
                </c:pt>
                <c:pt idx="1034">
                  <c:v>103.11159160906098</c:v>
                </c:pt>
                <c:pt idx="1035">
                  <c:v>103.09336078440509</c:v>
                </c:pt>
                <c:pt idx="1036">
                  <c:v>103.22932165837021</c:v>
                </c:pt>
                <c:pt idx="1037">
                  <c:v>102.77521237312246</c:v>
                </c:pt>
                <c:pt idx="1038">
                  <c:v>103.47019496863368</c:v>
                </c:pt>
                <c:pt idx="1039">
                  <c:v>103.38087296178425</c:v>
                </c:pt>
                <c:pt idx="1040">
                  <c:v>102.89790848080425</c:v>
                </c:pt>
                <c:pt idx="1041">
                  <c:v>102.77818816241808</c:v>
                </c:pt>
                <c:pt idx="1042">
                  <c:v>103.9695560951309</c:v>
                </c:pt>
                <c:pt idx="1043">
                  <c:v>104.11691996022952</c:v>
                </c:pt>
                <c:pt idx="1044">
                  <c:v>103.31495301337414</c:v>
                </c:pt>
                <c:pt idx="1045">
                  <c:v>103.7892337941184</c:v>
                </c:pt>
                <c:pt idx="1046">
                  <c:v>103.16806304683752</c:v>
                </c:pt>
                <c:pt idx="1047">
                  <c:v>103.35442657851645</c:v>
                </c:pt>
                <c:pt idx="1048">
                  <c:v>104.50504030703918</c:v>
                </c:pt>
                <c:pt idx="1049">
                  <c:v>104.54045514921387</c:v>
                </c:pt>
                <c:pt idx="1050">
                  <c:v>104.78732476504953</c:v>
                </c:pt>
                <c:pt idx="1051">
                  <c:v>105.03023709190462</c:v>
                </c:pt>
                <c:pt idx="1052">
                  <c:v>104.85726665728401</c:v>
                </c:pt>
                <c:pt idx="1053">
                  <c:v>104.90554869905219</c:v>
                </c:pt>
                <c:pt idx="1054">
                  <c:v>105.29751046189514</c:v>
                </c:pt>
                <c:pt idx="1055">
                  <c:v>105.06235022517016</c:v>
                </c:pt>
                <c:pt idx="1056">
                  <c:v>105.3251985374753</c:v>
                </c:pt>
                <c:pt idx="1057">
                  <c:v>105.21617652137114</c:v>
                </c:pt>
                <c:pt idx="1058">
                  <c:v>104.97702243794301</c:v>
                </c:pt>
                <c:pt idx="1059">
                  <c:v>104.95704792529153</c:v>
                </c:pt>
                <c:pt idx="1060">
                  <c:v>104.73753086275643</c:v>
                </c:pt>
                <c:pt idx="1061">
                  <c:v>105.1105955693711</c:v>
                </c:pt>
                <c:pt idx="1062">
                  <c:v>104.80266991863381</c:v>
                </c:pt>
                <c:pt idx="1063">
                  <c:v>104.77996632595899</c:v>
                </c:pt>
                <c:pt idx="1064">
                  <c:v>105.36943504828791</c:v>
                </c:pt>
                <c:pt idx="1065">
                  <c:v>105.43407732934909</c:v>
                </c:pt>
                <c:pt idx="1066">
                  <c:v>105.36561543636648</c:v>
                </c:pt>
                <c:pt idx="1067">
                  <c:v>105.33419470893055</c:v>
                </c:pt>
                <c:pt idx="1068">
                  <c:v>105.10403504889955</c:v>
                </c:pt>
                <c:pt idx="1069">
                  <c:v>105.49417423970989</c:v>
                </c:pt>
                <c:pt idx="1070">
                  <c:v>104.59351616051856</c:v>
                </c:pt>
                <c:pt idx="1071">
                  <c:v>104.59551181361456</c:v>
                </c:pt>
                <c:pt idx="1072">
                  <c:v>104.54932241886178</c:v>
                </c:pt>
                <c:pt idx="1073">
                  <c:v>104.89155068064727</c:v>
                </c:pt>
                <c:pt idx="1074">
                  <c:v>105.24572137265483</c:v>
                </c:pt>
                <c:pt idx="1075">
                  <c:v>105.40221497250444</c:v>
                </c:pt>
                <c:pt idx="1076">
                  <c:v>105.79018237588049</c:v>
                </c:pt>
                <c:pt idx="1077">
                  <c:v>106.29819305721111</c:v>
                </c:pt>
                <c:pt idx="1078">
                  <c:v>105.93951810883067</c:v>
                </c:pt>
                <c:pt idx="1079">
                  <c:v>106.26840698555765</c:v>
                </c:pt>
                <c:pt idx="1080">
                  <c:v>106.55295865166936</c:v>
                </c:pt>
                <c:pt idx="1081">
                  <c:v>106.38005860552322</c:v>
                </c:pt>
                <c:pt idx="1082">
                  <c:v>106.32588286919569</c:v>
                </c:pt>
                <c:pt idx="1083">
                  <c:v>105.63353208009914</c:v>
                </c:pt>
                <c:pt idx="1084">
                  <c:v>105.58611268171607</c:v>
                </c:pt>
                <c:pt idx="1085">
                  <c:v>105.70379450792805</c:v>
                </c:pt>
                <c:pt idx="1086">
                  <c:v>105.33604204512017</c:v>
                </c:pt>
                <c:pt idx="1087">
                  <c:v>105.10044141428088</c:v>
                </c:pt>
                <c:pt idx="1088">
                  <c:v>105.21689943664212</c:v>
                </c:pt>
                <c:pt idx="1089">
                  <c:v>105.05269074722639</c:v>
                </c:pt>
                <c:pt idx="1090">
                  <c:v>104.97539160458095</c:v>
                </c:pt>
                <c:pt idx="1091">
                  <c:v>105.03376008166691</c:v>
                </c:pt>
                <c:pt idx="1092">
                  <c:v>104.4624385801999</c:v>
                </c:pt>
                <c:pt idx="1093">
                  <c:v>104.3327628609342</c:v>
                </c:pt>
                <c:pt idx="1094">
                  <c:v>104.33162358152144</c:v>
                </c:pt>
                <c:pt idx="1095">
                  <c:v>104.4431273856906</c:v>
                </c:pt>
                <c:pt idx="1096">
                  <c:v>104.56902924554332</c:v>
                </c:pt>
                <c:pt idx="1097">
                  <c:v>104.13574923841679</c:v>
                </c:pt>
                <c:pt idx="1098">
                  <c:v>103.76410653048487</c:v>
                </c:pt>
                <c:pt idx="1099">
                  <c:v>103.69239923937272</c:v>
                </c:pt>
                <c:pt idx="1100">
                  <c:v>103.93553346472821</c:v>
                </c:pt>
                <c:pt idx="1101">
                  <c:v>103.72436806461185</c:v>
                </c:pt>
                <c:pt idx="1102">
                  <c:v>103.26934946282664</c:v>
                </c:pt>
                <c:pt idx="1103">
                  <c:v>103.22811476406849</c:v>
                </c:pt>
                <c:pt idx="1104">
                  <c:v>102.54046880353592</c:v>
                </c:pt>
                <c:pt idx="1105">
                  <c:v>102.31004638705889</c:v>
                </c:pt>
                <c:pt idx="1106">
                  <c:v>101.83963325487376</c:v>
                </c:pt>
                <c:pt idx="1107">
                  <c:v>102.08189205271228</c:v>
                </c:pt>
                <c:pt idx="1108">
                  <c:v>101.4279855255098</c:v>
                </c:pt>
                <c:pt idx="1109">
                  <c:v>101.73310747744857</c:v>
                </c:pt>
                <c:pt idx="1110">
                  <c:v>101.36329241091789</c:v>
                </c:pt>
                <c:pt idx="1111">
                  <c:v>101.85169272341525</c:v>
                </c:pt>
                <c:pt idx="1112">
                  <c:v>101.84597420758907</c:v>
                </c:pt>
                <c:pt idx="1113">
                  <c:v>102.23972869728532</c:v>
                </c:pt>
                <c:pt idx="1114">
                  <c:v>101.8014519591927</c:v>
                </c:pt>
                <c:pt idx="1115">
                  <c:v>102.0896487460622</c:v>
                </c:pt>
                <c:pt idx="1116">
                  <c:v>102.23559991214735</c:v>
                </c:pt>
                <c:pt idx="1117">
                  <c:v>102.32771579370853</c:v>
                </c:pt>
                <c:pt idx="1118">
                  <c:v>102.1344664512455</c:v>
                </c:pt>
                <c:pt idx="1119">
                  <c:v>102.26688062012619</c:v>
                </c:pt>
                <c:pt idx="1120">
                  <c:v>102.07239834894892</c:v>
                </c:pt>
                <c:pt idx="1121">
                  <c:v>101.88345291208839</c:v>
                </c:pt>
                <c:pt idx="1122">
                  <c:v>101.88799921508642</c:v>
                </c:pt>
                <c:pt idx="1123">
                  <c:v>101.34619179907983</c:v>
                </c:pt>
                <c:pt idx="1124">
                  <c:v>100.72641900885542</c:v>
                </c:pt>
                <c:pt idx="1125">
                  <c:v>100.78346561602893</c:v>
                </c:pt>
                <c:pt idx="1126">
                  <c:v>100.71940518194683</c:v>
                </c:pt>
                <c:pt idx="1127">
                  <c:v>100.82740204352737</c:v>
                </c:pt>
                <c:pt idx="1128">
                  <c:v>100.77776104970673</c:v>
                </c:pt>
                <c:pt idx="1129">
                  <c:v>101.0409133609763</c:v>
                </c:pt>
                <c:pt idx="1130">
                  <c:v>99.981036715675515</c:v>
                </c:pt>
                <c:pt idx="1131">
                  <c:v>100.13059224945636</c:v>
                </c:pt>
                <c:pt idx="1132">
                  <c:v>99.81445598128488</c:v>
                </c:pt>
                <c:pt idx="1133">
                  <c:v>99.506520471499698</c:v>
                </c:pt>
                <c:pt idx="1134">
                  <c:v>99.302813324593714</c:v>
                </c:pt>
                <c:pt idx="1135">
                  <c:v>98.765129810816006</c:v>
                </c:pt>
                <c:pt idx="1136">
                  <c:v>98.494040056984772</c:v>
                </c:pt>
                <c:pt idx="1137">
                  <c:v>98.014855926540349</c:v>
                </c:pt>
                <c:pt idx="1138">
                  <c:v>98.392775794719114</c:v>
                </c:pt>
                <c:pt idx="1139">
                  <c:v>99.092391874714707</c:v>
                </c:pt>
                <c:pt idx="1140">
                  <c:v>99.221210579342525</c:v>
                </c:pt>
                <c:pt idx="1141">
                  <c:v>98.859386807217959</c:v>
                </c:pt>
                <c:pt idx="1142">
                  <c:v>99.487207493971098</c:v>
                </c:pt>
                <c:pt idx="1143">
                  <c:v>99.528687538516181</c:v>
                </c:pt>
                <c:pt idx="1144">
                  <c:v>99.420796003265465</c:v>
                </c:pt>
                <c:pt idx="1145">
                  <c:v>99.50043374470674</c:v>
                </c:pt>
                <c:pt idx="1146">
                  <c:v>99.727612755840468</c:v>
                </c:pt>
                <c:pt idx="1147">
                  <c:v>99.289416043849556</c:v>
                </c:pt>
                <c:pt idx="1148">
                  <c:v>97.291378433387138</c:v>
                </c:pt>
                <c:pt idx="1149">
                  <c:v>97.205448661551117</c:v>
                </c:pt>
                <c:pt idx="1150">
                  <c:v>100.53429032315915</c:v>
                </c:pt>
                <c:pt idx="1151">
                  <c:v>101.57105760487575</c:v>
                </c:pt>
                <c:pt idx="1152">
                  <c:v>101.38389644592083</c:v>
                </c:pt>
                <c:pt idx="1153">
                  <c:v>100.9731071529487</c:v>
                </c:pt>
                <c:pt idx="1154">
                  <c:v>100.41081579353349</c:v>
                </c:pt>
                <c:pt idx="1155">
                  <c:v>99.699782726285548</c:v>
                </c:pt>
                <c:pt idx="1156">
                  <c:v>99.060968711651086</c:v>
                </c:pt>
                <c:pt idx="1157">
                  <c:v>98.502795311067075</c:v>
                </c:pt>
                <c:pt idx="1158">
                  <c:v>98.392603296341747</c:v>
                </c:pt>
                <c:pt idx="1159">
                  <c:v>97.870785298095711</c:v>
                </c:pt>
                <c:pt idx="1160">
                  <c:v>97.549983952202382</c:v>
                </c:pt>
                <c:pt idx="1161">
                  <c:v>97.288756940515498</c:v>
                </c:pt>
                <c:pt idx="1162">
                  <c:v>96.965927252838924</c:v>
                </c:pt>
                <c:pt idx="1163">
                  <c:v>97.704698215324058</c:v>
                </c:pt>
                <c:pt idx="1164">
                  <c:v>97.90575020175865</c:v>
                </c:pt>
                <c:pt idx="1165">
                  <c:v>98.404312360801995</c:v>
                </c:pt>
                <c:pt idx="1166">
                  <c:v>98.520669648399434</c:v>
                </c:pt>
                <c:pt idx="1167">
                  <c:v>98.275694636245504</c:v>
                </c:pt>
                <c:pt idx="1168">
                  <c:v>98.301476198041129</c:v>
                </c:pt>
                <c:pt idx="1169">
                  <c:v>97.300682309690117</c:v>
                </c:pt>
                <c:pt idx="1170">
                  <c:v>95.671183636700633</c:v>
                </c:pt>
                <c:pt idx="1171">
                  <c:v>94.43679968736916</c:v>
                </c:pt>
                <c:pt idx="1172">
                  <c:v>96.167145512644453</c:v>
                </c:pt>
                <c:pt idx="1173">
                  <c:v>96.58569315379485</c:v>
                </c:pt>
                <c:pt idx="1174">
                  <c:v>96.408736167700368</c:v>
                </c:pt>
                <c:pt idx="1175">
                  <c:v>99.697876294077048</c:v>
                </c:pt>
                <c:pt idx="1176">
                  <c:v>99.165175969641666</c:v>
                </c:pt>
                <c:pt idx="1177">
                  <c:v>99.818851858053065</c:v>
                </c:pt>
                <c:pt idx="1178">
                  <c:v>95.473033729776745</c:v>
                </c:pt>
                <c:pt idx="1179">
                  <c:v>99.337791653343189</c:v>
                </c:pt>
                <c:pt idx="1180">
                  <c:v>103.09238555442199</c:v>
                </c:pt>
                <c:pt idx="1181">
                  <c:v>102.94010839899923</c:v>
                </c:pt>
                <c:pt idx="1182">
                  <c:v>104.8971271376153</c:v>
                </c:pt>
                <c:pt idx="1183">
                  <c:v>105.02128335164733</c:v>
                </c:pt>
                <c:pt idx="1184">
                  <c:v>105.67269829000551</c:v>
                </c:pt>
                <c:pt idx="1185">
                  <c:v>105.52133801438512</c:v>
                </c:pt>
                <c:pt idx="1186">
                  <c:v>105.3533809755515</c:v>
                </c:pt>
                <c:pt idx="1187">
                  <c:v>104.65520651910472</c:v>
                </c:pt>
                <c:pt idx="1188">
                  <c:v>104.632456276585</c:v>
                </c:pt>
                <c:pt idx="1189">
                  <c:v>104.72419552153914</c:v>
                </c:pt>
                <c:pt idx="1190">
                  <c:v>105.38464088163848</c:v>
                </c:pt>
                <c:pt idx="1191">
                  <c:v>105.72654811837324</c:v>
                </c:pt>
                <c:pt idx="1192">
                  <c:v>105.94340926294504</c:v>
                </c:pt>
                <c:pt idx="1193">
                  <c:v>105.72282869349073</c:v>
                </c:pt>
                <c:pt idx="1194">
                  <c:v>105.7606406128329</c:v>
                </c:pt>
                <c:pt idx="1195">
                  <c:v>105.97481247483839</c:v>
                </c:pt>
                <c:pt idx="1196">
                  <c:v>105.43495223244871</c:v>
                </c:pt>
                <c:pt idx="1197">
                  <c:v>105.54774405247099</c:v>
                </c:pt>
                <c:pt idx="1198">
                  <c:v>105.25936215789811</c:v>
                </c:pt>
                <c:pt idx="1199">
                  <c:v>104.97972301296497</c:v>
                </c:pt>
                <c:pt idx="1200">
                  <c:v>104.68171108940116</c:v>
                </c:pt>
                <c:pt idx="1201">
                  <c:v>104.7787038201011</c:v>
                </c:pt>
                <c:pt idx="1202">
                  <c:v>104.88267786382823</c:v>
                </c:pt>
                <c:pt idx="1203">
                  <c:v>104.56522335005154</c:v>
                </c:pt>
                <c:pt idx="1204">
                  <c:v>104.45145788495219</c:v>
                </c:pt>
                <c:pt idx="1205">
                  <c:v>104.25409395158333</c:v>
                </c:pt>
                <c:pt idx="1206">
                  <c:v>104.38006477815655</c:v>
                </c:pt>
                <c:pt idx="1207">
                  <c:v>104.49511465810923</c:v>
                </c:pt>
                <c:pt idx="1208">
                  <c:v>104.30019925308582</c:v>
                </c:pt>
                <c:pt idx="1209">
                  <c:v>104.14328807710751</c:v>
                </c:pt>
                <c:pt idx="1210">
                  <c:v>104.24794688182332</c:v>
                </c:pt>
                <c:pt idx="1211">
                  <c:v>104.16980561799535</c:v>
                </c:pt>
                <c:pt idx="1212">
                  <c:v>104.18820995490231</c:v>
                </c:pt>
                <c:pt idx="1213">
                  <c:v>103.85790869381235</c:v>
                </c:pt>
                <c:pt idx="1214">
                  <c:v>103.88801476498908</c:v>
                </c:pt>
                <c:pt idx="1215">
                  <c:v>104.0829717388351</c:v>
                </c:pt>
                <c:pt idx="1216">
                  <c:v>103.86707581370011</c:v>
                </c:pt>
                <c:pt idx="1217">
                  <c:v>104.08676088792998</c:v>
                </c:pt>
                <c:pt idx="1218">
                  <c:v>104.03765052298488</c:v>
                </c:pt>
                <c:pt idx="1219">
                  <c:v>103.69709430211861</c:v>
                </c:pt>
                <c:pt idx="1220">
                  <c:v>103.88737420656393</c:v>
                </c:pt>
                <c:pt idx="1221">
                  <c:v>103.78854604977717</c:v>
                </c:pt>
                <c:pt idx="1222">
                  <c:v>103.6386061995872</c:v>
                </c:pt>
                <c:pt idx="1223">
                  <c:v>103.39593615359044</c:v>
                </c:pt>
                <c:pt idx="1224">
                  <c:v>103.34343188714983</c:v>
                </c:pt>
                <c:pt idx="1225">
                  <c:v>103.7488516815842</c:v>
                </c:pt>
                <c:pt idx="1226">
                  <c:v>103.93314889200336</c:v>
                </c:pt>
                <c:pt idx="1227">
                  <c:v>103.96629372918368</c:v>
                </c:pt>
                <c:pt idx="1228">
                  <c:v>103.46322971443396</c:v>
                </c:pt>
                <c:pt idx="1229">
                  <c:v>103.32708616839309</c:v>
                </c:pt>
                <c:pt idx="1230">
                  <c:v>102.91140672938661</c:v>
                </c:pt>
                <c:pt idx="1231">
                  <c:v>102.63120410373861</c:v>
                </c:pt>
                <c:pt idx="1232">
                  <c:v>102.34566316491006</c:v>
                </c:pt>
                <c:pt idx="1233">
                  <c:v>103.12724763730505</c:v>
                </c:pt>
                <c:pt idx="1234">
                  <c:v>103.2773273321463</c:v>
                </c:pt>
                <c:pt idx="1235">
                  <c:v>103.84214684978213</c:v>
                </c:pt>
                <c:pt idx="1236">
                  <c:v>104.11587963256126</c:v>
                </c:pt>
                <c:pt idx="1237">
                  <c:v>104.14049729063177</c:v>
                </c:pt>
                <c:pt idx="1238">
                  <c:v>103.81422044395502</c:v>
                </c:pt>
                <c:pt idx="1239">
                  <c:v>103.55924324123195</c:v>
                </c:pt>
                <c:pt idx="1240">
                  <c:v>103.35890129270676</c:v>
                </c:pt>
                <c:pt idx="1241">
                  <c:v>103.19111210241586</c:v>
                </c:pt>
                <c:pt idx="1242">
                  <c:v>102.75224787694324</c:v>
                </c:pt>
                <c:pt idx="1243">
                  <c:v>102.68077793716546</c:v>
                </c:pt>
                <c:pt idx="1244">
                  <c:v>102.35691945900435</c:v>
                </c:pt>
                <c:pt idx="1245">
                  <c:v>102.0837979255422</c:v>
                </c:pt>
                <c:pt idx="1246">
                  <c:v>102.27113918110054</c:v>
                </c:pt>
                <c:pt idx="1247">
                  <c:v>102.30764625661655</c:v>
                </c:pt>
                <c:pt idx="1248">
                  <c:v>102.15670850995625</c:v>
                </c:pt>
                <c:pt idx="1249">
                  <c:v>102.45322214958001</c:v>
                </c:pt>
                <c:pt idx="1250">
                  <c:v>102.88680779884562</c:v>
                </c:pt>
                <c:pt idx="1251">
                  <c:v>103.0747706289177</c:v>
                </c:pt>
                <c:pt idx="1252">
                  <c:v>102.79684934733453</c:v>
                </c:pt>
                <c:pt idx="1253">
                  <c:v>103.20828003779971</c:v>
                </c:pt>
                <c:pt idx="1254">
                  <c:v>103.24199695614094</c:v>
                </c:pt>
                <c:pt idx="1255">
                  <c:v>103.29809091824254</c:v>
                </c:pt>
                <c:pt idx="1256">
                  <c:v>103.14175242941863</c:v>
                </c:pt>
                <c:pt idx="1257">
                  <c:v>103.23365968606757</c:v>
                </c:pt>
                <c:pt idx="1258">
                  <c:v>103.63604698420022</c:v>
                </c:pt>
                <c:pt idx="1259">
                  <c:v>103.62022071840065</c:v>
                </c:pt>
                <c:pt idx="1260">
                  <c:v>103.99760882729295</c:v>
                </c:pt>
                <c:pt idx="1261">
                  <c:v>104.28091695980436</c:v>
                </c:pt>
                <c:pt idx="1262">
                  <c:v>104.65232506668005</c:v>
                </c:pt>
                <c:pt idx="1263">
                  <c:v>104.71150778924807</c:v>
                </c:pt>
                <c:pt idx="1264">
                  <c:v>104.73362790342287</c:v>
                </c:pt>
                <c:pt idx="1265">
                  <c:v>104.46716636659417</c:v>
                </c:pt>
                <c:pt idx="1266">
                  <c:v>104.3837032213322</c:v>
                </c:pt>
                <c:pt idx="1267">
                  <c:v>104.19810820593435</c:v>
                </c:pt>
                <c:pt idx="1268">
                  <c:v>104.07393495416231</c:v>
                </c:pt>
                <c:pt idx="1269">
                  <c:v>103.89455901686614</c:v>
                </c:pt>
                <c:pt idx="1270">
                  <c:v>103.53695545332029</c:v>
                </c:pt>
                <c:pt idx="1271">
                  <c:v>103.58769921544601</c:v>
                </c:pt>
                <c:pt idx="1272">
                  <c:v>103.2801229432625</c:v>
                </c:pt>
                <c:pt idx="1273">
                  <c:v>103.52210881095662</c:v>
                </c:pt>
                <c:pt idx="1274">
                  <c:v>103.5208435548205</c:v>
                </c:pt>
                <c:pt idx="1275">
                  <c:v>103.47151566152033</c:v>
                </c:pt>
                <c:pt idx="1276">
                  <c:v>103.0668073150956</c:v>
                </c:pt>
                <c:pt idx="1277">
                  <c:v>102.64788967995911</c:v>
                </c:pt>
                <c:pt idx="1278">
                  <c:v>102.87237997955886</c:v>
                </c:pt>
                <c:pt idx="1279">
                  <c:v>102.59870808747162</c:v>
                </c:pt>
                <c:pt idx="1280">
                  <c:v>101.96322745655982</c:v>
                </c:pt>
                <c:pt idx="1281">
                  <c:v>101.72220283438367</c:v>
                </c:pt>
                <c:pt idx="1282">
                  <c:v>101.446777267062</c:v>
                </c:pt>
                <c:pt idx="1283">
                  <c:v>101.51378306257438</c:v>
                </c:pt>
                <c:pt idx="1284">
                  <c:v>101.71192657160547</c:v>
                </c:pt>
                <c:pt idx="1285">
                  <c:v>101.71166360539246</c:v>
                </c:pt>
                <c:pt idx="1286">
                  <c:v>101.52804796284244</c:v>
                </c:pt>
                <c:pt idx="1287">
                  <c:v>101.60437746929082</c:v>
                </c:pt>
                <c:pt idx="1288">
                  <c:v>101.55653194094788</c:v>
                </c:pt>
                <c:pt idx="1289">
                  <c:v>101.55218252756511</c:v>
                </c:pt>
                <c:pt idx="1290">
                  <c:v>101.52234872227068</c:v>
                </c:pt>
                <c:pt idx="1291">
                  <c:v>101.36849252262178</c:v>
                </c:pt>
                <c:pt idx="1292">
                  <c:v>101.05743423515875</c:v>
                </c:pt>
                <c:pt idx="1293">
                  <c:v>101.23753102501738</c:v>
                </c:pt>
                <c:pt idx="1294">
                  <c:v>101.34519727053488</c:v>
                </c:pt>
                <c:pt idx="1295">
                  <c:v>100.91230903819891</c:v>
                </c:pt>
                <c:pt idx="1296">
                  <c:v>100.47111540871632</c:v>
                </c:pt>
                <c:pt idx="1297">
                  <c:v>100.33102725294326</c:v>
                </c:pt>
                <c:pt idx="1298">
                  <c:v>99.903240600100631</c:v>
                </c:pt>
                <c:pt idx="1299">
                  <c:v>99.608167092349404</c:v>
                </c:pt>
                <c:pt idx="1300">
                  <c:v>99.82346753565183</c:v>
                </c:pt>
                <c:pt idx="1301">
                  <c:v>99.641950903048823</c:v>
                </c:pt>
                <c:pt idx="1302">
                  <c:v>99.420649259611395</c:v>
                </c:pt>
                <c:pt idx="1303">
                  <c:v>99.5444433226115</c:v>
                </c:pt>
                <c:pt idx="1304">
                  <c:v>99.567262030741745</c:v>
                </c:pt>
                <c:pt idx="1305">
                  <c:v>99.531421699561832</c:v>
                </c:pt>
                <c:pt idx="1306">
                  <c:v>99.565219925914079</c:v>
                </c:pt>
                <c:pt idx="1307">
                  <c:v>99.163625861604615</c:v>
                </c:pt>
                <c:pt idx="1308">
                  <c:v>98.914824233642989</c:v>
                </c:pt>
                <c:pt idx="1309">
                  <c:v>99.148824727021221</c:v>
                </c:pt>
                <c:pt idx="1310">
                  <c:v>98.631094702582402</c:v>
                </c:pt>
                <c:pt idx="1311">
                  <c:v>98.730848898996186</c:v>
                </c:pt>
                <c:pt idx="1312">
                  <c:v>99.257350294613389</c:v>
                </c:pt>
                <c:pt idx="1313">
                  <c:v>99.578039997860117</c:v>
                </c:pt>
                <c:pt idx="1314">
                  <c:v>99.943377669844693</c:v>
                </c:pt>
                <c:pt idx="1315">
                  <c:v>100.09618534925951</c:v>
                </c:pt>
                <c:pt idx="1316">
                  <c:v>100.16538679902666</c:v>
                </c:pt>
                <c:pt idx="1317">
                  <c:v>99.963952011166654</c:v>
                </c:pt>
                <c:pt idx="1318">
                  <c:v>100.04801278254585</c:v>
                </c:pt>
                <c:pt idx="1319">
                  <c:v>100.17716656661186</c:v>
                </c:pt>
                <c:pt idx="1320">
                  <c:v>99.944294747760338</c:v>
                </c:pt>
                <c:pt idx="1321">
                  <c:v>99.886355325718213</c:v>
                </c:pt>
                <c:pt idx="1322">
                  <c:v>100.08199244567942</c:v>
                </c:pt>
                <c:pt idx="1323">
                  <c:v>100.08355341498439</c:v>
                </c:pt>
                <c:pt idx="1324">
                  <c:v>100.30292984041517</c:v>
                </c:pt>
                <c:pt idx="1325">
                  <c:v>100.28812279739525</c:v>
                </c:pt>
                <c:pt idx="1326">
                  <c:v>100</c:v>
                </c:pt>
              </c:numCache>
            </c:numRef>
          </c:val>
          <c:smooth val="0"/>
          <c:extLst>
            <c:ext xmlns:c16="http://schemas.microsoft.com/office/drawing/2014/chart" uri="{C3380CC4-5D6E-409C-BE32-E72D297353CC}">
              <c16:uniqueId val="{00000000-AFF3-4F56-9B8C-248A7C9D5DAF}"/>
            </c:ext>
          </c:extLst>
        </c:ser>
        <c:dLbls>
          <c:showLegendKey val="0"/>
          <c:showVal val="0"/>
          <c:showCatName val="0"/>
          <c:showSerName val="0"/>
          <c:showPercent val="0"/>
          <c:showBubbleSize val="0"/>
        </c:dLbls>
        <c:smooth val="0"/>
        <c:axId val="2104983296"/>
        <c:axId val="2104988736"/>
      </c:lineChart>
      <c:dateAx>
        <c:axId val="2104983296"/>
        <c:scaling>
          <c:orientation val="minMax"/>
        </c:scaling>
        <c:delete val="0"/>
        <c:axPos val="b"/>
        <c:numFmt formatCode="[$-416]mmm\-yy;@" sourceLinked="0"/>
        <c:majorTickMark val="none"/>
        <c:minorTickMark val="none"/>
        <c:tickLblPos val="low"/>
        <c:spPr>
          <a:noFill/>
          <a:ln w="9525" cap="flat" cmpd="sng" algn="ctr">
            <a:solidFill>
              <a:srgbClr val="D1D3D4"/>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2104988736"/>
        <c:crosses val="autoZero"/>
        <c:auto val="1"/>
        <c:lblOffset val="100"/>
        <c:baseTimeUnit val="days"/>
        <c:majorUnit val="1"/>
        <c:majorTimeUnit val="months"/>
      </c:dateAx>
      <c:valAx>
        <c:axId val="2104988736"/>
        <c:scaling>
          <c:orientation val="minMax"/>
          <c:max val="180"/>
          <c:min val="50"/>
        </c:scaling>
        <c:delete val="0"/>
        <c:axPos val="l"/>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2104983296"/>
        <c:crosses val="autoZero"/>
        <c:crossBetween val="between"/>
      </c:valAx>
      <c:spPr>
        <a:noFill/>
        <a:ln>
          <a:noFill/>
        </a:ln>
        <a:effectLst/>
      </c:spPr>
    </c:plotArea>
    <c:legend>
      <c:legendPos val="b"/>
      <c:layout>
        <c:manualLayout>
          <c:xMode val="edge"/>
          <c:yMode val="edge"/>
          <c:x val="0"/>
          <c:y val="0.94200462962962961"/>
          <c:w val="0.99932584634190535"/>
          <c:h val="5.79954375865055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49163454871255E-2"/>
          <c:y val="4.300340833438529E-2"/>
          <c:w val="0.93693459536495061"/>
          <c:h val="0.6855885186248325"/>
        </c:manualLayout>
      </c:layout>
      <c:areaChart>
        <c:grouping val="stacked"/>
        <c:varyColors val="0"/>
        <c:ser>
          <c:idx val="0"/>
          <c:order val="0"/>
          <c:tx>
            <c:strRef>
              <c:f>Performance!$AK$1</c:f>
              <c:strCache>
                <c:ptCount val="1"/>
                <c:pt idx="0">
                  <c:v>Volume Diário - Média Móvel de 15 dias (milhares de R$)</c:v>
                </c:pt>
              </c:strCache>
            </c:strRef>
          </c:tx>
          <c:spPr>
            <a:solidFill>
              <a:srgbClr val="0D0D38"/>
            </a:solidFill>
            <a:ln w="25400">
              <a:noFill/>
            </a:ln>
            <a:effectLst/>
          </c:spPr>
          <c:cat>
            <c:numRef>
              <c:f>Performance!$AE$3:$AE$1328</c:f>
              <c:numCache>
                <c:formatCode>[$-416]d\-mmm;@</c:formatCode>
                <c:ptCount val="1326"/>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45288</c:v>
                </c:pt>
                <c:pt idx="233">
                  <c:v>45287</c:v>
                </c:pt>
                <c:pt idx="234">
                  <c:v>45286</c:v>
                </c:pt>
                <c:pt idx="235">
                  <c:v>45282</c:v>
                </c:pt>
                <c:pt idx="236">
                  <c:v>45281</c:v>
                </c:pt>
                <c:pt idx="237">
                  <c:v>45280</c:v>
                </c:pt>
                <c:pt idx="238">
                  <c:v>45279</c:v>
                </c:pt>
                <c:pt idx="239">
                  <c:v>45278</c:v>
                </c:pt>
                <c:pt idx="240">
                  <c:v>45275</c:v>
                </c:pt>
                <c:pt idx="241">
                  <c:v>45274</c:v>
                </c:pt>
                <c:pt idx="242">
                  <c:v>45273</c:v>
                </c:pt>
                <c:pt idx="243">
                  <c:v>45272</c:v>
                </c:pt>
                <c:pt idx="244">
                  <c:v>45271</c:v>
                </c:pt>
                <c:pt idx="245">
                  <c:v>45268</c:v>
                </c:pt>
                <c:pt idx="246">
                  <c:v>45267</c:v>
                </c:pt>
                <c:pt idx="247">
                  <c:v>45266</c:v>
                </c:pt>
                <c:pt idx="248">
                  <c:v>45265</c:v>
                </c:pt>
                <c:pt idx="249">
                  <c:v>45264</c:v>
                </c:pt>
                <c:pt idx="250">
                  <c:v>45261</c:v>
                </c:pt>
                <c:pt idx="251">
                  <c:v>45260</c:v>
                </c:pt>
                <c:pt idx="252">
                  <c:v>45259</c:v>
                </c:pt>
                <c:pt idx="253">
                  <c:v>45258</c:v>
                </c:pt>
                <c:pt idx="254">
                  <c:v>45257</c:v>
                </c:pt>
                <c:pt idx="255">
                  <c:v>45254</c:v>
                </c:pt>
                <c:pt idx="256">
                  <c:v>45253</c:v>
                </c:pt>
                <c:pt idx="257">
                  <c:v>45252</c:v>
                </c:pt>
                <c:pt idx="258">
                  <c:v>45251</c:v>
                </c:pt>
                <c:pt idx="259">
                  <c:v>45250</c:v>
                </c:pt>
                <c:pt idx="260">
                  <c:v>45247</c:v>
                </c:pt>
                <c:pt idx="261">
                  <c:v>45246</c:v>
                </c:pt>
                <c:pt idx="262">
                  <c:v>45244</c:v>
                </c:pt>
                <c:pt idx="263">
                  <c:v>45243</c:v>
                </c:pt>
                <c:pt idx="264">
                  <c:v>45240</c:v>
                </c:pt>
                <c:pt idx="265">
                  <c:v>45239</c:v>
                </c:pt>
                <c:pt idx="266">
                  <c:v>45238</c:v>
                </c:pt>
                <c:pt idx="267">
                  <c:v>45237</c:v>
                </c:pt>
                <c:pt idx="268">
                  <c:v>45236</c:v>
                </c:pt>
                <c:pt idx="269">
                  <c:v>45233</c:v>
                </c:pt>
                <c:pt idx="270">
                  <c:v>45231</c:v>
                </c:pt>
                <c:pt idx="271">
                  <c:v>45230</c:v>
                </c:pt>
                <c:pt idx="272">
                  <c:v>45229</c:v>
                </c:pt>
                <c:pt idx="273">
                  <c:v>45226</c:v>
                </c:pt>
                <c:pt idx="274">
                  <c:v>45225</c:v>
                </c:pt>
                <c:pt idx="275">
                  <c:v>45224</c:v>
                </c:pt>
                <c:pt idx="276">
                  <c:v>45223</c:v>
                </c:pt>
                <c:pt idx="277">
                  <c:v>45222</c:v>
                </c:pt>
                <c:pt idx="278">
                  <c:v>45219</c:v>
                </c:pt>
                <c:pt idx="279">
                  <c:v>45218</c:v>
                </c:pt>
                <c:pt idx="280">
                  <c:v>45217</c:v>
                </c:pt>
                <c:pt idx="281">
                  <c:v>45216</c:v>
                </c:pt>
                <c:pt idx="282">
                  <c:v>45215</c:v>
                </c:pt>
                <c:pt idx="283">
                  <c:v>45212</c:v>
                </c:pt>
                <c:pt idx="284">
                  <c:v>45210</c:v>
                </c:pt>
                <c:pt idx="285">
                  <c:v>45209</c:v>
                </c:pt>
                <c:pt idx="286">
                  <c:v>45208</c:v>
                </c:pt>
                <c:pt idx="287">
                  <c:v>45205</c:v>
                </c:pt>
                <c:pt idx="288">
                  <c:v>45204</c:v>
                </c:pt>
                <c:pt idx="289">
                  <c:v>45203</c:v>
                </c:pt>
                <c:pt idx="290">
                  <c:v>45202</c:v>
                </c:pt>
                <c:pt idx="291">
                  <c:v>45201</c:v>
                </c:pt>
                <c:pt idx="292">
                  <c:v>45198</c:v>
                </c:pt>
                <c:pt idx="293">
                  <c:v>45197</c:v>
                </c:pt>
                <c:pt idx="294">
                  <c:v>45196</c:v>
                </c:pt>
                <c:pt idx="295">
                  <c:v>45195</c:v>
                </c:pt>
                <c:pt idx="296">
                  <c:v>45194</c:v>
                </c:pt>
                <c:pt idx="297">
                  <c:v>45191</c:v>
                </c:pt>
                <c:pt idx="298">
                  <c:v>45190</c:v>
                </c:pt>
                <c:pt idx="299">
                  <c:v>45189</c:v>
                </c:pt>
                <c:pt idx="300">
                  <c:v>45188</c:v>
                </c:pt>
                <c:pt idx="301">
                  <c:v>45187</c:v>
                </c:pt>
                <c:pt idx="302">
                  <c:v>45184</c:v>
                </c:pt>
                <c:pt idx="303">
                  <c:v>45183</c:v>
                </c:pt>
                <c:pt idx="304">
                  <c:v>45182</c:v>
                </c:pt>
                <c:pt idx="305">
                  <c:v>45181</c:v>
                </c:pt>
                <c:pt idx="306">
                  <c:v>45180</c:v>
                </c:pt>
                <c:pt idx="307">
                  <c:v>45177</c:v>
                </c:pt>
                <c:pt idx="308">
                  <c:v>45175</c:v>
                </c:pt>
                <c:pt idx="309">
                  <c:v>45174</c:v>
                </c:pt>
                <c:pt idx="310">
                  <c:v>45173</c:v>
                </c:pt>
                <c:pt idx="311">
                  <c:v>45170</c:v>
                </c:pt>
                <c:pt idx="312">
                  <c:v>45169</c:v>
                </c:pt>
                <c:pt idx="313">
                  <c:v>45168</c:v>
                </c:pt>
                <c:pt idx="314">
                  <c:v>45167</c:v>
                </c:pt>
                <c:pt idx="315">
                  <c:v>45166</c:v>
                </c:pt>
                <c:pt idx="316">
                  <c:v>45163</c:v>
                </c:pt>
                <c:pt idx="317">
                  <c:v>45162</c:v>
                </c:pt>
                <c:pt idx="318">
                  <c:v>45161</c:v>
                </c:pt>
                <c:pt idx="319">
                  <c:v>45160</c:v>
                </c:pt>
                <c:pt idx="320">
                  <c:v>45159</c:v>
                </c:pt>
                <c:pt idx="321">
                  <c:v>45156</c:v>
                </c:pt>
                <c:pt idx="322">
                  <c:v>45155</c:v>
                </c:pt>
                <c:pt idx="323">
                  <c:v>45154</c:v>
                </c:pt>
                <c:pt idx="324">
                  <c:v>45153</c:v>
                </c:pt>
                <c:pt idx="325">
                  <c:v>45152</c:v>
                </c:pt>
                <c:pt idx="326">
                  <c:v>45149</c:v>
                </c:pt>
                <c:pt idx="327">
                  <c:v>45148</c:v>
                </c:pt>
                <c:pt idx="328">
                  <c:v>45147</c:v>
                </c:pt>
                <c:pt idx="329">
                  <c:v>45146</c:v>
                </c:pt>
                <c:pt idx="330">
                  <c:v>45145</c:v>
                </c:pt>
                <c:pt idx="331">
                  <c:v>45142</c:v>
                </c:pt>
                <c:pt idx="332">
                  <c:v>45141</c:v>
                </c:pt>
                <c:pt idx="333">
                  <c:v>45140</c:v>
                </c:pt>
                <c:pt idx="334">
                  <c:v>45139</c:v>
                </c:pt>
                <c:pt idx="335">
                  <c:v>45138</c:v>
                </c:pt>
                <c:pt idx="336">
                  <c:v>45135</c:v>
                </c:pt>
                <c:pt idx="337">
                  <c:v>45134</c:v>
                </c:pt>
                <c:pt idx="338">
                  <c:v>45133</c:v>
                </c:pt>
                <c:pt idx="339">
                  <c:v>45132</c:v>
                </c:pt>
                <c:pt idx="340">
                  <c:v>45131</c:v>
                </c:pt>
                <c:pt idx="341">
                  <c:v>45128</c:v>
                </c:pt>
                <c:pt idx="342">
                  <c:v>45127</c:v>
                </c:pt>
                <c:pt idx="343">
                  <c:v>45126</c:v>
                </c:pt>
                <c:pt idx="344">
                  <c:v>45125</c:v>
                </c:pt>
                <c:pt idx="345">
                  <c:v>45124</c:v>
                </c:pt>
                <c:pt idx="346">
                  <c:v>45121</c:v>
                </c:pt>
                <c:pt idx="347">
                  <c:v>45120</c:v>
                </c:pt>
                <c:pt idx="348">
                  <c:v>45119</c:v>
                </c:pt>
                <c:pt idx="349">
                  <c:v>45118</c:v>
                </c:pt>
                <c:pt idx="350">
                  <c:v>45117</c:v>
                </c:pt>
                <c:pt idx="351">
                  <c:v>45114</c:v>
                </c:pt>
                <c:pt idx="352">
                  <c:v>45113</c:v>
                </c:pt>
                <c:pt idx="353">
                  <c:v>45112</c:v>
                </c:pt>
                <c:pt idx="354">
                  <c:v>45111</c:v>
                </c:pt>
                <c:pt idx="355">
                  <c:v>45110</c:v>
                </c:pt>
                <c:pt idx="356">
                  <c:v>45107</c:v>
                </c:pt>
                <c:pt idx="357">
                  <c:v>45106</c:v>
                </c:pt>
                <c:pt idx="358">
                  <c:v>45105</c:v>
                </c:pt>
                <c:pt idx="359">
                  <c:v>45104</c:v>
                </c:pt>
                <c:pt idx="360">
                  <c:v>45103</c:v>
                </c:pt>
                <c:pt idx="361">
                  <c:v>45100</c:v>
                </c:pt>
                <c:pt idx="362">
                  <c:v>45099</c:v>
                </c:pt>
                <c:pt idx="363">
                  <c:v>45098</c:v>
                </c:pt>
                <c:pt idx="364">
                  <c:v>45097</c:v>
                </c:pt>
                <c:pt idx="365">
                  <c:v>45096</c:v>
                </c:pt>
                <c:pt idx="366">
                  <c:v>45093</c:v>
                </c:pt>
                <c:pt idx="367">
                  <c:v>45092</c:v>
                </c:pt>
                <c:pt idx="368">
                  <c:v>45091</c:v>
                </c:pt>
                <c:pt idx="369">
                  <c:v>45090</c:v>
                </c:pt>
                <c:pt idx="370">
                  <c:v>45089</c:v>
                </c:pt>
                <c:pt idx="371">
                  <c:v>45086</c:v>
                </c:pt>
                <c:pt idx="372">
                  <c:v>45084</c:v>
                </c:pt>
                <c:pt idx="373">
                  <c:v>45083</c:v>
                </c:pt>
                <c:pt idx="374">
                  <c:v>45082</c:v>
                </c:pt>
                <c:pt idx="375">
                  <c:v>45079</c:v>
                </c:pt>
                <c:pt idx="376">
                  <c:v>45078</c:v>
                </c:pt>
                <c:pt idx="377">
                  <c:v>45077</c:v>
                </c:pt>
                <c:pt idx="378">
                  <c:v>45076</c:v>
                </c:pt>
                <c:pt idx="379">
                  <c:v>45075</c:v>
                </c:pt>
                <c:pt idx="380">
                  <c:v>45072</c:v>
                </c:pt>
                <c:pt idx="381">
                  <c:v>45071</c:v>
                </c:pt>
                <c:pt idx="382">
                  <c:v>45070</c:v>
                </c:pt>
                <c:pt idx="383">
                  <c:v>45069</c:v>
                </c:pt>
                <c:pt idx="384">
                  <c:v>45068</c:v>
                </c:pt>
                <c:pt idx="385">
                  <c:v>45065</c:v>
                </c:pt>
                <c:pt idx="386">
                  <c:v>45064</c:v>
                </c:pt>
                <c:pt idx="387">
                  <c:v>45063</c:v>
                </c:pt>
                <c:pt idx="388">
                  <c:v>45062</c:v>
                </c:pt>
                <c:pt idx="389">
                  <c:v>45061</c:v>
                </c:pt>
                <c:pt idx="390">
                  <c:v>45058</c:v>
                </c:pt>
                <c:pt idx="391">
                  <c:v>45057</c:v>
                </c:pt>
                <c:pt idx="392">
                  <c:v>45056</c:v>
                </c:pt>
                <c:pt idx="393">
                  <c:v>45055</c:v>
                </c:pt>
                <c:pt idx="394">
                  <c:v>45054</c:v>
                </c:pt>
                <c:pt idx="395">
                  <c:v>45051</c:v>
                </c:pt>
                <c:pt idx="396">
                  <c:v>45050</c:v>
                </c:pt>
                <c:pt idx="397">
                  <c:v>45049</c:v>
                </c:pt>
                <c:pt idx="398">
                  <c:v>45048</c:v>
                </c:pt>
                <c:pt idx="399">
                  <c:v>45044</c:v>
                </c:pt>
                <c:pt idx="400">
                  <c:v>45043</c:v>
                </c:pt>
                <c:pt idx="401">
                  <c:v>45042</c:v>
                </c:pt>
                <c:pt idx="402">
                  <c:v>45041</c:v>
                </c:pt>
                <c:pt idx="403">
                  <c:v>45040</c:v>
                </c:pt>
                <c:pt idx="404">
                  <c:v>45036</c:v>
                </c:pt>
                <c:pt idx="405">
                  <c:v>45035</c:v>
                </c:pt>
                <c:pt idx="406">
                  <c:v>45034</c:v>
                </c:pt>
                <c:pt idx="407">
                  <c:v>45033</c:v>
                </c:pt>
                <c:pt idx="408">
                  <c:v>45030</c:v>
                </c:pt>
                <c:pt idx="409">
                  <c:v>45029</c:v>
                </c:pt>
                <c:pt idx="410">
                  <c:v>45028</c:v>
                </c:pt>
                <c:pt idx="411">
                  <c:v>45027</c:v>
                </c:pt>
                <c:pt idx="412">
                  <c:v>45026</c:v>
                </c:pt>
                <c:pt idx="413">
                  <c:v>45022</c:v>
                </c:pt>
                <c:pt idx="414">
                  <c:v>45021</c:v>
                </c:pt>
                <c:pt idx="415">
                  <c:v>45020</c:v>
                </c:pt>
                <c:pt idx="416">
                  <c:v>45019</c:v>
                </c:pt>
                <c:pt idx="417">
                  <c:v>45016</c:v>
                </c:pt>
                <c:pt idx="418">
                  <c:v>45015</c:v>
                </c:pt>
                <c:pt idx="419">
                  <c:v>45014</c:v>
                </c:pt>
                <c:pt idx="420">
                  <c:v>45013</c:v>
                </c:pt>
                <c:pt idx="421">
                  <c:v>45012</c:v>
                </c:pt>
                <c:pt idx="422">
                  <c:v>45009</c:v>
                </c:pt>
                <c:pt idx="423">
                  <c:v>45008</c:v>
                </c:pt>
                <c:pt idx="424">
                  <c:v>45007</c:v>
                </c:pt>
                <c:pt idx="425">
                  <c:v>45006</c:v>
                </c:pt>
                <c:pt idx="426">
                  <c:v>45005</c:v>
                </c:pt>
                <c:pt idx="427">
                  <c:v>45002</c:v>
                </c:pt>
                <c:pt idx="428">
                  <c:v>45001</c:v>
                </c:pt>
                <c:pt idx="429">
                  <c:v>45000</c:v>
                </c:pt>
                <c:pt idx="430">
                  <c:v>44999</c:v>
                </c:pt>
                <c:pt idx="431">
                  <c:v>44998</c:v>
                </c:pt>
                <c:pt idx="432">
                  <c:v>44995</c:v>
                </c:pt>
                <c:pt idx="433">
                  <c:v>44994</c:v>
                </c:pt>
                <c:pt idx="434">
                  <c:v>44993</c:v>
                </c:pt>
                <c:pt idx="435">
                  <c:v>44992</c:v>
                </c:pt>
                <c:pt idx="436">
                  <c:v>44991</c:v>
                </c:pt>
                <c:pt idx="437">
                  <c:v>44988</c:v>
                </c:pt>
                <c:pt idx="438">
                  <c:v>44987</c:v>
                </c:pt>
                <c:pt idx="439">
                  <c:v>44986</c:v>
                </c:pt>
                <c:pt idx="440">
                  <c:v>44985</c:v>
                </c:pt>
                <c:pt idx="441">
                  <c:v>44984</c:v>
                </c:pt>
                <c:pt idx="442">
                  <c:v>44981</c:v>
                </c:pt>
                <c:pt idx="443">
                  <c:v>44980</c:v>
                </c:pt>
                <c:pt idx="444">
                  <c:v>44979</c:v>
                </c:pt>
                <c:pt idx="445">
                  <c:v>44974</c:v>
                </c:pt>
                <c:pt idx="446">
                  <c:v>44973</c:v>
                </c:pt>
                <c:pt idx="447">
                  <c:v>44972</c:v>
                </c:pt>
                <c:pt idx="448">
                  <c:v>44971</c:v>
                </c:pt>
                <c:pt idx="449">
                  <c:v>44970</c:v>
                </c:pt>
                <c:pt idx="450">
                  <c:v>44967</c:v>
                </c:pt>
                <c:pt idx="451">
                  <c:v>44966</c:v>
                </c:pt>
                <c:pt idx="452">
                  <c:v>44965</c:v>
                </c:pt>
                <c:pt idx="453">
                  <c:v>44964</c:v>
                </c:pt>
                <c:pt idx="454">
                  <c:v>44963</c:v>
                </c:pt>
                <c:pt idx="455">
                  <c:v>44960</c:v>
                </c:pt>
                <c:pt idx="456">
                  <c:v>44959</c:v>
                </c:pt>
                <c:pt idx="457">
                  <c:v>44958</c:v>
                </c:pt>
                <c:pt idx="458">
                  <c:v>44957</c:v>
                </c:pt>
                <c:pt idx="459">
                  <c:v>44956</c:v>
                </c:pt>
                <c:pt idx="460">
                  <c:v>44953</c:v>
                </c:pt>
                <c:pt idx="461">
                  <c:v>44952</c:v>
                </c:pt>
                <c:pt idx="462">
                  <c:v>44951</c:v>
                </c:pt>
                <c:pt idx="463">
                  <c:v>44950</c:v>
                </c:pt>
                <c:pt idx="464">
                  <c:v>44949</c:v>
                </c:pt>
                <c:pt idx="465">
                  <c:v>44946</c:v>
                </c:pt>
                <c:pt idx="466">
                  <c:v>44945</c:v>
                </c:pt>
                <c:pt idx="467">
                  <c:v>44944</c:v>
                </c:pt>
                <c:pt idx="468">
                  <c:v>44943</c:v>
                </c:pt>
                <c:pt idx="469">
                  <c:v>44942</c:v>
                </c:pt>
                <c:pt idx="470">
                  <c:v>44939</c:v>
                </c:pt>
                <c:pt idx="471">
                  <c:v>44938</c:v>
                </c:pt>
                <c:pt idx="472">
                  <c:v>44937</c:v>
                </c:pt>
                <c:pt idx="473">
                  <c:v>44936</c:v>
                </c:pt>
                <c:pt idx="474">
                  <c:v>44935</c:v>
                </c:pt>
                <c:pt idx="475">
                  <c:v>44932</c:v>
                </c:pt>
                <c:pt idx="476">
                  <c:v>44931</c:v>
                </c:pt>
                <c:pt idx="477">
                  <c:v>44930</c:v>
                </c:pt>
                <c:pt idx="478">
                  <c:v>44929</c:v>
                </c:pt>
                <c:pt idx="479">
                  <c:v>44928</c:v>
                </c:pt>
                <c:pt idx="480">
                  <c:v>44924</c:v>
                </c:pt>
                <c:pt idx="481">
                  <c:v>44923</c:v>
                </c:pt>
                <c:pt idx="482">
                  <c:v>44922</c:v>
                </c:pt>
                <c:pt idx="483">
                  <c:v>44921</c:v>
                </c:pt>
                <c:pt idx="484">
                  <c:v>44918</c:v>
                </c:pt>
                <c:pt idx="485">
                  <c:v>44917</c:v>
                </c:pt>
                <c:pt idx="486">
                  <c:v>44916</c:v>
                </c:pt>
                <c:pt idx="487">
                  <c:v>44915</c:v>
                </c:pt>
                <c:pt idx="488">
                  <c:v>44914</c:v>
                </c:pt>
                <c:pt idx="489">
                  <c:v>44911</c:v>
                </c:pt>
                <c:pt idx="490">
                  <c:v>44910</c:v>
                </c:pt>
                <c:pt idx="491">
                  <c:v>44909</c:v>
                </c:pt>
                <c:pt idx="492">
                  <c:v>44908</c:v>
                </c:pt>
                <c:pt idx="493">
                  <c:v>44907</c:v>
                </c:pt>
                <c:pt idx="494">
                  <c:v>44904</c:v>
                </c:pt>
                <c:pt idx="495">
                  <c:v>44903</c:v>
                </c:pt>
                <c:pt idx="496">
                  <c:v>44902</c:v>
                </c:pt>
                <c:pt idx="497">
                  <c:v>44901</c:v>
                </c:pt>
                <c:pt idx="498">
                  <c:v>44900</c:v>
                </c:pt>
                <c:pt idx="499">
                  <c:v>44897</c:v>
                </c:pt>
                <c:pt idx="500">
                  <c:v>44896</c:v>
                </c:pt>
                <c:pt idx="501">
                  <c:v>44895</c:v>
                </c:pt>
                <c:pt idx="502">
                  <c:v>44894</c:v>
                </c:pt>
                <c:pt idx="503">
                  <c:v>44893</c:v>
                </c:pt>
                <c:pt idx="504">
                  <c:v>44890</c:v>
                </c:pt>
                <c:pt idx="505">
                  <c:v>44889</c:v>
                </c:pt>
                <c:pt idx="506">
                  <c:v>44888</c:v>
                </c:pt>
                <c:pt idx="507">
                  <c:v>44887</c:v>
                </c:pt>
                <c:pt idx="508">
                  <c:v>44886</c:v>
                </c:pt>
                <c:pt idx="509">
                  <c:v>44883</c:v>
                </c:pt>
                <c:pt idx="510">
                  <c:v>44882</c:v>
                </c:pt>
                <c:pt idx="511">
                  <c:v>44881</c:v>
                </c:pt>
                <c:pt idx="512">
                  <c:v>44879</c:v>
                </c:pt>
                <c:pt idx="513">
                  <c:v>44876</c:v>
                </c:pt>
                <c:pt idx="514">
                  <c:v>44875</c:v>
                </c:pt>
                <c:pt idx="515">
                  <c:v>44874</c:v>
                </c:pt>
                <c:pt idx="516">
                  <c:v>44873</c:v>
                </c:pt>
                <c:pt idx="517">
                  <c:v>44872</c:v>
                </c:pt>
                <c:pt idx="518">
                  <c:v>44869</c:v>
                </c:pt>
                <c:pt idx="519">
                  <c:v>44868</c:v>
                </c:pt>
                <c:pt idx="520">
                  <c:v>44866</c:v>
                </c:pt>
                <c:pt idx="521">
                  <c:v>44865</c:v>
                </c:pt>
                <c:pt idx="522">
                  <c:v>44862</c:v>
                </c:pt>
                <c:pt idx="523">
                  <c:v>44861</c:v>
                </c:pt>
                <c:pt idx="524">
                  <c:v>44860</c:v>
                </c:pt>
                <c:pt idx="525">
                  <c:v>44859</c:v>
                </c:pt>
                <c:pt idx="526">
                  <c:v>44858</c:v>
                </c:pt>
                <c:pt idx="527">
                  <c:v>44855</c:v>
                </c:pt>
                <c:pt idx="528">
                  <c:v>44854</c:v>
                </c:pt>
                <c:pt idx="529">
                  <c:v>44853</c:v>
                </c:pt>
                <c:pt idx="530">
                  <c:v>44852</c:v>
                </c:pt>
                <c:pt idx="531">
                  <c:v>44851</c:v>
                </c:pt>
                <c:pt idx="532">
                  <c:v>44848</c:v>
                </c:pt>
                <c:pt idx="533">
                  <c:v>44847</c:v>
                </c:pt>
                <c:pt idx="534">
                  <c:v>44845</c:v>
                </c:pt>
                <c:pt idx="535">
                  <c:v>44844</c:v>
                </c:pt>
                <c:pt idx="536">
                  <c:v>44841</c:v>
                </c:pt>
                <c:pt idx="537">
                  <c:v>44840</c:v>
                </c:pt>
                <c:pt idx="538">
                  <c:v>44839</c:v>
                </c:pt>
                <c:pt idx="539">
                  <c:v>44838</c:v>
                </c:pt>
                <c:pt idx="540">
                  <c:v>44837</c:v>
                </c:pt>
                <c:pt idx="541">
                  <c:v>44834</c:v>
                </c:pt>
                <c:pt idx="542">
                  <c:v>44833</c:v>
                </c:pt>
                <c:pt idx="543">
                  <c:v>44832</c:v>
                </c:pt>
                <c:pt idx="544">
                  <c:v>44831</c:v>
                </c:pt>
                <c:pt idx="545">
                  <c:v>44830</c:v>
                </c:pt>
                <c:pt idx="546">
                  <c:v>44827</c:v>
                </c:pt>
                <c:pt idx="547">
                  <c:v>44826</c:v>
                </c:pt>
                <c:pt idx="548">
                  <c:v>44825</c:v>
                </c:pt>
                <c:pt idx="549">
                  <c:v>44824</c:v>
                </c:pt>
                <c:pt idx="550">
                  <c:v>44823</c:v>
                </c:pt>
                <c:pt idx="551">
                  <c:v>44820</c:v>
                </c:pt>
                <c:pt idx="552">
                  <c:v>44819</c:v>
                </c:pt>
                <c:pt idx="553">
                  <c:v>44818</c:v>
                </c:pt>
                <c:pt idx="554">
                  <c:v>44817</c:v>
                </c:pt>
                <c:pt idx="555">
                  <c:v>44816</c:v>
                </c:pt>
                <c:pt idx="556">
                  <c:v>44813</c:v>
                </c:pt>
                <c:pt idx="557">
                  <c:v>44812</c:v>
                </c:pt>
                <c:pt idx="558">
                  <c:v>44810</c:v>
                </c:pt>
                <c:pt idx="559">
                  <c:v>44809</c:v>
                </c:pt>
                <c:pt idx="560">
                  <c:v>44806</c:v>
                </c:pt>
                <c:pt idx="561">
                  <c:v>44805</c:v>
                </c:pt>
                <c:pt idx="562">
                  <c:v>44804</c:v>
                </c:pt>
                <c:pt idx="563">
                  <c:v>44803</c:v>
                </c:pt>
                <c:pt idx="564">
                  <c:v>44802</c:v>
                </c:pt>
                <c:pt idx="565">
                  <c:v>44799</c:v>
                </c:pt>
                <c:pt idx="566">
                  <c:v>44798</c:v>
                </c:pt>
                <c:pt idx="567">
                  <c:v>44797</c:v>
                </c:pt>
                <c:pt idx="568">
                  <c:v>44796</c:v>
                </c:pt>
                <c:pt idx="569">
                  <c:v>44795</c:v>
                </c:pt>
                <c:pt idx="570">
                  <c:v>44792</c:v>
                </c:pt>
                <c:pt idx="571">
                  <c:v>44791</c:v>
                </c:pt>
                <c:pt idx="572">
                  <c:v>44790</c:v>
                </c:pt>
                <c:pt idx="573">
                  <c:v>44789</c:v>
                </c:pt>
                <c:pt idx="574">
                  <c:v>44788</c:v>
                </c:pt>
                <c:pt idx="575">
                  <c:v>44785</c:v>
                </c:pt>
                <c:pt idx="576">
                  <c:v>44784</c:v>
                </c:pt>
                <c:pt idx="577">
                  <c:v>44783</c:v>
                </c:pt>
                <c:pt idx="578">
                  <c:v>44782</c:v>
                </c:pt>
                <c:pt idx="579">
                  <c:v>44781</c:v>
                </c:pt>
                <c:pt idx="580">
                  <c:v>44778</c:v>
                </c:pt>
                <c:pt idx="581">
                  <c:v>44777</c:v>
                </c:pt>
                <c:pt idx="582">
                  <c:v>44776</c:v>
                </c:pt>
                <c:pt idx="583">
                  <c:v>44775</c:v>
                </c:pt>
                <c:pt idx="584">
                  <c:v>44774</c:v>
                </c:pt>
                <c:pt idx="585">
                  <c:v>44771</c:v>
                </c:pt>
                <c:pt idx="586">
                  <c:v>44770</c:v>
                </c:pt>
                <c:pt idx="587">
                  <c:v>44769</c:v>
                </c:pt>
                <c:pt idx="588">
                  <c:v>44768</c:v>
                </c:pt>
                <c:pt idx="589">
                  <c:v>44767</c:v>
                </c:pt>
                <c:pt idx="590">
                  <c:v>44764</c:v>
                </c:pt>
                <c:pt idx="591">
                  <c:v>44763</c:v>
                </c:pt>
                <c:pt idx="592">
                  <c:v>44762</c:v>
                </c:pt>
                <c:pt idx="593">
                  <c:v>44761</c:v>
                </c:pt>
                <c:pt idx="594">
                  <c:v>44760</c:v>
                </c:pt>
                <c:pt idx="595">
                  <c:v>44757</c:v>
                </c:pt>
                <c:pt idx="596">
                  <c:v>44756</c:v>
                </c:pt>
                <c:pt idx="597">
                  <c:v>44755</c:v>
                </c:pt>
                <c:pt idx="598">
                  <c:v>44754</c:v>
                </c:pt>
                <c:pt idx="599">
                  <c:v>44753</c:v>
                </c:pt>
                <c:pt idx="600">
                  <c:v>44750</c:v>
                </c:pt>
                <c:pt idx="601">
                  <c:v>44749</c:v>
                </c:pt>
                <c:pt idx="602">
                  <c:v>44748</c:v>
                </c:pt>
                <c:pt idx="603">
                  <c:v>44747</c:v>
                </c:pt>
                <c:pt idx="604">
                  <c:v>44746</c:v>
                </c:pt>
                <c:pt idx="605">
                  <c:v>44743</c:v>
                </c:pt>
                <c:pt idx="606">
                  <c:v>44742</c:v>
                </c:pt>
                <c:pt idx="607">
                  <c:v>44741</c:v>
                </c:pt>
                <c:pt idx="608">
                  <c:v>44740</c:v>
                </c:pt>
                <c:pt idx="609">
                  <c:v>44739</c:v>
                </c:pt>
                <c:pt idx="610">
                  <c:v>44736</c:v>
                </c:pt>
                <c:pt idx="611">
                  <c:v>44735</c:v>
                </c:pt>
                <c:pt idx="612">
                  <c:v>44734</c:v>
                </c:pt>
                <c:pt idx="613">
                  <c:v>44733</c:v>
                </c:pt>
                <c:pt idx="614">
                  <c:v>44732</c:v>
                </c:pt>
                <c:pt idx="615">
                  <c:v>44729</c:v>
                </c:pt>
                <c:pt idx="616">
                  <c:v>44727</c:v>
                </c:pt>
                <c:pt idx="617">
                  <c:v>44726</c:v>
                </c:pt>
                <c:pt idx="618">
                  <c:v>44725</c:v>
                </c:pt>
                <c:pt idx="619">
                  <c:v>44722</c:v>
                </c:pt>
                <c:pt idx="620">
                  <c:v>44721</c:v>
                </c:pt>
                <c:pt idx="621">
                  <c:v>44720</c:v>
                </c:pt>
                <c:pt idx="622">
                  <c:v>44719</c:v>
                </c:pt>
                <c:pt idx="623">
                  <c:v>44718</c:v>
                </c:pt>
                <c:pt idx="624">
                  <c:v>44715</c:v>
                </c:pt>
                <c:pt idx="625">
                  <c:v>44714</c:v>
                </c:pt>
                <c:pt idx="626">
                  <c:v>44713</c:v>
                </c:pt>
                <c:pt idx="627">
                  <c:v>44712</c:v>
                </c:pt>
                <c:pt idx="628">
                  <c:v>44711</c:v>
                </c:pt>
                <c:pt idx="629">
                  <c:v>44708</c:v>
                </c:pt>
                <c:pt idx="630">
                  <c:v>44707</c:v>
                </c:pt>
                <c:pt idx="631">
                  <c:v>44706</c:v>
                </c:pt>
                <c:pt idx="632">
                  <c:v>44705</c:v>
                </c:pt>
                <c:pt idx="633">
                  <c:v>44704</c:v>
                </c:pt>
                <c:pt idx="634">
                  <c:v>44701</c:v>
                </c:pt>
                <c:pt idx="635">
                  <c:v>44700</c:v>
                </c:pt>
                <c:pt idx="636">
                  <c:v>44699</c:v>
                </c:pt>
                <c:pt idx="637">
                  <c:v>44698</c:v>
                </c:pt>
                <c:pt idx="638">
                  <c:v>44697</c:v>
                </c:pt>
                <c:pt idx="639">
                  <c:v>44694</c:v>
                </c:pt>
                <c:pt idx="640">
                  <c:v>44693</c:v>
                </c:pt>
                <c:pt idx="641">
                  <c:v>44692</c:v>
                </c:pt>
                <c:pt idx="642">
                  <c:v>44691</c:v>
                </c:pt>
                <c:pt idx="643">
                  <c:v>44690</c:v>
                </c:pt>
                <c:pt idx="644">
                  <c:v>44687</c:v>
                </c:pt>
                <c:pt idx="645">
                  <c:v>44686</c:v>
                </c:pt>
                <c:pt idx="646">
                  <c:v>44685</c:v>
                </c:pt>
                <c:pt idx="647">
                  <c:v>44684</c:v>
                </c:pt>
                <c:pt idx="648">
                  <c:v>44683</c:v>
                </c:pt>
                <c:pt idx="649">
                  <c:v>44680</c:v>
                </c:pt>
                <c:pt idx="650">
                  <c:v>44679</c:v>
                </c:pt>
                <c:pt idx="651">
                  <c:v>44678</c:v>
                </c:pt>
                <c:pt idx="652">
                  <c:v>44677</c:v>
                </c:pt>
                <c:pt idx="653">
                  <c:v>44676</c:v>
                </c:pt>
                <c:pt idx="654">
                  <c:v>44673</c:v>
                </c:pt>
                <c:pt idx="655">
                  <c:v>44671</c:v>
                </c:pt>
                <c:pt idx="656">
                  <c:v>44670</c:v>
                </c:pt>
                <c:pt idx="657">
                  <c:v>44669</c:v>
                </c:pt>
                <c:pt idx="658">
                  <c:v>44665</c:v>
                </c:pt>
                <c:pt idx="659">
                  <c:v>44664</c:v>
                </c:pt>
                <c:pt idx="660">
                  <c:v>44663</c:v>
                </c:pt>
                <c:pt idx="661">
                  <c:v>44662</c:v>
                </c:pt>
                <c:pt idx="662">
                  <c:v>44659</c:v>
                </c:pt>
                <c:pt idx="663">
                  <c:v>44658</c:v>
                </c:pt>
                <c:pt idx="664">
                  <c:v>44657</c:v>
                </c:pt>
                <c:pt idx="665">
                  <c:v>44656</c:v>
                </c:pt>
                <c:pt idx="666">
                  <c:v>44655</c:v>
                </c:pt>
                <c:pt idx="667">
                  <c:v>44652</c:v>
                </c:pt>
                <c:pt idx="668">
                  <c:v>44651</c:v>
                </c:pt>
                <c:pt idx="669">
                  <c:v>44650</c:v>
                </c:pt>
                <c:pt idx="670">
                  <c:v>44649</c:v>
                </c:pt>
                <c:pt idx="671">
                  <c:v>44648</c:v>
                </c:pt>
                <c:pt idx="672">
                  <c:v>44645</c:v>
                </c:pt>
                <c:pt idx="673">
                  <c:v>44644</c:v>
                </c:pt>
                <c:pt idx="674">
                  <c:v>44643</c:v>
                </c:pt>
                <c:pt idx="675">
                  <c:v>44642</c:v>
                </c:pt>
                <c:pt idx="676">
                  <c:v>44641</c:v>
                </c:pt>
                <c:pt idx="677">
                  <c:v>44638</c:v>
                </c:pt>
                <c:pt idx="678">
                  <c:v>44637</c:v>
                </c:pt>
                <c:pt idx="679">
                  <c:v>44636</c:v>
                </c:pt>
                <c:pt idx="680">
                  <c:v>44635</c:v>
                </c:pt>
                <c:pt idx="681">
                  <c:v>44634</c:v>
                </c:pt>
                <c:pt idx="682">
                  <c:v>44631</c:v>
                </c:pt>
                <c:pt idx="683">
                  <c:v>44630</c:v>
                </c:pt>
                <c:pt idx="684">
                  <c:v>44629</c:v>
                </c:pt>
                <c:pt idx="685">
                  <c:v>44628</c:v>
                </c:pt>
                <c:pt idx="686">
                  <c:v>44627</c:v>
                </c:pt>
                <c:pt idx="687">
                  <c:v>44624</c:v>
                </c:pt>
                <c:pt idx="688">
                  <c:v>44623</c:v>
                </c:pt>
                <c:pt idx="689">
                  <c:v>44622</c:v>
                </c:pt>
                <c:pt idx="690">
                  <c:v>44617</c:v>
                </c:pt>
                <c:pt idx="691">
                  <c:v>44616</c:v>
                </c:pt>
                <c:pt idx="692">
                  <c:v>44615</c:v>
                </c:pt>
                <c:pt idx="693">
                  <c:v>44614</c:v>
                </c:pt>
                <c:pt idx="694">
                  <c:v>44613</c:v>
                </c:pt>
                <c:pt idx="695">
                  <c:v>44610</c:v>
                </c:pt>
                <c:pt idx="696">
                  <c:v>44609</c:v>
                </c:pt>
                <c:pt idx="697">
                  <c:v>44608</c:v>
                </c:pt>
                <c:pt idx="698">
                  <c:v>44607</c:v>
                </c:pt>
                <c:pt idx="699">
                  <c:v>44606</c:v>
                </c:pt>
                <c:pt idx="700">
                  <c:v>44603</c:v>
                </c:pt>
                <c:pt idx="701">
                  <c:v>44602</c:v>
                </c:pt>
                <c:pt idx="702">
                  <c:v>44601</c:v>
                </c:pt>
                <c:pt idx="703">
                  <c:v>44600</c:v>
                </c:pt>
                <c:pt idx="704">
                  <c:v>44599</c:v>
                </c:pt>
                <c:pt idx="705">
                  <c:v>44596</c:v>
                </c:pt>
                <c:pt idx="706">
                  <c:v>44595</c:v>
                </c:pt>
                <c:pt idx="707">
                  <c:v>44594</c:v>
                </c:pt>
                <c:pt idx="708">
                  <c:v>44593</c:v>
                </c:pt>
                <c:pt idx="709">
                  <c:v>44592</c:v>
                </c:pt>
                <c:pt idx="710">
                  <c:v>44589</c:v>
                </c:pt>
                <c:pt idx="711">
                  <c:v>44588</c:v>
                </c:pt>
                <c:pt idx="712">
                  <c:v>44587</c:v>
                </c:pt>
                <c:pt idx="713">
                  <c:v>44586</c:v>
                </c:pt>
                <c:pt idx="714">
                  <c:v>44585</c:v>
                </c:pt>
                <c:pt idx="715">
                  <c:v>44582</c:v>
                </c:pt>
                <c:pt idx="716">
                  <c:v>44581</c:v>
                </c:pt>
                <c:pt idx="717">
                  <c:v>44580</c:v>
                </c:pt>
                <c:pt idx="718">
                  <c:v>44579</c:v>
                </c:pt>
                <c:pt idx="719">
                  <c:v>44578</c:v>
                </c:pt>
                <c:pt idx="720">
                  <c:v>44575</c:v>
                </c:pt>
                <c:pt idx="721">
                  <c:v>44574</c:v>
                </c:pt>
                <c:pt idx="722">
                  <c:v>44573</c:v>
                </c:pt>
                <c:pt idx="723">
                  <c:v>44572</c:v>
                </c:pt>
                <c:pt idx="724">
                  <c:v>44571</c:v>
                </c:pt>
                <c:pt idx="725">
                  <c:v>44568</c:v>
                </c:pt>
                <c:pt idx="726">
                  <c:v>44567</c:v>
                </c:pt>
                <c:pt idx="727">
                  <c:v>44566</c:v>
                </c:pt>
                <c:pt idx="728">
                  <c:v>44565</c:v>
                </c:pt>
                <c:pt idx="729">
                  <c:v>44564</c:v>
                </c:pt>
                <c:pt idx="730">
                  <c:v>44560</c:v>
                </c:pt>
                <c:pt idx="731">
                  <c:v>44559</c:v>
                </c:pt>
                <c:pt idx="732">
                  <c:v>44558</c:v>
                </c:pt>
                <c:pt idx="733">
                  <c:v>44557</c:v>
                </c:pt>
                <c:pt idx="734">
                  <c:v>44553</c:v>
                </c:pt>
                <c:pt idx="735">
                  <c:v>44552</c:v>
                </c:pt>
                <c:pt idx="736">
                  <c:v>44551</c:v>
                </c:pt>
                <c:pt idx="737">
                  <c:v>44550</c:v>
                </c:pt>
                <c:pt idx="738">
                  <c:v>44547</c:v>
                </c:pt>
                <c:pt idx="739">
                  <c:v>44546</c:v>
                </c:pt>
                <c:pt idx="740">
                  <c:v>44545</c:v>
                </c:pt>
                <c:pt idx="741">
                  <c:v>44544</c:v>
                </c:pt>
                <c:pt idx="742">
                  <c:v>44543</c:v>
                </c:pt>
                <c:pt idx="743">
                  <c:v>44540</c:v>
                </c:pt>
                <c:pt idx="744">
                  <c:v>44539</c:v>
                </c:pt>
                <c:pt idx="745">
                  <c:v>44538</c:v>
                </c:pt>
                <c:pt idx="746">
                  <c:v>44537</c:v>
                </c:pt>
                <c:pt idx="747">
                  <c:v>44536</c:v>
                </c:pt>
                <c:pt idx="748">
                  <c:v>44533</c:v>
                </c:pt>
                <c:pt idx="749">
                  <c:v>44532</c:v>
                </c:pt>
                <c:pt idx="750">
                  <c:v>44531</c:v>
                </c:pt>
                <c:pt idx="751">
                  <c:v>44530</c:v>
                </c:pt>
                <c:pt idx="752">
                  <c:v>44529</c:v>
                </c:pt>
                <c:pt idx="753">
                  <c:v>44526</c:v>
                </c:pt>
                <c:pt idx="754">
                  <c:v>44525</c:v>
                </c:pt>
                <c:pt idx="755">
                  <c:v>44524</c:v>
                </c:pt>
                <c:pt idx="756">
                  <c:v>44523</c:v>
                </c:pt>
                <c:pt idx="757">
                  <c:v>44522</c:v>
                </c:pt>
                <c:pt idx="758">
                  <c:v>44519</c:v>
                </c:pt>
                <c:pt idx="759">
                  <c:v>44518</c:v>
                </c:pt>
                <c:pt idx="760">
                  <c:v>44517</c:v>
                </c:pt>
                <c:pt idx="761">
                  <c:v>44516</c:v>
                </c:pt>
                <c:pt idx="762">
                  <c:v>44512</c:v>
                </c:pt>
                <c:pt idx="763">
                  <c:v>44511</c:v>
                </c:pt>
                <c:pt idx="764">
                  <c:v>44510</c:v>
                </c:pt>
                <c:pt idx="765">
                  <c:v>44509</c:v>
                </c:pt>
                <c:pt idx="766">
                  <c:v>44508</c:v>
                </c:pt>
                <c:pt idx="767">
                  <c:v>44505</c:v>
                </c:pt>
                <c:pt idx="768">
                  <c:v>44504</c:v>
                </c:pt>
                <c:pt idx="769">
                  <c:v>44503</c:v>
                </c:pt>
                <c:pt idx="770">
                  <c:v>44501</c:v>
                </c:pt>
                <c:pt idx="771">
                  <c:v>44498</c:v>
                </c:pt>
                <c:pt idx="772">
                  <c:v>44497</c:v>
                </c:pt>
                <c:pt idx="773">
                  <c:v>44496</c:v>
                </c:pt>
                <c:pt idx="774">
                  <c:v>44495</c:v>
                </c:pt>
                <c:pt idx="775">
                  <c:v>44494</c:v>
                </c:pt>
                <c:pt idx="776">
                  <c:v>44491</c:v>
                </c:pt>
                <c:pt idx="777">
                  <c:v>44490</c:v>
                </c:pt>
                <c:pt idx="778">
                  <c:v>44489</c:v>
                </c:pt>
                <c:pt idx="779">
                  <c:v>44488</c:v>
                </c:pt>
                <c:pt idx="780">
                  <c:v>44487</c:v>
                </c:pt>
                <c:pt idx="781">
                  <c:v>44484</c:v>
                </c:pt>
                <c:pt idx="782">
                  <c:v>44483</c:v>
                </c:pt>
                <c:pt idx="783">
                  <c:v>44482</c:v>
                </c:pt>
                <c:pt idx="784">
                  <c:v>44480</c:v>
                </c:pt>
                <c:pt idx="785">
                  <c:v>44477</c:v>
                </c:pt>
                <c:pt idx="786">
                  <c:v>44476</c:v>
                </c:pt>
                <c:pt idx="787">
                  <c:v>44475</c:v>
                </c:pt>
                <c:pt idx="788">
                  <c:v>44474</c:v>
                </c:pt>
                <c:pt idx="789">
                  <c:v>44473</c:v>
                </c:pt>
                <c:pt idx="790">
                  <c:v>44470</c:v>
                </c:pt>
                <c:pt idx="791">
                  <c:v>44469</c:v>
                </c:pt>
                <c:pt idx="792">
                  <c:v>44468</c:v>
                </c:pt>
                <c:pt idx="793">
                  <c:v>44467</c:v>
                </c:pt>
                <c:pt idx="794">
                  <c:v>44466</c:v>
                </c:pt>
                <c:pt idx="795">
                  <c:v>44463</c:v>
                </c:pt>
                <c:pt idx="796">
                  <c:v>44462</c:v>
                </c:pt>
                <c:pt idx="797">
                  <c:v>44461</c:v>
                </c:pt>
                <c:pt idx="798">
                  <c:v>44460</c:v>
                </c:pt>
                <c:pt idx="799">
                  <c:v>44459</c:v>
                </c:pt>
                <c:pt idx="800">
                  <c:v>44456</c:v>
                </c:pt>
                <c:pt idx="801">
                  <c:v>44455</c:v>
                </c:pt>
                <c:pt idx="802">
                  <c:v>44454</c:v>
                </c:pt>
                <c:pt idx="803">
                  <c:v>44453</c:v>
                </c:pt>
                <c:pt idx="804">
                  <c:v>44452</c:v>
                </c:pt>
                <c:pt idx="805">
                  <c:v>44449</c:v>
                </c:pt>
                <c:pt idx="806">
                  <c:v>44448</c:v>
                </c:pt>
                <c:pt idx="807">
                  <c:v>44447</c:v>
                </c:pt>
                <c:pt idx="808">
                  <c:v>44445</c:v>
                </c:pt>
                <c:pt idx="809">
                  <c:v>44442</c:v>
                </c:pt>
                <c:pt idx="810">
                  <c:v>44441</c:v>
                </c:pt>
                <c:pt idx="811">
                  <c:v>44440</c:v>
                </c:pt>
                <c:pt idx="812">
                  <c:v>44439</c:v>
                </c:pt>
                <c:pt idx="813">
                  <c:v>44438</c:v>
                </c:pt>
                <c:pt idx="814">
                  <c:v>44435</c:v>
                </c:pt>
                <c:pt idx="815">
                  <c:v>44434</c:v>
                </c:pt>
                <c:pt idx="816">
                  <c:v>44433</c:v>
                </c:pt>
                <c:pt idx="817">
                  <c:v>44432</c:v>
                </c:pt>
                <c:pt idx="818">
                  <c:v>44431</c:v>
                </c:pt>
                <c:pt idx="819">
                  <c:v>44428</c:v>
                </c:pt>
                <c:pt idx="820">
                  <c:v>44427</c:v>
                </c:pt>
                <c:pt idx="821">
                  <c:v>44426</c:v>
                </c:pt>
                <c:pt idx="822">
                  <c:v>44425</c:v>
                </c:pt>
                <c:pt idx="823">
                  <c:v>44424</c:v>
                </c:pt>
                <c:pt idx="824">
                  <c:v>44421</c:v>
                </c:pt>
                <c:pt idx="825">
                  <c:v>44420</c:v>
                </c:pt>
                <c:pt idx="826">
                  <c:v>44419</c:v>
                </c:pt>
                <c:pt idx="827">
                  <c:v>44418</c:v>
                </c:pt>
                <c:pt idx="828">
                  <c:v>44417</c:v>
                </c:pt>
                <c:pt idx="829">
                  <c:v>44414</c:v>
                </c:pt>
                <c:pt idx="830">
                  <c:v>44413</c:v>
                </c:pt>
                <c:pt idx="831">
                  <c:v>44412</c:v>
                </c:pt>
                <c:pt idx="832">
                  <c:v>44411</c:v>
                </c:pt>
                <c:pt idx="833">
                  <c:v>44410</c:v>
                </c:pt>
                <c:pt idx="834">
                  <c:v>44407</c:v>
                </c:pt>
                <c:pt idx="835">
                  <c:v>44406</c:v>
                </c:pt>
                <c:pt idx="836">
                  <c:v>44405</c:v>
                </c:pt>
                <c:pt idx="837">
                  <c:v>44404</c:v>
                </c:pt>
                <c:pt idx="838">
                  <c:v>44403</c:v>
                </c:pt>
                <c:pt idx="839">
                  <c:v>44400</c:v>
                </c:pt>
                <c:pt idx="840">
                  <c:v>44399</c:v>
                </c:pt>
                <c:pt idx="841">
                  <c:v>44398</c:v>
                </c:pt>
                <c:pt idx="842">
                  <c:v>44397</c:v>
                </c:pt>
                <c:pt idx="843">
                  <c:v>44396</c:v>
                </c:pt>
                <c:pt idx="844">
                  <c:v>44393</c:v>
                </c:pt>
                <c:pt idx="845">
                  <c:v>44392</c:v>
                </c:pt>
                <c:pt idx="846">
                  <c:v>44391</c:v>
                </c:pt>
                <c:pt idx="847">
                  <c:v>44390</c:v>
                </c:pt>
                <c:pt idx="848">
                  <c:v>44389</c:v>
                </c:pt>
                <c:pt idx="849">
                  <c:v>44385</c:v>
                </c:pt>
                <c:pt idx="850">
                  <c:v>44384</c:v>
                </c:pt>
                <c:pt idx="851">
                  <c:v>44383</c:v>
                </c:pt>
                <c:pt idx="852">
                  <c:v>44382</c:v>
                </c:pt>
                <c:pt idx="853">
                  <c:v>44379</c:v>
                </c:pt>
                <c:pt idx="854">
                  <c:v>44378</c:v>
                </c:pt>
                <c:pt idx="855">
                  <c:v>44377</c:v>
                </c:pt>
                <c:pt idx="856">
                  <c:v>44376</c:v>
                </c:pt>
                <c:pt idx="857">
                  <c:v>44375</c:v>
                </c:pt>
                <c:pt idx="858">
                  <c:v>44372</c:v>
                </c:pt>
                <c:pt idx="859">
                  <c:v>44371</c:v>
                </c:pt>
                <c:pt idx="860">
                  <c:v>44370</c:v>
                </c:pt>
                <c:pt idx="861">
                  <c:v>44369</c:v>
                </c:pt>
                <c:pt idx="862">
                  <c:v>44368</c:v>
                </c:pt>
                <c:pt idx="863">
                  <c:v>44365</c:v>
                </c:pt>
                <c:pt idx="864">
                  <c:v>44364</c:v>
                </c:pt>
                <c:pt idx="865">
                  <c:v>44363</c:v>
                </c:pt>
                <c:pt idx="866">
                  <c:v>44362</c:v>
                </c:pt>
                <c:pt idx="867">
                  <c:v>44361</c:v>
                </c:pt>
                <c:pt idx="868">
                  <c:v>44358</c:v>
                </c:pt>
                <c:pt idx="869">
                  <c:v>44357</c:v>
                </c:pt>
                <c:pt idx="870">
                  <c:v>44356</c:v>
                </c:pt>
                <c:pt idx="871">
                  <c:v>44355</c:v>
                </c:pt>
                <c:pt idx="872">
                  <c:v>44354</c:v>
                </c:pt>
                <c:pt idx="873">
                  <c:v>44351</c:v>
                </c:pt>
                <c:pt idx="874">
                  <c:v>44349</c:v>
                </c:pt>
                <c:pt idx="875">
                  <c:v>44348</c:v>
                </c:pt>
                <c:pt idx="876">
                  <c:v>44347</c:v>
                </c:pt>
                <c:pt idx="877">
                  <c:v>44344</c:v>
                </c:pt>
                <c:pt idx="878">
                  <c:v>44343</c:v>
                </c:pt>
                <c:pt idx="879">
                  <c:v>44342</c:v>
                </c:pt>
                <c:pt idx="880">
                  <c:v>44341</c:v>
                </c:pt>
                <c:pt idx="881">
                  <c:v>44340</c:v>
                </c:pt>
                <c:pt idx="882">
                  <c:v>44337</c:v>
                </c:pt>
                <c:pt idx="883">
                  <c:v>44336</c:v>
                </c:pt>
                <c:pt idx="884">
                  <c:v>44335</c:v>
                </c:pt>
                <c:pt idx="885">
                  <c:v>44334</c:v>
                </c:pt>
                <c:pt idx="886">
                  <c:v>44333</c:v>
                </c:pt>
                <c:pt idx="887">
                  <c:v>44330</c:v>
                </c:pt>
                <c:pt idx="888">
                  <c:v>44329</c:v>
                </c:pt>
                <c:pt idx="889">
                  <c:v>44328</c:v>
                </c:pt>
                <c:pt idx="890">
                  <c:v>44327</c:v>
                </c:pt>
                <c:pt idx="891">
                  <c:v>44326</c:v>
                </c:pt>
                <c:pt idx="892">
                  <c:v>44323</c:v>
                </c:pt>
                <c:pt idx="893">
                  <c:v>44322</c:v>
                </c:pt>
                <c:pt idx="894">
                  <c:v>44321</c:v>
                </c:pt>
                <c:pt idx="895">
                  <c:v>44320</c:v>
                </c:pt>
                <c:pt idx="896">
                  <c:v>44319</c:v>
                </c:pt>
                <c:pt idx="897">
                  <c:v>44316</c:v>
                </c:pt>
                <c:pt idx="898">
                  <c:v>44315</c:v>
                </c:pt>
                <c:pt idx="899">
                  <c:v>44314</c:v>
                </c:pt>
                <c:pt idx="900">
                  <c:v>44313</c:v>
                </c:pt>
                <c:pt idx="901">
                  <c:v>44312</c:v>
                </c:pt>
                <c:pt idx="902">
                  <c:v>44309</c:v>
                </c:pt>
                <c:pt idx="903">
                  <c:v>44308</c:v>
                </c:pt>
                <c:pt idx="904">
                  <c:v>44306</c:v>
                </c:pt>
                <c:pt idx="905">
                  <c:v>44305</c:v>
                </c:pt>
                <c:pt idx="906">
                  <c:v>44302</c:v>
                </c:pt>
                <c:pt idx="907">
                  <c:v>44301</c:v>
                </c:pt>
                <c:pt idx="908">
                  <c:v>44300</c:v>
                </c:pt>
                <c:pt idx="909">
                  <c:v>44299</c:v>
                </c:pt>
                <c:pt idx="910">
                  <c:v>44298</c:v>
                </c:pt>
                <c:pt idx="911">
                  <c:v>44295</c:v>
                </c:pt>
                <c:pt idx="912">
                  <c:v>44294</c:v>
                </c:pt>
                <c:pt idx="913">
                  <c:v>44293</c:v>
                </c:pt>
                <c:pt idx="914">
                  <c:v>44292</c:v>
                </c:pt>
                <c:pt idx="915">
                  <c:v>44291</c:v>
                </c:pt>
                <c:pt idx="916">
                  <c:v>44287</c:v>
                </c:pt>
                <c:pt idx="917">
                  <c:v>44286</c:v>
                </c:pt>
                <c:pt idx="918">
                  <c:v>44285</c:v>
                </c:pt>
                <c:pt idx="919">
                  <c:v>44284</c:v>
                </c:pt>
                <c:pt idx="920">
                  <c:v>44281</c:v>
                </c:pt>
                <c:pt idx="921">
                  <c:v>44280</c:v>
                </c:pt>
                <c:pt idx="922">
                  <c:v>44279</c:v>
                </c:pt>
                <c:pt idx="923">
                  <c:v>44278</c:v>
                </c:pt>
                <c:pt idx="924">
                  <c:v>44277</c:v>
                </c:pt>
                <c:pt idx="925">
                  <c:v>44274</c:v>
                </c:pt>
                <c:pt idx="926">
                  <c:v>44273</c:v>
                </c:pt>
                <c:pt idx="927">
                  <c:v>44272</c:v>
                </c:pt>
                <c:pt idx="928">
                  <c:v>44271</c:v>
                </c:pt>
                <c:pt idx="929">
                  <c:v>44270</c:v>
                </c:pt>
                <c:pt idx="930">
                  <c:v>44267</c:v>
                </c:pt>
                <c:pt idx="931">
                  <c:v>44266</c:v>
                </c:pt>
                <c:pt idx="932">
                  <c:v>44265</c:v>
                </c:pt>
                <c:pt idx="933">
                  <c:v>44264</c:v>
                </c:pt>
                <c:pt idx="934">
                  <c:v>44263</c:v>
                </c:pt>
                <c:pt idx="935">
                  <c:v>44260</c:v>
                </c:pt>
                <c:pt idx="936">
                  <c:v>44259</c:v>
                </c:pt>
                <c:pt idx="937">
                  <c:v>44258</c:v>
                </c:pt>
                <c:pt idx="938">
                  <c:v>44257</c:v>
                </c:pt>
                <c:pt idx="939">
                  <c:v>44256</c:v>
                </c:pt>
                <c:pt idx="940">
                  <c:v>44253</c:v>
                </c:pt>
                <c:pt idx="941">
                  <c:v>44252</c:v>
                </c:pt>
                <c:pt idx="942">
                  <c:v>44251</c:v>
                </c:pt>
                <c:pt idx="943">
                  <c:v>44250</c:v>
                </c:pt>
                <c:pt idx="944">
                  <c:v>44249</c:v>
                </c:pt>
                <c:pt idx="945">
                  <c:v>44246</c:v>
                </c:pt>
                <c:pt idx="946">
                  <c:v>44245</c:v>
                </c:pt>
                <c:pt idx="947">
                  <c:v>44244</c:v>
                </c:pt>
                <c:pt idx="948">
                  <c:v>44239</c:v>
                </c:pt>
                <c:pt idx="949">
                  <c:v>44238</c:v>
                </c:pt>
                <c:pt idx="950">
                  <c:v>44237</c:v>
                </c:pt>
                <c:pt idx="951">
                  <c:v>44236</c:v>
                </c:pt>
                <c:pt idx="952">
                  <c:v>44235</c:v>
                </c:pt>
                <c:pt idx="953">
                  <c:v>44232</c:v>
                </c:pt>
                <c:pt idx="954">
                  <c:v>44231</c:v>
                </c:pt>
                <c:pt idx="955">
                  <c:v>44230</c:v>
                </c:pt>
                <c:pt idx="956">
                  <c:v>44229</c:v>
                </c:pt>
                <c:pt idx="957">
                  <c:v>44228</c:v>
                </c:pt>
                <c:pt idx="958">
                  <c:v>44225</c:v>
                </c:pt>
                <c:pt idx="959">
                  <c:v>44224</c:v>
                </c:pt>
                <c:pt idx="960">
                  <c:v>44223</c:v>
                </c:pt>
                <c:pt idx="961">
                  <c:v>44222</c:v>
                </c:pt>
                <c:pt idx="962">
                  <c:v>44218</c:v>
                </c:pt>
                <c:pt idx="963">
                  <c:v>44217</c:v>
                </c:pt>
                <c:pt idx="964">
                  <c:v>44216</c:v>
                </c:pt>
                <c:pt idx="965">
                  <c:v>44215</c:v>
                </c:pt>
                <c:pt idx="966">
                  <c:v>44214</c:v>
                </c:pt>
                <c:pt idx="967">
                  <c:v>44211</c:v>
                </c:pt>
                <c:pt idx="968">
                  <c:v>44210</c:v>
                </c:pt>
                <c:pt idx="969">
                  <c:v>44209</c:v>
                </c:pt>
                <c:pt idx="970">
                  <c:v>44208</c:v>
                </c:pt>
                <c:pt idx="971">
                  <c:v>44207</c:v>
                </c:pt>
                <c:pt idx="972">
                  <c:v>44204</c:v>
                </c:pt>
                <c:pt idx="973">
                  <c:v>44203</c:v>
                </c:pt>
                <c:pt idx="974">
                  <c:v>44202</c:v>
                </c:pt>
                <c:pt idx="975">
                  <c:v>44201</c:v>
                </c:pt>
                <c:pt idx="976">
                  <c:v>44200</c:v>
                </c:pt>
                <c:pt idx="977">
                  <c:v>44195</c:v>
                </c:pt>
                <c:pt idx="978">
                  <c:v>44194</c:v>
                </c:pt>
                <c:pt idx="979">
                  <c:v>44193</c:v>
                </c:pt>
                <c:pt idx="980">
                  <c:v>44188</c:v>
                </c:pt>
                <c:pt idx="981">
                  <c:v>44187</c:v>
                </c:pt>
                <c:pt idx="982">
                  <c:v>44186</c:v>
                </c:pt>
                <c:pt idx="983">
                  <c:v>44183</c:v>
                </c:pt>
                <c:pt idx="984">
                  <c:v>44182</c:v>
                </c:pt>
                <c:pt idx="985">
                  <c:v>44181</c:v>
                </c:pt>
                <c:pt idx="986">
                  <c:v>44180</c:v>
                </c:pt>
                <c:pt idx="987">
                  <c:v>44179</c:v>
                </c:pt>
                <c:pt idx="988">
                  <c:v>44176</c:v>
                </c:pt>
                <c:pt idx="989">
                  <c:v>44175</c:v>
                </c:pt>
                <c:pt idx="990">
                  <c:v>44174</c:v>
                </c:pt>
                <c:pt idx="991">
                  <c:v>44173</c:v>
                </c:pt>
                <c:pt idx="992">
                  <c:v>44172</c:v>
                </c:pt>
                <c:pt idx="993">
                  <c:v>44169</c:v>
                </c:pt>
                <c:pt idx="994">
                  <c:v>44168</c:v>
                </c:pt>
                <c:pt idx="995">
                  <c:v>44167</c:v>
                </c:pt>
                <c:pt idx="996">
                  <c:v>44166</c:v>
                </c:pt>
                <c:pt idx="997">
                  <c:v>44165</c:v>
                </c:pt>
                <c:pt idx="998">
                  <c:v>44162</c:v>
                </c:pt>
                <c:pt idx="999">
                  <c:v>44161</c:v>
                </c:pt>
                <c:pt idx="1000">
                  <c:v>44160</c:v>
                </c:pt>
                <c:pt idx="1001">
                  <c:v>44159</c:v>
                </c:pt>
                <c:pt idx="1002">
                  <c:v>44158</c:v>
                </c:pt>
                <c:pt idx="1003">
                  <c:v>44155</c:v>
                </c:pt>
                <c:pt idx="1004">
                  <c:v>44154</c:v>
                </c:pt>
                <c:pt idx="1005">
                  <c:v>44153</c:v>
                </c:pt>
                <c:pt idx="1006">
                  <c:v>44152</c:v>
                </c:pt>
                <c:pt idx="1007">
                  <c:v>44151</c:v>
                </c:pt>
                <c:pt idx="1008">
                  <c:v>44148</c:v>
                </c:pt>
                <c:pt idx="1009">
                  <c:v>44147</c:v>
                </c:pt>
                <c:pt idx="1010">
                  <c:v>44146</c:v>
                </c:pt>
                <c:pt idx="1011">
                  <c:v>44145</c:v>
                </c:pt>
                <c:pt idx="1012">
                  <c:v>44144</c:v>
                </c:pt>
                <c:pt idx="1013">
                  <c:v>44141</c:v>
                </c:pt>
                <c:pt idx="1014">
                  <c:v>44140</c:v>
                </c:pt>
                <c:pt idx="1015">
                  <c:v>44139</c:v>
                </c:pt>
                <c:pt idx="1016">
                  <c:v>44138</c:v>
                </c:pt>
                <c:pt idx="1017">
                  <c:v>44134</c:v>
                </c:pt>
                <c:pt idx="1018">
                  <c:v>44133</c:v>
                </c:pt>
                <c:pt idx="1019">
                  <c:v>44132</c:v>
                </c:pt>
                <c:pt idx="1020">
                  <c:v>44131</c:v>
                </c:pt>
                <c:pt idx="1021">
                  <c:v>44130</c:v>
                </c:pt>
                <c:pt idx="1022">
                  <c:v>44127</c:v>
                </c:pt>
                <c:pt idx="1023">
                  <c:v>44126</c:v>
                </c:pt>
                <c:pt idx="1024">
                  <c:v>44125</c:v>
                </c:pt>
                <c:pt idx="1025">
                  <c:v>44124</c:v>
                </c:pt>
                <c:pt idx="1026">
                  <c:v>44123</c:v>
                </c:pt>
                <c:pt idx="1027">
                  <c:v>44120</c:v>
                </c:pt>
                <c:pt idx="1028">
                  <c:v>44119</c:v>
                </c:pt>
                <c:pt idx="1029">
                  <c:v>44118</c:v>
                </c:pt>
                <c:pt idx="1030">
                  <c:v>44117</c:v>
                </c:pt>
                <c:pt idx="1031">
                  <c:v>44113</c:v>
                </c:pt>
                <c:pt idx="1032">
                  <c:v>44112</c:v>
                </c:pt>
                <c:pt idx="1033">
                  <c:v>44111</c:v>
                </c:pt>
                <c:pt idx="1034">
                  <c:v>44110</c:v>
                </c:pt>
                <c:pt idx="1035">
                  <c:v>44109</c:v>
                </c:pt>
                <c:pt idx="1036">
                  <c:v>44106</c:v>
                </c:pt>
                <c:pt idx="1037">
                  <c:v>44105</c:v>
                </c:pt>
                <c:pt idx="1038">
                  <c:v>44104</c:v>
                </c:pt>
                <c:pt idx="1039">
                  <c:v>44103</c:v>
                </c:pt>
                <c:pt idx="1040">
                  <c:v>44102</c:v>
                </c:pt>
                <c:pt idx="1041">
                  <c:v>44099</c:v>
                </c:pt>
                <c:pt idx="1042">
                  <c:v>44098</c:v>
                </c:pt>
                <c:pt idx="1043">
                  <c:v>44097</c:v>
                </c:pt>
                <c:pt idx="1044">
                  <c:v>44096</c:v>
                </c:pt>
                <c:pt idx="1045">
                  <c:v>44095</c:v>
                </c:pt>
                <c:pt idx="1046">
                  <c:v>44092</c:v>
                </c:pt>
                <c:pt idx="1047">
                  <c:v>44091</c:v>
                </c:pt>
                <c:pt idx="1048">
                  <c:v>44090</c:v>
                </c:pt>
                <c:pt idx="1049">
                  <c:v>44089</c:v>
                </c:pt>
                <c:pt idx="1050">
                  <c:v>44088</c:v>
                </c:pt>
                <c:pt idx="1051">
                  <c:v>44085</c:v>
                </c:pt>
                <c:pt idx="1052">
                  <c:v>44084</c:v>
                </c:pt>
                <c:pt idx="1053">
                  <c:v>44083</c:v>
                </c:pt>
                <c:pt idx="1054">
                  <c:v>44082</c:v>
                </c:pt>
                <c:pt idx="1055">
                  <c:v>44078</c:v>
                </c:pt>
                <c:pt idx="1056">
                  <c:v>44077</c:v>
                </c:pt>
                <c:pt idx="1057">
                  <c:v>44076</c:v>
                </c:pt>
                <c:pt idx="1058">
                  <c:v>44075</c:v>
                </c:pt>
                <c:pt idx="1059">
                  <c:v>44074</c:v>
                </c:pt>
                <c:pt idx="1060">
                  <c:v>44071</c:v>
                </c:pt>
                <c:pt idx="1061">
                  <c:v>44070</c:v>
                </c:pt>
                <c:pt idx="1062">
                  <c:v>44069</c:v>
                </c:pt>
                <c:pt idx="1063">
                  <c:v>44068</c:v>
                </c:pt>
                <c:pt idx="1064">
                  <c:v>44067</c:v>
                </c:pt>
                <c:pt idx="1065">
                  <c:v>44064</c:v>
                </c:pt>
                <c:pt idx="1066">
                  <c:v>44063</c:v>
                </c:pt>
                <c:pt idx="1067">
                  <c:v>44062</c:v>
                </c:pt>
                <c:pt idx="1068">
                  <c:v>44061</c:v>
                </c:pt>
                <c:pt idx="1069">
                  <c:v>44060</c:v>
                </c:pt>
                <c:pt idx="1070">
                  <c:v>44057</c:v>
                </c:pt>
                <c:pt idx="1071">
                  <c:v>44056</c:v>
                </c:pt>
                <c:pt idx="1072">
                  <c:v>44055</c:v>
                </c:pt>
                <c:pt idx="1073">
                  <c:v>44054</c:v>
                </c:pt>
                <c:pt idx="1074">
                  <c:v>44053</c:v>
                </c:pt>
                <c:pt idx="1075">
                  <c:v>44050</c:v>
                </c:pt>
                <c:pt idx="1076">
                  <c:v>44049</c:v>
                </c:pt>
                <c:pt idx="1077">
                  <c:v>44048</c:v>
                </c:pt>
                <c:pt idx="1078">
                  <c:v>44047</c:v>
                </c:pt>
                <c:pt idx="1079">
                  <c:v>44046</c:v>
                </c:pt>
                <c:pt idx="1080">
                  <c:v>44043</c:v>
                </c:pt>
                <c:pt idx="1081">
                  <c:v>44042</c:v>
                </c:pt>
                <c:pt idx="1082">
                  <c:v>44041</c:v>
                </c:pt>
                <c:pt idx="1083">
                  <c:v>44040</c:v>
                </c:pt>
                <c:pt idx="1084">
                  <c:v>44039</c:v>
                </c:pt>
                <c:pt idx="1085">
                  <c:v>44036</c:v>
                </c:pt>
                <c:pt idx="1086">
                  <c:v>44035</c:v>
                </c:pt>
                <c:pt idx="1087">
                  <c:v>44034</c:v>
                </c:pt>
                <c:pt idx="1088">
                  <c:v>44033</c:v>
                </c:pt>
                <c:pt idx="1089">
                  <c:v>44032</c:v>
                </c:pt>
                <c:pt idx="1090">
                  <c:v>44029</c:v>
                </c:pt>
                <c:pt idx="1091">
                  <c:v>44028</c:v>
                </c:pt>
                <c:pt idx="1092">
                  <c:v>44027</c:v>
                </c:pt>
                <c:pt idx="1093">
                  <c:v>44026</c:v>
                </c:pt>
                <c:pt idx="1094">
                  <c:v>44025</c:v>
                </c:pt>
                <c:pt idx="1095">
                  <c:v>44022</c:v>
                </c:pt>
                <c:pt idx="1096">
                  <c:v>44021</c:v>
                </c:pt>
                <c:pt idx="1097">
                  <c:v>44020</c:v>
                </c:pt>
                <c:pt idx="1098">
                  <c:v>44019</c:v>
                </c:pt>
                <c:pt idx="1099">
                  <c:v>44018</c:v>
                </c:pt>
                <c:pt idx="1100">
                  <c:v>44015</c:v>
                </c:pt>
                <c:pt idx="1101">
                  <c:v>44014</c:v>
                </c:pt>
                <c:pt idx="1102">
                  <c:v>44013</c:v>
                </c:pt>
                <c:pt idx="1103">
                  <c:v>44012</c:v>
                </c:pt>
                <c:pt idx="1104">
                  <c:v>44011</c:v>
                </c:pt>
                <c:pt idx="1105">
                  <c:v>44008</c:v>
                </c:pt>
                <c:pt idx="1106">
                  <c:v>44007</c:v>
                </c:pt>
                <c:pt idx="1107">
                  <c:v>44006</c:v>
                </c:pt>
                <c:pt idx="1108">
                  <c:v>44005</c:v>
                </c:pt>
                <c:pt idx="1109">
                  <c:v>44004</c:v>
                </c:pt>
                <c:pt idx="1110">
                  <c:v>44001</c:v>
                </c:pt>
                <c:pt idx="1111">
                  <c:v>44000</c:v>
                </c:pt>
                <c:pt idx="1112">
                  <c:v>43999</c:v>
                </c:pt>
                <c:pt idx="1113">
                  <c:v>43998</c:v>
                </c:pt>
                <c:pt idx="1114">
                  <c:v>43997</c:v>
                </c:pt>
                <c:pt idx="1115">
                  <c:v>43994</c:v>
                </c:pt>
                <c:pt idx="1116">
                  <c:v>43992</c:v>
                </c:pt>
                <c:pt idx="1117">
                  <c:v>43991</c:v>
                </c:pt>
                <c:pt idx="1118">
                  <c:v>43990</c:v>
                </c:pt>
                <c:pt idx="1119">
                  <c:v>43987</c:v>
                </c:pt>
                <c:pt idx="1120">
                  <c:v>43986</c:v>
                </c:pt>
                <c:pt idx="1121">
                  <c:v>43985</c:v>
                </c:pt>
                <c:pt idx="1122">
                  <c:v>43984</c:v>
                </c:pt>
                <c:pt idx="1123">
                  <c:v>43983</c:v>
                </c:pt>
                <c:pt idx="1124">
                  <c:v>43980</c:v>
                </c:pt>
                <c:pt idx="1125">
                  <c:v>43979</c:v>
                </c:pt>
                <c:pt idx="1126">
                  <c:v>43978</c:v>
                </c:pt>
                <c:pt idx="1127">
                  <c:v>43977</c:v>
                </c:pt>
                <c:pt idx="1128">
                  <c:v>43976</c:v>
                </c:pt>
                <c:pt idx="1129">
                  <c:v>43973</c:v>
                </c:pt>
                <c:pt idx="1130">
                  <c:v>43972</c:v>
                </c:pt>
                <c:pt idx="1131">
                  <c:v>43971</c:v>
                </c:pt>
                <c:pt idx="1132">
                  <c:v>43970</c:v>
                </c:pt>
                <c:pt idx="1133">
                  <c:v>43969</c:v>
                </c:pt>
                <c:pt idx="1134">
                  <c:v>43966</c:v>
                </c:pt>
                <c:pt idx="1135">
                  <c:v>43965</c:v>
                </c:pt>
                <c:pt idx="1136">
                  <c:v>43964</c:v>
                </c:pt>
                <c:pt idx="1137">
                  <c:v>43963</c:v>
                </c:pt>
                <c:pt idx="1138">
                  <c:v>43962</c:v>
                </c:pt>
                <c:pt idx="1139">
                  <c:v>43959</c:v>
                </c:pt>
                <c:pt idx="1140">
                  <c:v>43958</c:v>
                </c:pt>
                <c:pt idx="1141">
                  <c:v>43957</c:v>
                </c:pt>
                <c:pt idx="1142">
                  <c:v>43956</c:v>
                </c:pt>
                <c:pt idx="1143">
                  <c:v>43955</c:v>
                </c:pt>
                <c:pt idx="1144">
                  <c:v>43951</c:v>
                </c:pt>
                <c:pt idx="1145">
                  <c:v>43950</c:v>
                </c:pt>
                <c:pt idx="1146">
                  <c:v>43949</c:v>
                </c:pt>
                <c:pt idx="1147">
                  <c:v>43948</c:v>
                </c:pt>
                <c:pt idx="1148">
                  <c:v>43945</c:v>
                </c:pt>
                <c:pt idx="1149">
                  <c:v>43944</c:v>
                </c:pt>
                <c:pt idx="1150">
                  <c:v>43943</c:v>
                </c:pt>
                <c:pt idx="1151">
                  <c:v>43941</c:v>
                </c:pt>
                <c:pt idx="1152">
                  <c:v>43938</c:v>
                </c:pt>
                <c:pt idx="1153">
                  <c:v>43937</c:v>
                </c:pt>
                <c:pt idx="1154">
                  <c:v>43936</c:v>
                </c:pt>
                <c:pt idx="1155">
                  <c:v>43935</c:v>
                </c:pt>
                <c:pt idx="1156">
                  <c:v>43934</c:v>
                </c:pt>
                <c:pt idx="1157">
                  <c:v>43930</c:v>
                </c:pt>
                <c:pt idx="1158">
                  <c:v>43929</c:v>
                </c:pt>
                <c:pt idx="1159">
                  <c:v>43928</c:v>
                </c:pt>
                <c:pt idx="1160">
                  <c:v>43927</c:v>
                </c:pt>
                <c:pt idx="1161">
                  <c:v>43924</c:v>
                </c:pt>
                <c:pt idx="1162">
                  <c:v>43923</c:v>
                </c:pt>
                <c:pt idx="1163">
                  <c:v>43922</c:v>
                </c:pt>
                <c:pt idx="1164">
                  <c:v>43921</c:v>
                </c:pt>
                <c:pt idx="1165">
                  <c:v>43920</c:v>
                </c:pt>
                <c:pt idx="1166">
                  <c:v>43917</c:v>
                </c:pt>
                <c:pt idx="1167">
                  <c:v>43916</c:v>
                </c:pt>
                <c:pt idx="1168">
                  <c:v>43915</c:v>
                </c:pt>
                <c:pt idx="1169">
                  <c:v>43914</c:v>
                </c:pt>
                <c:pt idx="1170">
                  <c:v>43913</c:v>
                </c:pt>
                <c:pt idx="1171">
                  <c:v>43910</c:v>
                </c:pt>
                <c:pt idx="1172">
                  <c:v>43909</c:v>
                </c:pt>
                <c:pt idx="1173">
                  <c:v>43908</c:v>
                </c:pt>
                <c:pt idx="1174">
                  <c:v>43907</c:v>
                </c:pt>
                <c:pt idx="1175">
                  <c:v>43906</c:v>
                </c:pt>
                <c:pt idx="1176">
                  <c:v>43903</c:v>
                </c:pt>
                <c:pt idx="1177">
                  <c:v>43902</c:v>
                </c:pt>
                <c:pt idx="1178">
                  <c:v>43901</c:v>
                </c:pt>
                <c:pt idx="1179">
                  <c:v>43900</c:v>
                </c:pt>
                <c:pt idx="1180">
                  <c:v>43899</c:v>
                </c:pt>
                <c:pt idx="1181">
                  <c:v>43896</c:v>
                </c:pt>
                <c:pt idx="1182">
                  <c:v>43895</c:v>
                </c:pt>
                <c:pt idx="1183">
                  <c:v>43894</c:v>
                </c:pt>
                <c:pt idx="1184">
                  <c:v>43893</c:v>
                </c:pt>
                <c:pt idx="1185">
                  <c:v>43892</c:v>
                </c:pt>
                <c:pt idx="1186">
                  <c:v>43889</c:v>
                </c:pt>
                <c:pt idx="1187">
                  <c:v>43888</c:v>
                </c:pt>
                <c:pt idx="1188">
                  <c:v>43887</c:v>
                </c:pt>
                <c:pt idx="1189">
                  <c:v>43882</c:v>
                </c:pt>
                <c:pt idx="1190">
                  <c:v>43881</c:v>
                </c:pt>
                <c:pt idx="1191">
                  <c:v>43880</c:v>
                </c:pt>
                <c:pt idx="1192">
                  <c:v>43879</c:v>
                </c:pt>
                <c:pt idx="1193">
                  <c:v>43878</c:v>
                </c:pt>
                <c:pt idx="1194">
                  <c:v>43875</c:v>
                </c:pt>
                <c:pt idx="1195">
                  <c:v>43874</c:v>
                </c:pt>
                <c:pt idx="1196">
                  <c:v>43873</c:v>
                </c:pt>
                <c:pt idx="1197">
                  <c:v>43872</c:v>
                </c:pt>
                <c:pt idx="1198">
                  <c:v>43871</c:v>
                </c:pt>
                <c:pt idx="1199">
                  <c:v>43868</c:v>
                </c:pt>
                <c:pt idx="1200">
                  <c:v>43867</c:v>
                </c:pt>
                <c:pt idx="1201">
                  <c:v>43866</c:v>
                </c:pt>
                <c:pt idx="1202">
                  <c:v>43865</c:v>
                </c:pt>
                <c:pt idx="1203">
                  <c:v>43864</c:v>
                </c:pt>
                <c:pt idx="1204">
                  <c:v>43861</c:v>
                </c:pt>
                <c:pt idx="1205">
                  <c:v>43860</c:v>
                </c:pt>
                <c:pt idx="1206">
                  <c:v>43859</c:v>
                </c:pt>
                <c:pt idx="1207">
                  <c:v>43858</c:v>
                </c:pt>
                <c:pt idx="1208">
                  <c:v>43857</c:v>
                </c:pt>
                <c:pt idx="1209">
                  <c:v>43854</c:v>
                </c:pt>
                <c:pt idx="1210">
                  <c:v>43853</c:v>
                </c:pt>
                <c:pt idx="1211">
                  <c:v>43852</c:v>
                </c:pt>
                <c:pt idx="1212">
                  <c:v>43851</c:v>
                </c:pt>
                <c:pt idx="1213">
                  <c:v>43850</c:v>
                </c:pt>
                <c:pt idx="1214">
                  <c:v>43847</c:v>
                </c:pt>
                <c:pt idx="1215">
                  <c:v>43846</c:v>
                </c:pt>
                <c:pt idx="1216">
                  <c:v>43845</c:v>
                </c:pt>
                <c:pt idx="1217">
                  <c:v>43844</c:v>
                </c:pt>
                <c:pt idx="1218">
                  <c:v>43843</c:v>
                </c:pt>
                <c:pt idx="1219">
                  <c:v>43840</c:v>
                </c:pt>
                <c:pt idx="1220">
                  <c:v>43839</c:v>
                </c:pt>
                <c:pt idx="1221">
                  <c:v>43838</c:v>
                </c:pt>
                <c:pt idx="1222">
                  <c:v>43837</c:v>
                </c:pt>
                <c:pt idx="1223">
                  <c:v>43836</c:v>
                </c:pt>
                <c:pt idx="1224">
                  <c:v>43833</c:v>
                </c:pt>
                <c:pt idx="1225">
                  <c:v>43832</c:v>
                </c:pt>
                <c:pt idx="1226">
                  <c:v>43829</c:v>
                </c:pt>
                <c:pt idx="1227">
                  <c:v>43826</c:v>
                </c:pt>
                <c:pt idx="1228">
                  <c:v>43825</c:v>
                </c:pt>
                <c:pt idx="1229">
                  <c:v>43822</c:v>
                </c:pt>
                <c:pt idx="1230">
                  <c:v>43819</c:v>
                </c:pt>
                <c:pt idx="1231">
                  <c:v>43818</c:v>
                </c:pt>
                <c:pt idx="1232">
                  <c:v>43817</c:v>
                </c:pt>
                <c:pt idx="1233">
                  <c:v>43816</c:v>
                </c:pt>
                <c:pt idx="1234">
                  <c:v>43815</c:v>
                </c:pt>
                <c:pt idx="1235">
                  <c:v>43812</c:v>
                </c:pt>
                <c:pt idx="1236">
                  <c:v>43811</c:v>
                </c:pt>
                <c:pt idx="1237">
                  <c:v>43810</c:v>
                </c:pt>
                <c:pt idx="1238">
                  <c:v>43809</c:v>
                </c:pt>
                <c:pt idx="1239">
                  <c:v>43808</c:v>
                </c:pt>
                <c:pt idx="1240">
                  <c:v>43805</c:v>
                </c:pt>
                <c:pt idx="1241">
                  <c:v>43804</c:v>
                </c:pt>
                <c:pt idx="1242">
                  <c:v>43803</c:v>
                </c:pt>
                <c:pt idx="1243">
                  <c:v>43802</c:v>
                </c:pt>
                <c:pt idx="1244">
                  <c:v>43801</c:v>
                </c:pt>
                <c:pt idx="1245">
                  <c:v>43798</c:v>
                </c:pt>
                <c:pt idx="1246">
                  <c:v>43797</c:v>
                </c:pt>
                <c:pt idx="1247">
                  <c:v>43796</c:v>
                </c:pt>
                <c:pt idx="1248">
                  <c:v>43795</c:v>
                </c:pt>
                <c:pt idx="1249">
                  <c:v>43794</c:v>
                </c:pt>
                <c:pt idx="1250">
                  <c:v>43791</c:v>
                </c:pt>
                <c:pt idx="1251">
                  <c:v>43790</c:v>
                </c:pt>
                <c:pt idx="1252">
                  <c:v>43788</c:v>
                </c:pt>
                <c:pt idx="1253">
                  <c:v>43787</c:v>
                </c:pt>
                <c:pt idx="1254">
                  <c:v>43783</c:v>
                </c:pt>
                <c:pt idx="1255">
                  <c:v>43782</c:v>
                </c:pt>
                <c:pt idx="1256">
                  <c:v>43781</c:v>
                </c:pt>
                <c:pt idx="1257">
                  <c:v>43780</c:v>
                </c:pt>
                <c:pt idx="1258">
                  <c:v>43777</c:v>
                </c:pt>
                <c:pt idx="1259">
                  <c:v>43776</c:v>
                </c:pt>
                <c:pt idx="1260">
                  <c:v>43775</c:v>
                </c:pt>
                <c:pt idx="1261">
                  <c:v>43774</c:v>
                </c:pt>
                <c:pt idx="1262">
                  <c:v>43773</c:v>
                </c:pt>
                <c:pt idx="1263">
                  <c:v>43770</c:v>
                </c:pt>
                <c:pt idx="1264">
                  <c:v>43769</c:v>
                </c:pt>
                <c:pt idx="1265">
                  <c:v>43768</c:v>
                </c:pt>
                <c:pt idx="1266">
                  <c:v>43767</c:v>
                </c:pt>
                <c:pt idx="1267">
                  <c:v>43766</c:v>
                </c:pt>
                <c:pt idx="1268">
                  <c:v>43763</c:v>
                </c:pt>
                <c:pt idx="1269">
                  <c:v>43762</c:v>
                </c:pt>
                <c:pt idx="1270">
                  <c:v>43761</c:v>
                </c:pt>
                <c:pt idx="1271">
                  <c:v>43760</c:v>
                </c:pt>
                <c:pt idx="1272">
                  <c:v>43759</c:v>
                </c:pt>
                <c:pt idx="1273">
                  <c:v>43756</c:v>
                </c:pt>
                <c:pt idx="1274">
                  <c:v>43755</c:v>
                </c:pt>
                <c:pt idx="1275">
                  <c:v>43754</c:v>
                </c:pt>
                <c:pt idx="1276">
                  <c:v>43753</c:v>
                </c:pt>
                <c:pt idx="1277">
                  <c:v>43752</c:v>
                </c:pt>
                <c:pt idx="1278">
                  <c:v>43749</c:v>
                </c:pt>
                <c:pt idx="1279">
                  <c:v>43748</c:v>
                </c:pt>
                <c:pt idx="1280">
                  <c:v>43747</c:v>
                </c:pt>
                <c:pt idx="1281">
                  <c:v>43746</c:v>
                </c:pt>
                <c:pt idx="1282">
                  <c:v>43745</c:v>
                </c:pt>
                <c:pt idx="1283">
                  <c:v>43742</c:v>
                </c:pt>
                <c:pt idx="1284">
                  <c:v>43741</c:v>
                </c:pt>
                <c:pt idx="1285">
                  <c:v>43740</c:v>
                </c:pt>
                <c:pt idx="1286">
                  <c:v>43739</c:v>
                </c:pt>
                <c:pt idx="1287">
                  <c:v>43738</c:v>
                </c:pt>
                <c:pt idx="1288">
                  <c:v>43735</c:v>
                </c:pt>
                <c:pt idx="1289">
                  <c:v>43734</c:v>
                </c:pt>
                <c:pt idx="1290">
                  <c:v>43733</c:v>
                </c:pt>
                <c:pt idx="1291">
                  <c:v>43732</c:v>
                </c:pt>
                <c:pt idx="1292">
                  <c:v>43731</c:v>
                </c:pt>
                <c:pt idx="1293">
                  <c:v>43728</c:v>
                </c:pt>
                <c:pt idx="1294">
                  <c:v>43727</c:v>
                </c:pt>
                <c:pt idx="1295">
                  <c:v>43726</c:v>
                </c:pt>
                <c:pt idx="1296">
                  <c:v>43725</c:v>
                </c:pt>
                <c:pt idx="1297">
                  <c:v>43724</c:v>
                </c:pt>
                <c:pt idx="1298">
                  <c:v>43721</c:v>
                </c:pt>
                <c:pt idx="1299">
                  <c:v>43720</c:v>
                </c:pt>
                <c:pt idx="1300">
                  <c:v>43719</c:v>
                </c:pt>
                <c:pt idx="1301">
                  <c:v>43718</c:v>
                </c:pt>
                <c:pt idx="1302">
                  <c:v>43717</c:v>
                </c:pt>
                <c:pt idx="1303">
                  <c:v>43714</c:v>
                </c:pt>
                <c:pt idx="1304">
                  <c:v>43713</c:v>
                </c:pt>
                <c:pt idx="1305">
                  <c:v>43712</c:v>
                </c:pt>
                <c:pt idx="1306">
                  <c:v>43711</c:v>
                </c:pt>
                <c:pt idx="1307">
                  <c:v>43710</c:v>
                </c:pt>
                <c:pt idx="1308">
                  <c:v>43707</c:v>
                </c:pt>
                <c:pt idx="1309">
                  <c:v>43706</c:v>
                </c:pt>
                <c:pt idx="1310">
                  <c:v>43705</c:v>
                </c:pt>
                <c:pt idx="1311">
                  <c:v>43704</c:v>
                </c:pt>
                <c:pt idx="1312">
                  <c:v>43703</c:v>
                </c:pt>
                <c:pt idx="1313">
                  <c:v>43700</c:v>
                </c:pt>
                <c:pt idx="1314">
                  <c:v>43699</c:v>
                </c:pt>
                <c:pt idx="1315">
                  <c:v>43698</c:v>
                </c:pt>
                <c:pt idx="1316">
                  <c:v>43697</c:v>
                </c:pt>
                <c:pt idx="1317">
                  <c:v>43696</c:v>
                </c:pt>
                <c:pt idx="1318">
                  <c:v>43693</c:v>
                </c:pt>
                <c:pt idx="1319">
                  <c:v>43692</c:v>
                </c:pt>
                <c:pt idx="1320">
                  <c:v>43691</c:v>
                </c:pt>
                <c:pt idx="1321">
                  <c:v>43690</c:v>
                </c:pt>
                <c:pt idx="1322">
                  <c:v>43689</c:v>
                </c:pt>
                <c:pt idx="1323">
                  <c:v>43686</c:v>
                </c:pt>
                <c:pt idx="1324">
                  <c:v>43685</c:v>
                </c:pt>
                <c:pt idx="1325">
                  <c:v>43684</c:v>
                </c:pt>
              </c:numCache>
            </c:numRef>
          </c:cat>
          <c:val>
            <c:numRef>
              <c:f>Performance!$AK$3:$AK$1328</c:f>
              <c:numCache>
                <c:formatCode>#,##0.00</c:formatCode>
                <c:ptCount val="1326"/>
                <c:pt idx="0" formatCode="#,##0">
                  <c:v>576637.55999999994</c:v>
                </c:pt>
                <c:pt idx="1">
                  <c:v>570135.84333333338</c:v>
                </c:pt>
                <c:pt idx="2">
                  <c:v>588026.61733333347</c:v>
                </c:pt>
                <c:pt idx="3">
                  <c:v>599290.29866666673</c:v>
                </c:pt>
                <c:pt idx="4">
                  <c:v>608282.14666666661</c:v>
                </c:pt>
                <c:pt idx="5">
                  <c:v>602371.33599999989</c:v>
                </c:pt>
                <c:pt idx="6">
                  <c:v>606860.43400000001</c:v>
                </c:pt>
                <c:pt idx="7">
                  <c:v>587097.12866666669</c:v>
                </c:pt>
                <c:pt idx="8">
                  <c:v>577088.25933333335</c:v>
                </c:pt>
                <c:pt idx="9">
                  <c:v>552475.95266666671</c:v>
                </c:pt>
                <c:pt idx="10">
                  <c:v>539519.00866666669</c:v>
                </c:pt>
                <c:pt idx="11">
                  <c:v>560813.54600000009</c:v>
                </c:pt>
                <c:pt idx="12">
                  <c:v>603037.31666666665</c:v>
                </c:pt>
                <c:pt idx="13">
                  <c:v>623140.45400000003</c:v>
                </c:pt>
                <c:pt idx="14">
                  <c:v>617616.13066666678</c:v>
                </c:pt>
                <c:pt idx="15">
                  <c:v>631040.47533333325</c:v>
                </c:pt>
                <c:pt idx="16">
                  <c:v>637398.46866666665</c:v>
                </c:pt>
                <c:pt idx="17">
                  <c:v>599646.35466666671</c:v>
                </c:pt>
                <c:pt idx="18">
                  <c:v>574711.71199999994</c:v>
                </c:pt>
                <c:pt idx="19">
                  <c:v>577992.19866666675</c:v>
                </c:pt>
                <c:pt idx="20">
                  <c:v>570513.08933333331</c:v>
                </c:pt>
                <c:pt idx="21">
                  <c:v>565008.35933333333</c:v>
                </c:pt>
                <c:pt idx="22">
                  <c:v>578618.98400000005</c:v>
                </c:pt>
                <c:pt idx="23">
                  <c:v>546655.92533333343</c:v>
                </c:pt>
                <c:pt idx="24">
                  <c:v>548888.32466666657</c:v>
                </c:pt>
                <c:pt idx="25">
                  <c:v>546144.34466666658</c:v>
                </c:pt>
                <c:pt idx="26">
                  <c:v>547059.79</c:v>
                </c:pt>
                <c:pt idx="27">
                  <c:v>540600.71266666672</c:v>
                </c:pt>
                <c:pt idx="28">
                  <c:v>505008.16666666669</c:v>
                </c:pt>
                <c:pt idx="29">
                  <c:v>540377.89933333325</c:v>
                </c:pt>
                <c:pt idx="30">
                  <c:v>560109.76333333331</c:v>
                </c:pt>
                <c:pt idx="31">
                  <c:v>567075.4626666666</c:v>
                </c:pt>
                <c:pt idx="32">
                  <c:v>589756.49733333336</c:v>
                </c:pt>
                <c:pt idx="33">
                  <c:v>612543.52399999998</c:v>
                </c:pt>
                <c:pt idx="34">
                  <c:v>627493.20133333327</c:v>
                </c:pt>
                <c:pt idx="35">
                  <c:v>643649.83333333326</c:v>
                </c:pt>
                <c:pt idx="36">
                  <c:v>642755.58666666655</c:v>
                </c:pt>
                <c:pt idx="37">
                  <c:v>636305.30000000005</c:v>
                </c:pt>
                <c:pt idx="38">
                  <c:v>656172.29200000002</c:v>
                </c:pt>
                <c:pt idx="39">
                  <c:v>654984.6179999999</c:v>
                </c:pt>
                <c:pt idx="40">
                  <c:v>667780.5793333333</c:v>
                </c:pt>
                <c:pt idx="41">
                  <c:v>649817.46666666667</c:v>
                </c:pt>
                <c:pt idx="42">
                  <c:v>627507.90266666666</c:v>
                </c:pt>
                <c:pt idx="43">
                  <c:v>617769.40733333328</c:v>
                </c:pt>
                <c:pt idx="44">
                  <c:v>601795.00799999991</c:v>
                </c:pt>
                <c:pt idx="45">
                  <c:v>561427.7346666666</c:v>
                </c:pt>
                <c:pt idx="46">
                  <c:v>554177.13266666664</c:v>
                </c:pt>
                <c:pt idx="47">
                  <c:v>561427.39266666665</c:v>
                </c:pt>
                <c:pt idx="48">
                  <c:v>523012.64066666662</c:v>
                </c:pt>
                <c:pt idx="49">
                  <c:v>535275.95466666669</c:v>
                </c:pt>
                <c:pt idx="50">
                  <c:v>512279.90933333331</c:v>
                </c:pt>
                <c:pt idx="51">
                  <c:v>505904.076</c:v>
                </c:pt>
                <c:pt idx="52">
                  <c:v>513343.34933333338</c:v>
                </c:pt>
                <c:pt idx="53">
                  <c:v>486595.81599999999</c:v>
                </c:pt>
                <c:pt idx="54">
                  <c:v>494364.53066666663</c:v>
                </c:pt>
                <c:pt idx="55">
                  <c:v>482560.07599999994</c:v>
                </c:pt>
                <c:pt idx="56">
                  <c:v>509149.11933333334</c:v>
                </c:pt>
                <c:pt idx="57">
                  <c:v>515191.58200000005</c:v>
                </c:pt>
                <c:pt idx="58">
                  <c:v>517359.97133333335</c:v>
                </c:pt>
                <c:pt idx="59">
                  <c:v>506107.63800000004</c:v>
                </c:pt>
                <c:pt idx="60">
                  <c:v>516069.88600000006</c:v>
                </c:pt>
                <c:pt idx="61">
                  <c:v>523535.8086666668</c:v>
                </c:pt>
                <c:pt idx="62">
                  <c:v>507376.90333333338</c:v>
                </c:pt>
                <c:pt idx="63">
                  <c:v>521335.40466666676</c:v>
                </c:pt>
                <c:pt idx="64">
                  <c:v>502977.18400000012</c:v>
                </c:pt>
                <c:pt idx="65">
                  <c:v>504857.75733333331</c:v>
                </c:pt>
                <c:pt idx="66">
                  <c:v>496380.76799999998</c:v>
                </c:pt>
                <c:pt idx="67">
                  <c:v>487834.11333333334</c:v>
                </c:pt>
                <c:pt idx="68">
                  <c:v>495095.12200000003</c:v>
                </c:pt>
                <c:pt idx="69">
                  <c:v>508181.73533333337</c:v>
                </c:pt>
                <c:pt idx="70">
                  <c:v>557919.09666666656</c:v>
                </c:pt>
                <c:pt idx="71">
                  <c:v>528960.29666666663</c:v>
                </c:pt>
                <c:pt idx="72">
                  <c:v>587281.16866666672</c:v>
                </c:pt>
                <c:pt idx="73">
                  <c:v>634341.0186666667</c:v>
                </c:pt>
                <c:pt idx="74">
                  <c:v>618739.3986666667</c:v>
                </c:pt>
                <c:pt idx="75">
                  <c:v>618992.01333333342</c:v>
                </c:pt>
                <c:pt idx="76">
                  <c:v>609007.45066666673</c:v>
                </c:pt>
                <c:pt idx="77">
                  <c:v>613716.46533333336</c:v>
                </c:pt>
                <c:pt idx="78">
                  <c:v>622957.54066666658</c:v>
                </c:pt>
                <c:pt idx="79">
                  <c:v>649030.04866666649</c:v>
                </c:pt>
                <c:pt idx="80">
                  <c:v>657415.78266666643</c:v>
                </c:pt>
                <c:pt idx="81">
                  <c:v>665267.24866666656</c:v>
                </c:pt>
                <c:pt idx="82">
                  <c:v>676351</c:v>
                </c:pt>
                <c:pt idx="83">
                  <c:v>678816.55066666671</c:v>
                </c:pt>
                <c:pt idx="84">
                  <c:v>653789.78266666667</c:v>
                </c:pt>
                <c:pt idx="85">
                  <c:v>588983.27466666664</c:v>
                </c:pt>
                <c:pt idx="86">
                  <c:v>628916.1213333332</c:v>
                </c:pt>
                <c:pt idx="87">
                  <c:v>556288.0186666667</c:v>
                </c:pt>
                <c:pt idx="88">
                  <c:v>663908.82866666664</c:v>
                </c:pt>
                <c:pt idx="89">
                  <c:v>672970.652</c:v>
                </c:pt>
                <c:pt idx="90">
                  <c:v>673132.34533333336</c:v>
                </c:pt>
                <c:pt idx="91">
                  <c:v>694849.89199999988</c:v>
                </c:pt>
                <c:pt idx="92">
                  <c:v>714697.66399999999</c:v>
                </c:pt>
                <c:pt idx="93">
                  <c:v>754435.17533333343</c:v>
                </c:pt>
                <c:pt idx="94">
                  <c:v>1187618.7533333334</c:v>
                </c:pt>
                <c:pt idx="95">
                  <c:v>1183898.7493333335</c:v>
                </c:pt>
                <c:pt idx="96">
                  <c:v>1209364.2393333337</c:v>
                </c:pt>
                <c:pt idx="97">
                  <c:v>1196476.7093333337</c:v>
                </c:pt>
                <c:pt idx="98">
                  <c:v>1213838.3806666669</c:v>
                </c:pt>
                <c:pt idx="99">
                  <c:v>1231183.8586666668</c:v>
                </c:pt>
                <c:pt idx="100">
                  <c:v>1265794.4766666668</c:v>
                </c:pt>
                <c:pt idx="101">
                  <c:v>1240853.9073333335</c:v>
                </c:pt>
                <c:pt idx="102">
                  <c:v>1256485.7873333334</c:v>
                </c:pt>
                <c:pt idx="103">
                  <c:v>1095467.4539999999</c:v>
                </c:pt>
                <c:pt idx="104">
                  <c:v>1081740.3199999998</c:v>
                </c:pt>
                <c:pt idx="105">
                  <c:v>1082554.0233333332</c:v>
                </c:pt>
                <c:pt idx="106">
                  <c:v>1059758.044</c:v>
                </c:pt>
                <c:pt idx="107">
                  <c:v>1029814.5053333335</c:v>
                </c:pt>
                <c:pt idx="108">
                  <c:v>995454.16133333324</c:v>
                </c:pt>
                <c:pt idx="109">
                  <c:v>539591.02333333332</c:v>
                </c:pt>
                <c:pt idx="110">
                  <c:v>523218.30533333338</c:v>
                </c:pt>
                <c:pt idx="111">
                  <c:v>501409.61866666673</c:v>
                </c:pt>
                <c:pt idx="112">
                  <c:v>550476.2346666666</c:v>
                </c:pt>
                <c:pt idx="113">
                  <c:v>531657.49199999997</c:v>
                </c:pt>
                <c:pt idx="114">
                  <c:v>530434.48</c:v>
                </c:pt>
                <c:pt idx="115">
                  <c:v>508057.30333333334</c:v>
                </c:pt>
                <c:pt idx="116">
                  <c:v>496465.86199999996</c:v>
                </c:pt>
                <c:pt idx="117">
                  <c:v>480682.73266666668</c:v>
                </c:pt>
                <c:pt idx="118">
                  <c:v>495003.17933333328</c:v>
                </c:pt>
                <c:pt idx="119">
                  <c:v>509077.63333333324</c:v>
                </c:pt>
                <c:pt idx="120">
                  <c:v>512334.74999999994</c:v>
                </c:pt>
                <c:pt idx="121">
                  <c:v>530837.09266666661</c:v>
                </c:pt>
                <c:pt idx="122">
                  <c:v>578612.39666666661</c:v>
                </c:pt>
                <c:pt idx="123">
                  <c:v>547591.70799999998</c:v>
                </c:pt>
                <c:pt idx="124">
                  <c:v>544953.02800000005</c:v>
                </c:pt>
                <c:pt idx="125">
                  <c:v>566365.76799999992</c:v>
                </c:pt>
                <c:pt idx="126">
                  <c:v>579816.49799999991</c:v>
                </c:pt>
                <c:pt idx="127">
                  <c:v>525101.41533333331</c:v>
                </c:pt>
                <c:pt idx="128">
                  <c:v>525302.13533333328</c:v>
                </c:pt>
                <c:pt idx="129">
                  <c:v>508381.77066666662</c:v>
                </c:pt>
                <c:pt idx="130">
                  <c:v>519992.81066666666</c:v>
                </c:pt>
                <c:pt idx="131">
                  <c:v>517076.93533333333</c:v>
                </c:pt>
                <c:pt idx="132">
                  <c:v>518312.54866666667</c:v>
                </c:pt>
                <c:pt idx="133">
                  <c:v>502610.94866666669</c:v>
                </c:pt>
                <c:pt idx="134">
                  <c:v>506207.4586666667</c:v>
                </c:pt>
                <c:pt idx="135">
                  <c:v>501971.27200000006</c:v>
                </c:pt>
                <c:pt idx="136">
                  <c:v>498111.51133333339</c:v>
                </c:pt>
                <c:pt idx="137">
                  <c:v>480358.85800000001</c:v>
                </c:pt>
                <c:pt idx="138">
                  <c:v>502264.28666666674</c:v>
                </c:pt>
                <c:pt idx="139">
                  <c:v>501072.72133333335</c:v>
                </c:pt>
                <c:pt idx="140">
                  <c:v>513917.62600000011</c:v>
                </c:pt>
                <c:pt idx="141">
                  <c:v>538327.60933333344</c:v>
                </c:pt>
                <c:pt idx="142">
                  <c:v>558930.83400000015</c:v>
                </c:pt>
                <c:pt idx="143">
                  <c:v>549902.75933333335</c:v>
                </c:pt>
                <c:pt idx="144">
                  <c:v>553304.09199999995</c:v>
                </c:pt>
                <c:pt idx="145">
                  <c:v>579866.53466666664</c:v>
                </c:pt>
                <c:pt idx="146">
                  <c:v>583349.49400000006</c:v>
                </c:pt>
                <c:pt idx="147">
                  <c:v>585543.51066666655</c:v>
                </c:pt>
                <c:pt idx="148">
                  <c:v>593927.88399999985</c:v>
                </c:pt>
                <c:pt idx="149">
                  <c:v>583782.33599999989</c:v>
                </c:pt>
                <c:pt idx="150">
                  <c:v>592258.44666666666</c:v>
                </c:pt>
                <c:pt idx="151">
                  <c:v>594103.26133333333</c:v>
                </c:pt>
                <c:pt idx="152">
                  <c:v>563910.85533333337</c:v>
                </c:pt>
                <c:pt idx="153">
                  <c:v>550554.348</c:v>
                </c:pt>
                <c:pt idx="154">
                  <c:v>540854.67200000002</c:v>
                </c:pt>
                <c:pt idx="155">
                  <c:v>517490.56199999998</c:v>
                </c:pt>
                <c:pt idx="156">
                  <c:v>515664.33066666679</c:v>
                </c:pt>
                <c:pt idx="157">
                  <c:v>522797.7460000001</c:v>
                </c:pt>
                <c:pt idx="158">
                  <c:v>522352.03600000008</c:v>
                </c:pt>
                <c:pt idx="159">
                  <c:v>524192.95333333331</c:v>
                </c:pt>
                <c:pt idx="160">
                  <c:v>498649.03733333328</c:v>
                </c:pt>
                <c:pt idx="161">
                  <c:v>500402.93733333331</c:v>
                </c:pt>
                <c:pt idx="162">
                  <c:v>505421.87133333331</c:v>
                </c:pt>
                <c:pt idx="163">
                  <c:v>499374.55133333325</c:v>
                </c:pt>
                <c:pt idx="164">
                  <c:v>492926.71533333324</c:v>
                </c:pt>
                <c:pt idx="165">
                  <c:v>480686.19799999992</c:v>
                </c:pt>
                <c:pt idx="166">
                  <c:v>479435.70333333325</c:v>
                </c:pt>
                <c:pt idx="167">
                  <c:v>488360.82333333336</c:v>
                </c:pt>
                <c:pt idx="168">
                  <c:v>496648.90666666668</c:v>
                </c:pt>
                <c:pt idx="169">
                  <c:v>510009.64333333331</c:v>
                </c:pt>
                <c:pt idx="170">
                  <c:v>534145.55000000005</c:v>
                </c:pt>
                <c:pt idx="171">
                  <c:v>507350.82933333336</c:v>
                </c:pt>
                <c:pt idx="172">
                  <c:v>506004.44266666664</c:v>
                </c:pt>
                <c:pt idx="173">
                  <c:v>523896.03933333332</c:v>
                </c:pt>
                <c:pt idx="174">
                  <c:v>539958.674</c:v>
                </c:pt>
                <c:pt idx="175">
                  <c:v>536037.68733333319</c:v>
                </c:pt>
                <c:pt idx="176">
                  <c:v>543338.30533333321</c:v>
                </c:pt>
                <c:pt idx="177">
                  <c:v>597811.14133333333</c:v>
                </c:pt>
                <c:pt idx="178">
                  <c:v>612892.08799999999</c:v>
                </c:pt>
                <c:pt idx="179">
                  <c:v>638600.76266666665</c:v>
                </c:pt>
                <c:pt idx="180">
                  <c:v>666432.26799999992</c:v>
                </c:pt>
                <c:pt idx="181">
                  <c:v>666019.67200000002</c:v>
                </c:pt>
                <c:pt idx="182">
                  <c:v>663654.97399999993</c:v>
                </c:pt>
                <c:pt idx="183">
                  <c:v>664594.08199999994</c:v>
                </c:pt>
                <c:pt idx="184">
                  <c:v>674546.16799999995</c:v>
                </c:pt>
                <c:pt idx="185">
                  <c:v>663863.92266666668</c:v>
                </c:pt>
                <c:pt idx="186">
                  <c:v>680748.94800000009</c:v>
                </c:pt>
                <c:pt idx="187">
                  <c:v>676964.15199999989</c:v>
                </c:pt>
                <c:pt idx="188">
                  <c:v>667290.37733333337</c:v>
                </c:pt>
                <c:pt idx="189">
                  <c:v>649718.56133333326</c:v>
                </c:pt>
                <c:pt idx="190">
                  <c:v>685732.80199999991</c:v>
                </c:pt>
                <c:pt idx="191">
                  <c:v>739427.84666666656</c:v>
                </c:pt>
                <c:pt idx="192">
                  <c:v>753003.32399999991</c:v>
                </c:pt>
                <c:pt idx="193">
                  <c:v>777809.77399999998</c:v>
                </c:pt>
                <c:pt idx="194">
                  <c:v>823335.82333333336</c:v>
                </c:pt>
                <c:pt idx="195">
                  <c:v>872902.98866666667</c:v>
                </c:pt>
                <c:pt idx="196">
                  <c:v>943297.80066666671</c:v>
                </c:pt>
                <c:pt idx="197">
                  <c:v>971568.78666666662</c:v>
                </c:pt>
                <c:pt idx="198">
                  <c:v>962236.93333333335</c:v>
                </c:pt>
                <c:pt idx="199">
                  <c:v>961906.84666666656</c:v>
                </c:pt>
                <c:pt idx="200">
                  <c:v>956280.16933333338</c:v>
                </c:pt>
                <c:pt idx="201">
                  <c:v>931764.47533333325</c:v>
                </c:pt>
                <c:pt idx="202">
                  <c:v>914633.65266666666</c:v>
                </c:pt>
                <c:pt idx="203">
                  <c:v>924854.05466666666</c:v>
                </c:pt>
                <c:pt idx="204">
                  <c:v>923935.29133333324</c:v>
                </c:pt>
                <c:pt idx="205">
                  <c:v>899504.31333333324</c:v>
                </c:pt>
                <c:pt idx="206">
                  <c:v>825226.75066666654</c:v>
                </c:pt>
                <c:pt idx="207">
                  <c:v>750199.73800000013</c:v>
                </c:pt>
                <c:pt idx="208">
                  <c:v>730473.35066666675</c:v>
                </c:pt>
                <c:pt idx="209">
                  <c:v>664417.07066666684</c:v>
                </c:pt>
                <c:pt idx="210">
                  <c:v>599333.56333333335</c:v>
                </c:pt>
                <c:pt idx="211">
                  <c:v>517255.5406666667</c:v>
                </c:pt>
                <c:pt idx="212">
                  <c:v>534412.45066666661</c:v>
                </c:pt>
                <c:pt idx="213">
                  <c:v>551290.54</c:v>
                </c:pt>
                <c:pt idx="214">
                  <c:v>554254.04</c:v>
                </c:pt>
                <c:pt idx="215">
                  <c:v>551062.01933333336</c:v>
                </c:pt>
                <c:pt idx="216">
                  <c:v>559494.78266666667</c:v>
                </c:pt>
                <c:pt idx="217">
                  <c:v>575193.62533333339</c:v>
                </c:pt>
                <c:pt idx="218">
                  <c:v>582893.61133333331</c:v>
                </c:pt>
                <c:pt idx="219">
                  <c:v>601074.27600000007</c:v>
                </c:pt>
                <c:pt idx="220">
                  <c:v>603515.78333333333</c:v>
                </c:pt>
                <c:pt idx="221">
                  <c:v>805287.68333333335</c:v>
                </c:pt>
                <c:pt idx="222">
                  <c:v>814993.20866666664</c:v>
                </c:pt>
                <c:pt idx="223">
                  <c:v>807627.70733333332</c:v>
                </c:pt>
                <c:pt idx="224">
                  <c:v>829711.84466666658</c:v>
                </c:pt>
                <c:pt idx="225">
                  <c:v>834471.47533333325</c:v>
                </c:pt>
                <c:pt idx="226">
                  <c:v>859756.46733333333</c:v>
                </c:pt>
                <c:pt idx="227">
                  <c:v>851475.01733333326</c:v>
                </c:pt>
                <c:pt idx="228">
                  <c:v>853507.16799999995</c:v>
                </c:pt>
                <c:pt idx="229">
                  <c:v>828564.87800000003</c:v>
                </c:pt>
                <c:pt idx="230">
                  <c:v>840288.40799999994</c:v>
                </c:pt>
                <c:pt idx="231">
                  <c:v>852954.66400000011</c:v>
                </c:pt>
                <c:pt idx="232">
                  <c:v>878505.88</c:v>
                </c:pt>
                <c:pt idx="233">
                  <c:v>865552.0199999999</c:v>
                </c:pt>
                <c:pt idx="234">
                  <c:v>845076.43666666676</c:v>
                </c:pt>
                <c:pt idx="235">
                  <c:v>828619.72666666657</c:v>
                </c:pt>
                <c:pt idx="236">
                  <c:v>657572.28933333314</c:v>
                </c:pt>
                <c:pt idx="237">
                  <c:v>656002.84599999979</c:v>
                </c:pt>
                <c:pt idx="238">
                  <c:v>655599.18599999999</c:v>
                </c:pt>
                <c:pt idx="239">
                  <c:v>656153.04866666673</c:v>
                </c:pt>
                <c:pt idx="240">
                  <c:v>692295.01933333336</c:v>
                </c:pt>
                <c:pt idx="241">
                  <c:v>818303.29400000011</c:v>
                </c:pt>
                <c:pt idx="242">
                  <c:v>806134.52266666666</c:v>
                </c:pt>
                <c:pt idx="243">
                  <c:v>795856.62933333335</c:v>
                </c:pt>
                <c:pt idx="244">
                  <c:v>818319.67533333343</c:v>
                </c:pt>
                <c:pt idx="245">
                  <c:v>808697.39666666649</c:v>
                </c:pt>
                <c:pt idx="246">
                  <c:v>796686.21066666662</c:v>
                </c:pt>
                <c:pt idx="247">
                  <c:v>772837.31066666672</c:v>
                </c:pt>
                <c:pt idx="248">
                  <c:v>769088.73733333324</c:v>
                </c:pt>
                <c:pt idx="249">
                  <c:v>784499.28733333328</c:v>
                </c:pt>
                <c:pt idx="250">
                  <c:v>783700.67666666652</c:v>
                </c:pt>
                <c:pt idx="251">
                  <c:v>779592.4473333332</c:v>
                </c:pt>
                <c:pt idx="252">
                  <c:v>782185.76733333315</c:v>
                </c:pt>
                <c:pt idx="253">
                  <c:v>801506.54866666661</c:v>
                </c:pt>
                <c:pt idx="254">
                  <c:v>801107.96199999982</c:v>
                </c:pt>
                <c:pt idx="255">
                  <c:v>774914.55066666682</c:v>
                </c:pt>
                <c:pt idx="256">
                  <c:v>1029672.5386666666</c:v>
                </c:pt>
                <c:pt idx="257">
                  <c:v>1021243.2799999999</c:v>
                </c:pt>
                <c:pt idx="258">
                  <c:v>1032132.6006666668</c:v>
                </c:pt>
                <c:pt idx="259">
                  <c:v>1020227.2566666667</c:v>
                </c:pt>
                <c:pt idx="260">
                  <c:v>1041303.3053333333</c:v>
                </c:pt>
                <c:pt idx="261">
                  <c:v>1065467.3926666668</c:v>
                </c:pt>
                <c:pt idx="262">
                  <c:v>1153853.7633333332</c:v>
                </c:pt>
                <c:pt idx="263">
                  <c:v>1182252.0246666665</c:v>
                </c:pt>
                <c:pt idx="264">
                  <c:v>1180802.0146666667</c:v>
                </c:pt>
                <c:pt idx="265">
                  <c:v>1198825.3713333334</c:v>
                </c:pt>
                <c:pt idx="266">
                  <c:v>1188107.6206666667</c:v>
                </c:pt>
                <c:pt idx="267">
                  <c:v>1175601.6873333333</c:v>
                </c:pt>
                <c:pt idx="268">
                  <c:v>1147815.5046666667</c:v>
                </c:pt>
                <c:pt idx="269">
                  <c:v>1121346.0326666669</c:v>
                </c:pt>
                <c:pt idx="270">
                  <c:v>1117273.7073333333</c:v>
                </c:pt>
                <c:pt idx="271">
                  <c:v>739299.00266666652</c:v>
                </c:pt>
                <c:pt idx="272">
                  <c:v>750713.93466666667</c:v>
                </c:pt>
                <c:pt idx="273">
                  <c:v>1010158.9219999999</c:v>
                </c:pt>
                <c:pt idx="274">
                  <c:v>1012337.7393333332</c:v>
                </c:pt>
                <c:pt idx="275">
                  <c:v>1008579.8899999999</c:v>
                </c:pt>
                <c:pt idx="276">
                  <c:v>1028771.3993333332</c:v>
                </c:pt>
                <c:pt idx="277">
                  <c:v>1046941.422</c:v>
                </c:pt>
                <c:pt idx="278">
                  <c:v>1060435.0913333334</c:v>
                </c:pt>
                <c:pt idx="279">
                  <c:v>1064730.7893333333</c:v>
                </c:pt>
                <c:pt idx="280">
                  <c:v>1060155.43</c:v>
                </c:pt>
                <c:pt idx="281">
                  <c:v>1058138.6939999999</c:v>
                </c:pt>
                <c:pt idx="282">
                  <c:v>1114236.6640000001</c:v>
                </c:pt>
                <c:pt idx="283">
                  <c:v>1116952.2993333333</c:v>
                </c:pt>
                <c:pt idx="284">
                  <c:v>1131128.6673333333</c:v>
                </c:pt>
                <c:pt idx="285">
                  <c:v>1130830.4726666666</c:v>
                </c:pt>
                <c:pt idx="286">
                  <c:v>1113068.0246666665</c:v>
                </c:pt>
                <c:pt idx="287">
                  <c:v>1138260.4206666665</c:v>
                </c:pt>
                <c:pt idx="288">
                  <c:v>889179.52600000007</c:v>
                </c:pt>
                <c:pt idx="289">
                  <c:v>900972.21666666667</c:v>
                </c:pt>
                <c:pt idx="290">
                  <c:v>921556.67600000021</c:v>
                </c:pt>
                <c:pt idx="291">
                  <c:v>944473.56133333349</c:v>
                </c:pt>
                <c:pt idx="292">
                  <c:v>857236.77466666675</c:v>
                </c:pt>
                <c:pt idx="293">
                  <c:v>823652.978</c:v>
                </c:pt>
                <c:pt idx="294">
                  <c:v>814364.17999999993</c:v>
                </c:pt>
                <c:pt idx="295">
                  <c:v>805025.95333333325</c:v>
                </c:pt>
                <c:pt idx="296">
                  <c:v>831967.45799999987</c:v>
                </c:pt>
                <c:pt idx="297">
                  <c:v>865648.10133333318</c:v>
                </c:pt>
                <c:pt idx="298">
                  <c:v>902572.55266666657</c:v>
                </c:pt>
                <c:pt idx="299">
                  <c:v>921921.84466666658</c:v>
                </c:pt>
                <c:pt idx="300">
                  <c:v>915906.20999999985</c:v>
                </c:pt>
                <c:pt idx="301">
                  <c:v>959862.39466666663</c:v>
                </c:pt>
                <c:pt idx="302">
                  <c:v>907507.57333333336</c:v>
                </c:pt>
                <c:pt idx="303">
                  <c:v>875522.52866666683</c:v>
                </c:pt>
                <c:pt idx="304">
                  <c:v>877487.34200000006</c:v>
                </c:pt>
                <c:pt idx="305">
                  <c:v>970693.8586666669</c:v>
                </c:pt>
                <c:pt idx="306">
                  <c:v>925436.09866666677</c:v>
                </c:pt>
                <c:pt idx="307">
                  <c:v>886919.68200000003</c:v>
                </c:pt>
                <c:pt idx="308">
                  <c:v>875940.174</c:v>
                </c:pt>
                <c:pt idx="309">
                  <c:v>874043.12133333343</c:v>
                </c:pt>
                <c:pt idx="310">
                  <c:v>869349.36800000013</c:v>
                </c:pt>
                <c:pt idx="311">
                  <c:v>861564.11933333357</c:v>
                </c:pt>
                <c:pt idx="312">
                  <c:v>789000.77266666666</c:v>
                </c:pt>
                <c:pt idx="313">
                  <c:v>764586.01266666665</c:v>
                </c:pt>
                <c:pt idx="314">
                  <c:v>758182.91133333335</c:v>
                </c:pt>
                <c:pt idx="315">
                  <c:v>743539.5</c:v>
                </c:pt>
                <c:pt idx="316">
                  <c:v>707190.87333333329</c:v>
                </c:pt>
                <c:pt idx="317">
                  <c:v>718775.05666666664</c:v>
                </c:pt>
                <c:pt idx="318">
                  <c:v>714563.80866666674</c:v>
                </c:pt>
                <c:pt idx="319">
                  <c:v>690471.73133333342</c:v>
                </c:pt>
                <c:pt idx="320">
                  <c:v>574037.38866666669</c:v>
                </c:pt>
                <c:pt idx="321">
                  <c:v>567077.23399999994</c:v>
                </c:pt>
                <c:pt idx="322">
                  <c:v>580414.87066666665</c:v>
                </c:pt>
                <c:pt idx="323">
                  <c:v>578145.3446666667</c:v>
                </c:pt>
                <c:pt idx="324">
                  <c:v>584867.87400000007</c:v>
                </c:pt>
                <c:pt idx="325">
                  <c:v>597415.21666666667</c:v>
                </c:pt>
                <c:pt idx="326">
                  <c:v>624363.86133333331</c:v>
                </c:pt>
                <c:pt idx="327">
                  <c:v>628866.49466666661</c:v>
                </c:pt>
                <c:pt idx="328">
                  <c:v>622464.94533333334</c:v>
                </c:pt>
                <c:pt idx="329">
                  <c:v>610596.09199999995</c:v>
                </c:pt>
                <c:pt idx="330">
                  <c:v>628841.40999999992</c:v>
                </c:pt>
                <c:pt idx="331">
                  <c:v>623718.47000000009</c:v>
                </c:pt>
                <c:pt idx="332">
                  <c:v>622586.42000000004</c:v>
                </c:pt>
                <c:pt idx="333">
                  <c:v>643480.30466666666</c:v>
                </c:pt>
                <c:pt idx="334">
                  <c:v>674345.25533333316</c:v>
                </c:pt>
                <c:pt idx="335">
                  <c:v>679612.22133333317</c:v>
                </c:pt>
                <c:pt idx="336">
                  <c:v>701007.24400000006</c:v>
                </c:pt>
                <c:pt idx="337">
                  <c:v>737455.9506666665</c:v>
                </c:pt>
                <c:pt idx="338">
                  <c:v>785261.17999999982</c:v>
                </c:pt>
                <c:pt idx="339">
                  <c:v>802084.69533333322</c:v>
                </c:pt>
                <c:pt idx="340">
                  <c:v>793642.70266666671</c:v>
                </c:pt>
                <c:pt idx="341">
                  <c:v>772642.81200000003</c:v>
                </c:pt>
                <c:pt idx="342">
                  <c:v>779316.25866666657</c:v>
                </c:pt>
                <c:pt idx="343">
                  <c:v>781206.88800000004</c:v>
                </c:pt>
                <c:pt idx="344">
                  <c:v>782483.35533333337</c:v>
                </c:pt>
                <c:pt idx="345">
                  <c:v>812533.87666666659</c:v>
                </c:pt>
                <c:pt idx="346">
                  <c:v>938870.09666666656</c:v>
                </c:pt>
                <c:pt idx="347">
                  <c:v>1030519.8246666666</c:v>
                </c:pt>
                <c:pt idx="348">
                  <c:v>1017357.898</c:v>
                </c:pt>
                <c:pt idx="349">
                  <c:v>1010449.8180000001</c:v>
                </c:pt>
                <c:pt idx="350">
                  <c:v>1002700.2900000002</c:v>
                </c:pt>
                <c:pt idx="351">
                  <c:v>986273.85266666673</c:v>
                </c:pt>
                <c:pt idx="352">
                  <c:v>936468.43266666669</c:v>
                </c:pt>
                <c:pt idx="353">
                  <c:v>884978.81</c:v>
                </c:pt>
                <c:pt idx="354">
                  <c:v>862898.71933333331</c:v>
                </c:pt>
                <c:pt idx="355">
                  <c:v>1047138.3393333332</c:v>
                </c:pt>
                <c:pt idx="356">
                  <c:v>1015810.3573333331</c:v>
                </c:pt>
                <c:pt idx="357">
                  <c:v>993648.67066666659</c:v>
                </c:pt>
                <c:pt idx="358">
                  <c:v>986031.1906666666</c:v>
                </c:pt>
                <c:pt idx="359">
                  <c:v>977789.58666666644</c:v>
                </c:pt>
                <c:pt idx="360">
                  <c:v>959331.9033333332</c:v>
                </c:pt>
                <c:pt idx="361">
                  <c:v>851572.14199999988</c:v>
                </c:pt>
                <c:pt idx="362">
                  <c:v>772414.04399999988</c:v>
                </c:pt>
                <c:pt idx="363">
                  <c:v>791696.29800000007</c:v>
                </c:pt>
                <c:pt idx="364">
                  <c:v>784008.00133333332</c:v>
                </c:pt>
                <c:pt idx="365">
                  <c:v>773003.37933333335</c:v>
                </c:pt>
                <c:pt idx="366">
                  <c:v>741650.77066666656</c:v>
                </c:pt>
                <c:pt idx="367">
                  <c:v>763374.73066666664</c:v>
                </c:pt>
                <c:pt idx="368">
                  <c:v>836208.5573333333</c:v>
                </c:pt>
                <c:pt idx="369">
                  <c:v>845247.64399999985</c:v>
                </c:pt>
                <c:pt idx="370">
                  <c:v>676764.00066666654</c:v>
                </c:pt>
                <c:pt idx="371">
                  <c:v>695071.30066666647</c:v>
                </c:pt>
                <c:pt idx="372">
                  <c:v>686665.90733333328</c:v>
                </c:pt>
                <c:pt idx="373">
                  <c:v>711488.81599999988</c:v>
                </c:pt>
                <c:pt idx="374">
                  <c:v>732793.95266666659</c:v>
                </c:pt>
                <c:pt idx="375">
                  <c:v>756634.38466666674</c:v>
                </c:pt>
                <c:pt idx="376">
                  <c:v>750875.73533333326</c:v>
                </c:pt>
                <c:pt idx="377">
                  <c:v>775387.37333333341</c:v>
                </c:pt>
                <c:pt idx="378">
                  <c:v>765670.84066666663</c:v>
                </c:pt>
                <c:pt idx="379">
                  <c:v>752007.60266666673</c:v>
                </c:pt>
                <c:pt idx="380">
                  <c:v>772558.94466666679</c:v>
                </c:pt>
                <c:pt idx="381">
                  <c:v>806916.62933333346</c:v>
                </c:pt>
                <c:pt idx="382">
                  <c:v>816367.04933333339</c:v>
                </c:pt>
                <c:pt idx="383">
                  <c:v>744724.51933333336</c:v>
                </c:pt>
                <c:pt idx="384">
                  <c:v>746813.57133333338</c:v>
                </c:pt>
                <c:pt idx="385">
                  <c:v>749234.64466666663</c:v>
                </c:pt>
                <c:pt idx="386">
                  <c:v>784523.72199999983</c:v>
                </c:pt>
                <c:pt idx="387">
                  <c:v>822477.78599999996</c:v>
                </c:pt>
                <c:pt idx="388">
                  <c:v>816602.26199999987</c:v>
                </c:pt>
                <c:pt idx="389">
                  <c:v>801562.91533333354</c:v>
                </c:pt>
                <c:pt idx="390">
                  <c:v>755584.4700000002</c:v>
                </c:pt>
                <c:pt idx="391">
                  <c:v>732990.28333333344</c:v>
                </c:pt>
                <c:pt idx="392">
                  <c:v>690955.25533333351</c:v>
                </c:pt>
                <c:pt idx="393">
                  <c:v>694221.88399999996</c:v>
                </c:pt>
                <c:pt idx="394">
                  <c:v>695172.39599999995</c:v>
                </c:pt>
                <c:pt idx="395">
                  <c:v>670918.79066666658</c:v>
                </c:pt>
                <c:pt idx="396">
                  <c:v>642522.27533333341</c:v>
                </c:pt>
                <c:pt idx="397">
                  <c:v>613748.85266666673</c:v>
                </c:pt>
                <c:pt idx="398">
                  <c:v>630292.18266666669</c:v>
                </c:pt>
                <c:pt idx="399">
                  <c:v>619985.94933333318</c:v>
                </c:pt>
                <c:pt idx="400">
                  <c:v>602670.60533333337</c:v>
                </c:pt>
                <c:pt idx="401">
                  <c:v>553417.46133333317</c:v>
                </c:pt>
                <c:pt idx="402">
                  <c:v>547134.76933333336</c:v>
                </c:pt>
                <c:pt idx="403">
                  <c:v>543401.0153333334</c:v>
                </c:pt>
                <c:pt idx="404">
                  <c:v>572711.72199999995</c:v>
                </c:pt>
                <c:pt idx="405">
                  <c:v>593250.31533333333</c:v>
                </c:pt>
                <c:pt idx="406">
                  <c:v>613257.56600000011</c:v>
                </c:pt>
                <c:pt idx="407">
                  <c:v>616429.13933333347</c:v>
                </c:pt>
                <c:pt idx="408">
                  <c:v>629028.48399999994</c:v>
                </c:pt>
                <c:pt idx="409">
                  <c:v>713565.81600000011</c:v>
                </c:pt>
                <c:pt idx="410">
                  <c:v>716260.10200000007</c:v>
                </c:pt>
                <c:pt idx="411">
                  <c:v>736058.6133333334</c:v>
                </c:pt>
                <c:pt idx="412">
                  <c:v>771665.63199999998</c:v>
                </c:pt>
                <c:pt idx="413">
                  <c:v>769705.65666666662</c:v>
                </c:pt>
                <c:pt idx="414">
                  <c:v>784106.33999999985</c:v>
                </c:pt>
                <c:pt idx="415">
                  <c:v>805939.42799999984</c:v>
                </c:pt>
                <c:pt idx="416">
                  <c:v>813988.82999999984</c:v>
                </c:pt>
                <c:pt idx="417">
                  <c:v>828020.93799999985</c:v>
                </c:pt>
                <c:pt idx="418">
                  <c:v>846787.8273333332</c:v>
                </c:pt>
                <c:pt idx="419">
                  <c:v>856247.49133333331</c:v>
                </c:pt>
                <c:pt idx="420">
                  <c:v>919494.41999999981</c:v>
                </c:pt>
                <c:pt idx="421">
                  <c:v>913953.47333333315</c:v>
                </c:pt>
                <c:pt idx="422">
                  <c:v>939114.98533333326</c:v>
                </c:pt>
                <c:pt idx="423">
                  <c:v>985100.97199999972</c:v>
                </c:pt>
                <c:pt idx="424">
                  <c:v>908448.45600000001</c:v>
                </c:pt>
                <c:pt idx="425">
                  <c:v>912278.35333333339</c:v>
                </c:pt>
                <c:pt idx="426">
                  <c:v>911953.2080000001</c:v>
                </c:pt>
                <c:pt idx="427">
                  <c:v>906731.16</c:v>
                </c:pt>
                <c:pt idx="428">
                  <c:v>923157.21533333336</c:v>
                </c:pt>
                <c:pt idx="429">
                  <c:v>944671.17866666673</c:v>
                </c:pt>
                <c:pt idx="430">
                  <c:v>939956.35866666667</c:v>
                </c:pt>
                <c:pt idx="431">
                  <c:v>921513.54866666673</c:v>
                </c:pt>
                <c:pt idx="432">
                  <c:v>887920.06200000003</c:v>
                </c:pt>
                <c:pt idx="433">
                  <c:v>863544.16200000001</c:v>
                </c:pt>
                <c:pt idx="434">
                  <c:v>815288.80733333318</c:v>
                </c:pt>
                <c:pt idx="435">
                  <c:v>729439.88066666655</c:v>
                </c:pt>
                <c:pt idx="436">
                  <c:v>717840.55066666671</c:v>
                </c:pt>
                <c:pt idx="437">
                  <c:v>680364.1333333333</c:v>
                </c:pt>
                <c:pt idx="438">
                  <c:v>635572.52800000005</c:v>
                </c:pt>
                <c:pt idx="439">
                  <c:v>638408.19866666675</c:v>
                </c:pt>
                <c:pt idx="440">
                  <c:v>636190.70866666664</c:v>
                </c:pt>
                <c:pt idx="441">
                  <c:v>635114.43933333328</c:v>
                </c:pt>
                <c:pt idx="442">
                  <c:v>624117.62333333329</c:v>
                </c:pt>
                <c:pt idx="443">
                  <c:v>624470.34333333338</c:v>
                </c:pt>
                <c:pt idx="444">
                  <c:v>631477.85200000007</c:v>
                </c:pt>
                <c:pt idx="445">
                  <c:v>620540.44266666658</c:v>
                </c:pt>
                <c:pt idx="446">
                  <c:v>630747.77866666659</c:v>
                </c:pt>
                <c:pt idx="447">
                  <c:v>620865.74533333338</c:v>
                </c:pt>
                <c:pt idx="448">
                  <c:v>605595.36533333338</c:v>
                </c:pt>
                <c:pt idx="449">
                  <c:v>669888.10133333341</c:v>
                </c:pt>
                <c:pt idx="450">
                  <c:v>892477.3226666667</c:v>
                </c:pt>
                <c:pt idx="451">
                  <c:v>904751.08466666669</c:v>
                </c:pt>
                <c:pt idx="452">
                  <c:v>916944.4273333333</c:v>
                </c:pt>
                <c:pt idx="453">
                  <c:v>888263.33266666671</c:v>
                </c:pt>
                <c:pt idx="454">
                  <c:v>903419.13400000008</c:v>
                </c:pt>
                <c:pt idx="455">
                  <c:v>905249.4273333333</c:v>
                </c:pt>
                <c:pt idx="456">
                  <c:v>912647.25533333339</c:v>
                </c:pt>
                <c:pt idx="457">
                  <c:v>909466.95133333339</c:v>
                </c:pt>
                <c:pt idx="458">
                  <c:v>879829.41333333345</c:v>
                </c:pt>
                <c:pt idx="459">
                  <c:v>854644.88466666662</c:v>
                </c:pt>
                <c:pt idx="460">
                  <c:v>857792.09200000006</c:v>
                </c:pt>
                <c:pt idx="461">
                  <c:v>851695.75599999994</c:v>
                </c:pt>
                <c:pt idx="462">
                  <c:v>870528.42999999993</c:v>
                </c:pt>
                <c:pt idx="463">
                  <c:v>886195.95399999991</c:v>
                </c:pt>
                <c:pt idx="464">
                  <c:v>856084.88066666655</c:v>
                </c:pt>
                <c:pt idx="465">
                  <c:v>645749.85600000003</c:v>
                </c:pt>
                <c:pt idx="466">
                  <c:v>654580.62399999995</c:v>
                </c:pt>
                <c:pt idx="467">
                  <c:v>668241.26133333333</c:v>
                </c:pt>
                <c:pt idx="468">
                  <c:v>690169.86333333328</c:v>
                </c:pt>
                <c:pt idx="469">
                  <c:v>674593.46199999982</c:v>
                </c:pt>
                <c:pt idx="470">
                  <c:v>680612.06466666656</c:v>
                </c:pt>
                <c:pt idx="471">
                  <c:v>684975.1673333334</c:v>
                </c:pt>
                <c:pt idx="472">
                  <c:v>721247.0593333334</c:v>
                </c:pt>
                <c:pt idx="473">
                  <c:v>755181.72533333325</c:v>
                </c:pt>
                <c:pt idx="474">
                  <c:v>779711.46533333324</c:v>
                </c:pt>
                <c:pt idx="475">
                  <c:v>768113.75933333335</c:v>
                </c:pt>
                <c:pt idx="476">
                  <c:v>799945.36533333338</c:v>
                </c:pt>
                <c:pt idx="477">
                  <c:v>854045.67333333334</c:v>
                </c:pt>
                <c:pt idx="478">
                  <c:v>856622.79200000002</c:v>
                </c:pt>
                <c:pt idx="479">
                  <c:v>840713.84333333338</c:v>
                </c:pt>
                <c:pt idx="480">
                  <c:v>818294.52066666679</c:v>
                </c:pt>
                <c:pt idx="481">
                  <c:v>804844.33400000015</c:v>
                </c:pt>
                <c:pt idx="482">
                  <c:v>783108.99600000004</c:v>
                </c:pt>
                <c:pt idx="483">
                  <c:v>770444.90466666664</c:v>
                </c:pt>
                <c:pt idx="484">
                  <c:v>758161.50066666678</c:v>
                </c:pt>
                <c:pt idx="485">
                  <c:v>746646.45133333339</c:v>
                </c:pt>
                <c:pt idx="486">
                  <c:v>759353.01133333333</c:v>
                </c:pt>
                <c:pt idx="487">
                  <c:v>707294.49533333338</c:v>
                </c:pt>
                <c:pt idx="488">
                  <c:v>683512.20733333344</c:v>
                </c:pt>
                <c:pt idx="489">
                  <c:v>635195.78133333346</c:v>
                </c:pt>
                <c:pt idx="490">
                  <c:v>654861.15266666678</c:v>
                </c:pt>
                <c:pt idx="491">
                  <c:v>619126.85333333327</c:v>
                </c:pt>
                <c:pt idx="492">
                  <c:v>561887.61533333326</c:v>
                </c:pt>
                <c:pt idx="493">
                  <c:v>579051.37666666671</c:v>
                </c:pt>
                <c:pt idx="494">
                  <c:v>581343.49466666661</c:v>
                </c:pt>
                <c:pt idx="495">
                  <c:v>635349.22199999995</c:v>
                </c:pt>
                <c:pt idx="496">
                  <c:v>676944.1553333333</c:v>
                </c:pt>
                <c:pt idx="497">
                  <c:v>736031.84533333336</c:v>
                </c:pt>
                <c:pt idx="498">
                  <c:v>764619.45133333327</c:v>
                </c:pt>
                <c:pt idx="499">
                  <c:v>785720.37466666673</c:v>
                </c:pt>
                <c:pt idx="500">
                  <c:v>805982.27800000005</c:v>
                </c:pt>
                <c:pt idx="501">
                  <c:v>774968.48333333328</c:v>
                </c:pt>
                <c:pt idx="502">
                  <c:v>787947.0726666667</c:v>
                </c:pt>
                <c:pt idx="503">
                  <c:v>818471.99066666665</c:v>
                </c:pt>
                <c:pt idx="504">
                  <c:v>827755.33400000003</c:v>
                </c:pt>
                <c:pt idx="505">
                  <c:v>825678.59333333338</c:v>
                </c:pt>
                <c:pt idx="506">
                  <c:v>848504.68666666676</c:v>
                </c:pt>
                <c:pt idx="507">
                  <c:v>862503.62800000014</c:v>
                </c:pt>
                <c:pt idx="508">
                  <c:v>838725.11066666676</c:v>
                </c:pt>
                <c:pt idx="509">
                  <c:v>831063.89266666688</c:v>
                </c:pt>
                <c:pt idx="510">
                  <c:v>819352.07933333341</c:v>
                </c:pt>
                <c:pt idx="511">
                  <c:v>788851.07266666682</c:v>
                </c:pt>
                <c:pt idx="512">
                  <c:v>760583.67266666668</c:v>
                </c:pt>
                <c:pt idx="513">
                  <c:v>761698.62266666663</c:v>
                </c:pt>
                <c:pt idx="514">
                  <c:v>748700.34066666663</c:v>
                </c:pt>
                <c:pt idx="515">
                  <c:v>761047.65399999986</c:v>
                </c:pt>
                <c:pt idx="516">
                  <c:v>777920.08199999994</c:v>
                </c:pt>
                <c:pt idx="517">
                  <c:v>807428.91200000001</c:v>
                </c:pt>
                <c:pt idx="518">
                  <c:v>772532.5233333332</c:v>
                </c:pt>
                <c:pt idx="519">
                  <c:v>809354.92599999974</c:v>
                </c:pt>
                <c:pt idx="520">
                  <c:v>794347.19600000011</c:v>
                </c:pt>
                <c:pt idx="521">
                  <c:v>797695.52933333337</c:v>
                </c:pt>
                <c:pt idx="522">
                  <c:v>783747.40666666673</c:v>
                </c:pt>
                <c:pt idx="523">
                  <c:v>788401.45333333337</c:v>
                </c:pt>
                <c:pt idx="524">
                  <c:v>796273.58333333337</c:v>
                </c:pt>
                <c:pt idx="525">
                  <c:v>831478.73</c:v>
                </c:pt>
                <c:pt idx="526">
                  <c:v>857379.90999999992</c:v>
                </c:pt>
                <c:pt idx="527">
                  <c:v>872762.90999999992</c:v>
                </c:pt>
                <c:pt idx="528">
                  <c:v>880501.53</c:v>
                </c:pt>
                <c:pt idx="529">
                  <c:v>894483.53133333335</c:v>
                </c:pt>
                <c:pt idx="530">
                  <c:v>885973.18799999997</c:v>
                </c:pt>
                <c:pt idx="531">
                  <c:v>909852.68799999985</c:v>
                </c:pt>
                <c:pt idx="532">
                  <c:v>887835.44466666656</c:v>
                </c:pt>
                <c:pt idx="533">
                  <c:v>894499.84733333322</c:v>
                </c:pt>
                <c:pt idx="534">
                  <c:v>855126.91399999999</c:v>
                </c:pt>
                <c:pt idx="535">
                  <c:v>887204.73733333324</c:v>
                </c:pt>
                <c:pt idx="536">
                  <c:v>896954.36600000004</c:v>
                </c:pt>
                <c:pt idx="537">
                  <c:v>901993.96333333338</c:v>
                </c:pt>
                <c:pt idx="538">
                  <c:v>899492.41</c:v>
                </c:pt>
                <c:pt idx="539">
                  <c:v>890530.67200000014</c:v>
                </c:pt>
                <c:pt idx="540">
                  <c:v>836856.55933333351</c:v>
                </c:pt>
                <c:pt idx="541">
                  <c:v>798490.21266666672</c:v>
                </c:pt>
                <c:pt idx="542">
                  <c:v>764089.40800000017</c:v>
                </c:pt>
                <c:pt idx="543">
                  <c:v>763139.20000000007</c:v>
                </c:pt>
                <c:pt idx="544">
                  <c:v>762497.33666666655</c:v>
                </c:pt>
                <c:pt idx="545">
                  <c:v>784944.53999999992</c:v>
                </c:pt>
                <c:pt idx="546">
                  <c:v>783932.32666666666</c:v>
                </c:pt>
                <c:pt idx="547">
                  <c:v>869995.82</c:v>
                </c:pt>
                <c:pt idx="548">
                  <c:v>934232.97599999991</c:v>
                </c:pt>
                <c:pt idx="549">
                  <c:v>1031321.7513333333</c:v>
                </c:pt>
                <c:pt idx="550">
                  <c:v>1065255.1973333333</c:v>
                </c:pt>
                <c:pt idx="551">
                  <c:v>1098502.8526666667</c:v>
                </c:pt>
                <c:pt idx="552">
                  <c:v>1133134.122</c:v>
                </c:pt>
                <c:pt idx="553">
                  <c:v>1208707.5340000002</c:v>
                </c:pt>
                <c:pt idx="554">
                  <c:v>1250890.1719999998</c:v>
                </c:pt>
                <c:pt idx="555">
                  <c:v>1314973.6680000001</c:v>
                </c:pt>
                <c:pt idx="556">
                  <c:v>1365831.6006666666</c:v>
                </c:pt>
                <c:pt idx="557">
                  <c:v>1385470.2906666666</c:v>
                </c:pt>
                <c:pt idx="558">
                  <c:v>1373772.3839999998</c:v>
                </c:pt>
                <c:pt idx="559">
                  <c:v>1390563.4179999998</c:v>
                </c:pt>
                <c:pt idx="560">
                  <c:v>1385538.0566666664</c:v>
                </c:pt>
                <c:pt idx="561">
                  <c:v>1359228.19</c:v>
                </c:pt>
                <c:pt idx="562">
                  <c:v>1285839.1226666665</c:v>
                </c:pt>
                <c:pt idx="563">
                  <c:v>1249370.5146666665</c:v>
                </c:pt>
                <c:pt idx="564">
                  <c:v>1173825.1953333332</c:v>
                </c:pt>
                <c:pt idx="565">
                  <c:v>1133597.8693333333</c:v>
                </c:pt>
                <c:pt idx="566">
                  <c:v>1082634.382</c:v>
                </c:pt>
                <c:pt idx="567">
                  <c:v>1036850.9926666667</c:v>
                </c:pt>
                <c:pt idx="568">
                  <c:v>958332.01866666658</c:v>
                </c:pt>
                <c:pt idx="569">
                  <c:v>917459.13866666658</c:v>
                </c:pt>
                <c:pt idx="570">
                  <c:v>895740.04599999986</c:v>
                </c:pt>
                <c:pt idx="571">
                  <c:v>924561.87866666657</c:v>
                </c:pt>
                <c:pt idx="572">
                  <c:v>926525.80666666653</c:v>
                </c:pt>
                <c:pt idx="573">
                  <c:v>958052.81466666644</c:v>
                </c:pt>
                <c:pt idx="574">
                  <c:v>942755.99333333306</c:v>
                </c:pt>
                <c:pt idx="575">
                  <c:v>955703.00599999994</c:v>
                </c:pt>
                <c:pt idx="576">
                  <c:v>959578.08866666665</c:v>
                </c:pt>
                <c:pt idx="577">
                  <c:v>972666.17200000002</c:v>
                </c:pt>
                <c:pt idx="578">
                  <c:v>941469.78</c:v>
                </c:pt>
                <c:pt idx="579">
                  <c:v>929170.99066666677</c:v>
                </c:pt>
                <c:pt idx="580">
                  <c:v>935905.7906666667</c:v>
                </c:pt>
                <c:pt idx="581">
                  <c:v>946745.11533333338</c:v>
                </c:pt>
                <c:pt idx="582">
                  <c:v>966093.66866666672</c:v>
                </c:pt>
                <c:pt idx="583">
                  <c:v>965343.77600000007</c:v>
                </c:pt>
                <c:pt idx="584">
                  <c:v>976889.32333333348</c:v>
                </c:pt>
                <c:pt idx="585">
                  <c:v>940624.59400000016</c:v>
                </c:pt>
                <c:pt idx="586">
                  <c:v>877050.5780000001</c:v>
                </c:pt>
                <c:pt idx="587">
                  <c:v>873510.03133333346</c:v>
                </c:pt>
                <c:pt idx="588">
                  <c:v>822820.99800000014</c:v>
                </c:pt>
                <c:pt idx="589">
                  <c:v>825239.38733333326</c:v>
                </c:pt>
                <c:pt idx="590">
                  <c:v>810335.55799999996</c:v>
                </c:pt>
                <c:pt idx="591">
                  <c:v>828736.20866666676</c:v>
                </c:pt>
                <c:pt idx="592">
                  <c:v>817831.39266666665</c:v>
                </c:pt>
                <c:pt idx="593">
                  <c:v>867025.37800000003</c:v>
                </c:pt>
                <c:pt idx="594">
                  <c:v>911960.71133333328</c:v>
                </c:pt>
                <c:pt idx="595">
                  <c:v>977142.04866666661</c:v>
                </c:pt>
                <c:pt idx="596">
                  <c:v>1007139.7439999998</c:v>
                </c:pt>
                <c:pt idx="597">
                  <c:v>1056771.4413333333</c:v>
                </c:pt>
                <c:pt idx="598">
                  <c:v>1126031.7266666666</c:v>
                </c:pt>
                <c:pt idx="599">
                  <c:v>1116347.2560000001</c:v>
                </c:pt>
                <c:pt idx="600">
                  <c:v>1108482.7720000001</c:v>
                </c:pt>
                <c:pt idx="601">
                  <c:v>1140811.996</c:v>
                </c:pt>
                <c:pt idx="602">
                  <c:v>1140702.1693333336</c:v>
                </c:pt>
                <c:pt idx="603">
                  <c:v>1150584.206</c:v>
                </c:pt>
                <c:pt idx="604">
                  <c:v>1216765.558</c:v>
                </c:pt>
                <c:pt idx="605">
                  <c:v>1227127.7860000001</c:v>
                </c:pt>
                <c:pt idx="606">
                  <c:v>1224970.7506666668</c:v>
                </c:pt>
                <c:pt idx="607">
                  <c:v>1218022.1813333335</c:v>
                </c:pt>
                <c:pt idx="608">
                  <c:v>1194623.8280000002</c:v>
                </c:pt>
                <c:pt idx="609">
                  <c:v>1140248.3960000004</c:v>
                </c:pt>
                <c:pt idx="610">
                  <c:v>1053579.078666667</c:v>
                </c:pt>
                <c:pt idx="611">
                  <c:v>1029424.6486666668</c:v>
                </c:pt>
                <c:pt idx="612">
                  <c:v>990029.05000000016</c:v>
                </c:pt>
                <c:pt idx="613">
                  <c:v>968220.26600000006</c:v>
                </c:pt>
                <c:pt idx="614">
                  <c:v>972578.48133333342</c:v>
                </c:pt>
                <c:pt idx="615">
                  <c:v>980803.46133333328</c:v>
                </c:pt>
                <c:pt idx="616">
                  <c:v>936020.72000000009</c:v>
                </c:pt>
                <c:pt idx="617">
                  <c:v>900075.3933333332</c:v>
                </c:pt>
                <c:pt idx="618">
                  <c:v>887686.88000000012</c:v>
                </c:pt>
                <c:pt idx="619">
                  <c:v>816208</c:v>
                </c:pt>
                <c:pt idx="620">
                  <c:v>794441.65733333328</c:v>
                </c:pt>
                <c:pt idx="621">
                  <c:v>772118.5593333334</c:v>
                </c:pt>
                <c:pt idx="622">
                  <c:v>799487.39533333341</c:v>
                </c:pt>
                <c:pt idx="623">
                  <c:v>780289.63533333328</c:v>
                </c:pt>
                <c:pt idx="624">
                  <c:v>811666.46733333333</c:v>
                </c:pt>
                <c:pt idx="625">
                  <c:v>805249.06733333331</c:v>
                </c:pt>
                <c:pt idx="626">
                  <c:v>791261.54733333329</c:v>
                </c:pt>
                <c:pt idx="627">
                  <c:v>782701.88199999998</c:v>
                </c:pt>
                <c:pt idx="628">
                  <c:v>744364.78866666683</c:v>
                </c:pt>
                <c:pt idx="629">
                  <c:v>758874.17666666664</c:v>
                </c:pt>
                <c:pt idx="630">
                  <c:v>741819.93266666657</c:v>
                </c:pt>
                <c:pt idx="631">
                  <c:v>768036.48733333312</c:v>
                </c:pt>
                <c:pt idx="632">
                  <c:v>794139.66799999983</c:v>
                </c:pt>
                <c:pt idx="633">
                  <c:v>811418.26066666655</c:v>
                </c:pt>
                <c:pt idx="634">
                  <c:v>824446.98999999987</c:v>
                </c:pt>
                <c:pt idx="635">
                  <c:v>823555.84933333343</c:v>
                </c:pt>
                <c:pt idx="636">
                  <c:v>822280.5826666666</c:v>
                </c:pt>
                <c:pt idx="637">
                  <c:v>787492.50000000012</c:v>
                </c:pt>
                <c:pt idx="638">
                  <c:v>826872.5933333335</c:v>
                </c:pt>
                <c:pt idx="639">
                  <c:v>895449.6333333333</c:v>
                </c:pt>
                <c:pt idx="640">
                  <c:v>918228.05333333334</c:v>
                </c:pt>
                <c:pt idx="641">
                  <c:v>945929.9360000001</c:v>
                </c:pt>
                <c:pt idx="642">
                  <c:v>980200.50933333335</c:v>
                </c:pt>
                <c:pt idx="643">
                  <c:v>1049873.0160000001</c:v>
                </c:pt>
                <c:pt idx="644">
                  <c:v>1093983.1140000001</c:v>
                </c:pt>
                <c:pt idx="645">
                  <c:v>1111730.6713333335</c:v>
                </c:pt>
                <c:pt idx="646">
                  <c:v>1103054.3406666669</c:v>
                </c:pt>
                <c:pt idx="647">
                  <c:v>1125960.9966666668</c:v>
                </c:pt>
                <c:pt idx="648">
                  <c:v>1115702.534</c:v>
                </c:pt>
                <c:pt idx="649">
                  <c:v>1136351.6386666668</c:v>
                </c:pt>
                <c:pt idx="650">
                  <c:v>1146447.44</c:v>
                </c:pt>
                <c:pt idx="651">
                  <c:v>1171046.1680000003</c:v>
                </c:pt>
                <c:pt idx="652">
                  <c:v>1516666.6506666664</c:v>
                </c:pt>
                <c:pt idx="653">
                  <c:v>1642559.7239999999</c:v>
                </c:pt>
                <c:pt idx="654">
                  <c:v>1590864.1039999998</c:v>
                </c:pt>
                <c:pt idx="655">
                  <c:v>1615787.1840000001</c:v>
                </c:pt>
                <c:pt idx="656">
                  <c:v>1614199.3153333333</c:v>
                </c:pt>
                <c:pt idx="657">
                  <c:v>1649173.6780000001</c:v>
                </c:pt>
                <c:pt idx="658">
                  <c:v>1618761.1680000001</c:v>
                </c:pt>
                <c:pt idx="659">
                  <c:v>1588338.5</c:v>
                </c:pt>
                <c:pt idx="660">
                  <c:v>1607725.6626666666</c:v>
                </c:pt>
                <c:pt idx="661">
                  <c:v>1608239.5666666667</c:v>
                </c:pt>
                <c:pt idx="662">
                  <c:v>1619441.8833333331</c:v>
                </c:pt>
                <c:pt idx="663">
                  <c:v>1636999.7966666664</c:v>
                </c:pt>
                <c:pt idx="664">
                  <c:v>1608615.4026666663</c:v>
                </c:pt>
                <c:pt idx="665">
                  <c:v>1602281.2913333329</c:v>
                </c:pt>
                <c:pt idx="666">
                  <c:v>1617624.0186666662</c:v>
                </c:pt>
                <c:pt idx="667">
                  <c:v>1284420.5919999997</c:v>
                </c:pt>
                <c:pt idx="668">
                  <c:v>1153466.9559999998</c:v>
                </c:pt>
                <c:pt idx="669">
                  <c:v>1137086.7633333332</c:v>
                </c:pt>
                <c:pt idx="670">
                  <c:v>1099897.2733333332</c:v>
                </c:pt>
                <c:pt idx="671">
                  <c:v>1106272.8193333333</c:v>
                </c:pt>
                <c:pt idx="672">
                  <c:v>1048516.1046666667</c:v>
                </c:pt>
                <c:pt idx="673">
                  <c:v>1023291.0693333334</c:v>
                </c:pt>
                <c:pt idx="674">
                  <c:v>1307265.612666667</c:v>
                </c:pt>
                <c:pt idx="675">
                  <c:v>1313333.9039999999</c:v>
                </c:pt>
                <c:pt idx="676">
                  <c:v>1355163.3040000002</c:v>
                </c:pt>
                <c:pt idx="677">
                  <c:v>1378639.4773333333</c:v>
                </c:pt>
                <c:pt idx="678">
                  <c:v>1361848.9493333334</c:v>
                </c:pt>
                <c:pt idx="679">
                  <c:v>1388193.0813333334</c:v>
                </c:pt>
                <c:pt idx="680">
                  <c:v>1386628.7920000001</c:v>
                </c:pt>
                <c:pt idx="681">
                  <c:v>1364608.175333333</c:v>
                </c:pt>
                <c:pt idx="682">
                  <c:v>1396012.9219999998</c:v>
                </c:pt>
                <c:pt idx="683">
                  <c:v>1384857.5659999999</c:v>
                </c:pt>
                <c:pt idx="684">
                  <c:v>1389519.0986666668</c:v>
                </c:pt>
                <c:pt idx="685">
                  <c:v>1410265.0553333336</c:v>
                </c:pt>
                <c:pt idx="686">
                  <c:v>1399196.8233333335</c:v>
                </c:pt>
                <c:pt idx="687">
                  <c:v>1386964.7593333335</c:v>
                </c:pt>
                <c:pt idx="688">
                  <c:v>1392289.4540000001</c:v>
                </c:pt>
                <c:pt idx="689">
                  <c:v>1116326.2446666667</c:v>
                </c:pt>
                <c:pt idx="690">
                  <c:v>1099763.0533333335</c:v>
                </c:pt>
                <c:pt idx="691">
                  <c:v>1070724.4846666667</c:v>
                </c:pt>
                <c:pt idx="692">
                  <c:v>1080900.618</c:v>
                </c:pt>
                <c:pt idx="693">
                  <c:v>1137136.8073333332</c:v>
                </c:pt>
                <c:pt idx="694">
                  <c:v>1208097.0619999999</c:v>
                </c:pt>
                <c:pt idx="695">
                  <c:v>1262546.6413333332</c:v>
                </c:pt>
                <c:pt idx="696">
                  <c:v>1286104.3373333332</c:v>
                </c:pt>
                <c:pt idx="697">
                  <c:v>1249140.3853333332</c:v>
                </c:pt>
                <c:pt idx="698">
                  <c:v>1255345.2946666668</c:v>
                </c:pt>
                <c:pt idx="699">
                  <c:v>1316090.3826666665</c:v>
                </c:pt>
                <c:pt idx="700">
                  <c:v>1331121.2779999999</c:v>
                </c:pt>
                <c:pt idx="701">
                  <c:v>1346936.7766666664</c:v>
                </c:pt>
                <c:pt idx="702">
                  <c:v>1419341.5326666667</c:v>
                </c:pt>
                <c:pt idx="703">
                  <c:v>1432757.6966666665</c:v>
                </c:pt>
                <c:pt idx="704">
                  <c:v>1468541.39</c:v>
                </c:pt>
                <c:pt idx="705">
                  <c:v>1488667.2619999999</c:v>
                </c:pt>
                <c:pt idx="706">
                  <c:v>1502032.8053333333</c:v>
                </c:pt>
                <c:pt idx="707">
                  <c:v>1462212.3466666669</c:v>
                </c:pt>
                <c:pt idx="708">
                  <c:v>1419433.1786666666</c:v>
                </c:pt>
                <c:pt idx="709">
                  <c:v>1318923.5</c:v>
                </c:pt>
                <c:pt idx="710">
                  <c:v>1285488.4553333337</c:v>
                </c:pt>
                <c:pt idx="711">
                  <c:v>1272338.6240000003</c:v>
                </c:pt>
                <c:pt idx="712">
                  <c:v>1276062.1380000003</c:v>
                </c:pt>
                <c:pt idx="713">
                  <c:v>1294668.5060000003</c:v>
                </c:pt>
                <c:pt idx="714">
                  <c:v>1264881.9739999999</c:v>
                </c:pt>
                <c:pt idx="715">
                  <c:v>1247253.2120000001</c:v>
                </c:pt>
                <c:pt idx="716">
                  <c:v>1269109.0053333335</c:v>
                </c:pt>
                <c:pt idx="717">
                  <c:v>1249991.7533333334</c:v>
                </c:pt>
                <c:pt idx="718">
                  <c:v>1273816.8933333333</c:v>
                </c:pt>
                <c:pt idx="719">
                  <c:v>1268557.4826666666</c:v>
                </c:pt>
                <c:pt idx="720">
                  <c:v>1261640.8906666667</c:v>
                </c:pt>
                <c:pt idx="721">
                  <c:v>1273044.966666667</c:v>
                </c:pt>
                <c:pt idx="722">
                  <c:v>1298430.4840000002</c:v>
                </c:pt>
                <c:pt idx="723">
                  <c:v>1309089.084</c:v>
                </c:pt>
                <c:pt idx="724">
                  <c:v>1326088.7280000001</c:v>
                </c:pt>
                <c:pt idx="725">
                  <c:v>1363614.942666667</c:v>
                </c:pt>
                <c:pt idx="726">
                  <c:v>1347622.6279999998</c:v>
                </c:pt>
                <c:pt idx="727">
                  <c:v>1361798.9459999998</c:v>
                </c:pt>
                <c:pt idx="728">
                  <c:v>1334960.6413333332</c:v>
                </c:pt>
                <c:pt idx="729">
                  <c:v>1283140.4920000001</c:v>
                </c:pt>
                <c:pt idx="730">
                  <c:v>1256968.3586666666</c:v>
                </c:pt>
                <c:pt idx="731">
                  <c:v>1207529.0719999999</c:v>
                </c:pt>
                <c:pt idx="732">
                  <c:v>1174598.3106666666</c:v>
                </c:pt>
                <c:pt idx="733">
                  <c:v>1140100.1173333332</c:v>
                </c:pt>
                <c:pt idx="734">
                  <c:v>1108616.324</c:v>
                </c:pt>
                <c:pt idx="735">
                  <c:v>1103852.9506666667</c:v>
                </c:pt>
                <c:pt idx="736">
                  <c:v>1097997.8359999999</c:v>
                </c:pt>
                <c:pt idx="737">
                  <c:v>1145294.584</c:v>
                </c:pt>
                <c:pt idx="738">
                  <c:v>1143702.2840000002</c:v>
                </c:pt>
                <c:pt idx="739">
                  <c:v>1195711.0086666667</c:v>
                </c:pt>
                <c:pt idx="740">
                  <c:v>1151787.4553333332</c:v>
                </c:pt>
                <c:pt idx="741">
                  <c:v>1150131.04</c:v>
                </c:pt>
                <c:pt idx="742">
                  <c:v>1170645.78</c:v>
                </c:pt>
                <c:pt idx="743">
                  <c:v>1183776.5193333332</c:v>
                </c:pt>
                <c:pt idx="744">
                  <c:v>1186347.9526666666</c:v>
                </c:pt>
                <c:pt idx="745">
                  <c:v>1205171.9019999998</c:v>
                </c:pt>
                <c:pt idx="746">
                  <c:v>1225599.1206666667</c:v>
                </c:pt>
                <c:pt idx="747">
                  <c:v>1236134.8740000003</c:v>
                </c:pt>
                <c:pt idx="748">
                  <c:v>1231810.4606666667</c:v>
                </c:pt>
                <c:pt idx="749">
                  <c:v>1224511.2146666667</c:v>
                </c:pt>
                <c:pt idx="750">
                  <c:v>1226947.568</c:v>
                </c:pt>
                <c:pt idx="751">
                  <c:v>1199357.0053333335</c:v>
                </c:pt>
                <c:pt idx="752">
                  <c:v>1118515.3353333334</c:v>
                </c:pt>
                <c:pt idx="753">
                  <c:v>1107669.1753333334</c:v>
                </c:pt>
                <c:pt idx="754">
                  <c:v>1083032.6186666668</c:v>
                </c:pt>
                <c:pt idx="755">
                  <c:v>1103321.0919999999</c:v>
                </c:pt>
                <c:pt idx="756">
                  <c:v>1120786.5853333334</c:v>
                </c:pt>
                <c:pt idx="757">
                  <c:v>1240825.4586666666</c:v>
                </c:pt>
                <c:pt idx="758">
                  <c:v>1284694.5919999999</c:v>
                </c:pt>
                <c:pt idx="759">
                  <c:v>1343480.0053333333</c:v>
                </c:pt>
                <c:pt idx="760">
                  <c:v>1418170.0853333334</c:v>
                </c:pt>
                <c:pt idx="761">
                  <c:v>1462173.1333333335</c:v>
                </c:pt>
                <c:pt idx="762">
                  <c:v>1494649.4693333334</c:v>
                </c:pt>
                <c:pt idx="763">
                  <c:v>1524363.6726666668</c:v>
                </c:pt>
                <c:pt idx="764">
                  <c:v>1505457.382</c:v>
                </c:pt>
                <c:pt idx="765">
                  <c:v>1520291.422</c:v>
                </c:pt>
                <c:pt idx="766">
                  <c:v>1641522.8753333332</c:v>
                </c:pt>
                <c:pt idx="767">
                  <c:v>1737899.0786666668</c:v>
                </c:pt>
                <c:pt idx="768">
                  <c:v>1803501.0286666667</c:v>
                </c:pt>
                <c:pt idx="769">
                  <c:v>1882839.6286666666</c:v>
                </c:pt>
                <c:pt idx="770">
                  <c:v>1873061.5566666664</c:v>
                </c:pt>
                <c:pt idx="771">
                  <c:v>1892238.9566666665</c:v>
                </c:pt>
                <c:pt idx="772">
                  <c:v>1728113.7179999999</c:v>
                </c:pt>
                <c:pt idx="773">
                  <c:v>1662779.3646666666</c:v>
                </c:pt>
                <c:pt idx="774">
                  <c:v>1627633.3659999997</c:v>
                </c:pt>
                <c:pt idx="775">
                  <c:v>1543955.6733333331</c:v>
                </c:pt>
                <c:pt idx="776">
                  <c:v>1511412.9133333336</c:v>
                </c:pt>
                <c:pt idx="777">
                  <c:v>1518925.1553333332</c:v>
                </c:pt>
                <c:pt idx="778">
                  <c:v>1566209.2653333333</c:v>
                </c:pt>
                <c:pt idx="779">
                  <c:v>1588316.3686666668</c:v>
                </c:pt>
                <c:pt idx="780">
                  <c:v>1595619.3260000001</c:v>
                </c:pt>
                <c:pt idx="781">
                  <c:v>1505077.5899999999</c:v>
                </c:pt>
                <c:pt idx="782">
                  <c:v>1408859.4846666667</c:v>
                </c:pt>
                <c:pt idx="783">
                  <c:v>1416848.0213333333</c:v>
                </c:pt>
                <c:pt idx="784">
                  <c:v>1334086.2479999999</c:v>
                </c:pt>
                <c:pt idx="785">
                  <c:v>1345622.1519999995</c:v>
                </c:pt>
                <c:pt idx="786">
                  <c:v>1360774.1753333332</c:v>
                </c:pt>
                <c:pt idx="787">
                  <c:v>1433328.1806666667</c:v>
                </c:pt>
                <c:pt idx="788">
                  <c:v>1465642.1939999999</c:v>
                </c:pt>
                <c:pt idx="789">
                  <c:v>1433867.5259999998</c:v>
                </c:pt>
                <c:pt idx="790">
                  <c:v>1475183.4640000002</c:v>
                </c:pt>
                <c:pt idx="791">
                  <c:v>1449639.4239999999</c:v>
                </c:pt>
                <c:pt idx="792">
                  <c:v>1408844.4553333332</c:v>
                </c:pt>
                <c:pt idx="793">
                  <c:v>1380206.1666666665</c:v>
                </c:pt>
                <c:pt idx="794">
                  <c:v>1390858.8413333332</c:v>
                </c:pt>
                <c:pt idx="795">
                  <c:v>1433569.0139999997</c:v>
                </c:pt>
                <c:pt idx="796">
                  <c:v>1420442.1419999998</c:v>
                </c:pt>
                <c:pt idx="797">
                  <c:v>1415968.5466666666</c:v>
                </c:pt>
                <c:pt idx="798">
                  <c:v>1384969.4800000002</c:v>
                </c:pt>
                <c:pt idx="799">
                  <c:v>1427347.72</c:v>
                </c:pt>
                <c:pt idx="800">
                  <c:v>1437787.6479999998</c:v>
                </c:pt>
                <c:pt idx="801">
                  <c:v>1412807.6566666665</c:v>
                </c:pt>
                <c:pt idx="802">
                  <c:v>1353640.9406666667</c:v>
                </c:pt>
                <c:pt idx="803">
                  <c:v>1363384.9106666667</c:v>
                </c:pt>
                <c:pt idx="804">
                  <c:v>1398448.8840000001</c:v>
                </c:pt>
                <c:pt idx="805">
                  <c:v>1423264.4040000001</c:v>
                </c:pt>
                <c:pt idx="806">
                  <c:v>1442864.8940000006</c:v>
                </c:pt>
                <c:pt idx="807">
                  <c:v>1516348.6446666671</c:v>
                </c:pt>
                <c:pt idx="808">
                  <c:v>1876843.2560000003</c:v>
                </c:pt>
                <c:pt idx="809">
                  <c:v>1925822.0480000002</c:v>
                </c:pt>
                <c:pt idx="810">
                  <c:v>1970801.7846666665</c:v>
                </c:pt>
                <c:pt idx="811">
                  <c:v>1960502.9459999998</c:v>
                </c:pt>
                <c:pt idx="812">
                  <c:v>2013450.1840000001</c:v>
                </c:pt>
                <c:pt idx="813">
                  <c:v>1986804.9840000002</c:v>
                </c:pt>
                <c:pt idx="814">
                  <c:v>1936270.6240000003</c:v>
                </c:pt>
                <c:pt idx="815">
                  <c:v>1889476.6240000003</c:v>
                </c:pt>
                <c:pt idx="816">
                  <c:v>1842980.7273333336</c:v>
                </c:pt>
                <c:pt idx="817">
                  <c:v>1839532.5133333334</c:v>
                </c:pt>
                <c:pt idx="818">
                  <c:v>1794549.7533333336</c:v>
                </c:pt>
                <c:pt idx="819">
                  <c:v>1790088.2440000002</c:v>
                </c:pt>
                <c:pt idx="820">
                  <c:v>1843532.5160000003</c:v>
                </c:pt>
                <c:pt idx="821">
                  <c:v>1935566.9660000005</c:v>
                </c:pt>
                <c:pt idx="822">
                  <c:v>1857019.1740000003</c:v>
                </c:pt>
                <c:pt idx="823">
                  <c:v>1476503.7646666665</c:v>
                </c:pt>
                <c:pt idx="824">
                  <c:v>1425533.7313333333</c:v>
                </c:pt>
                <c:pt idx="825">
                  <c:v>1416616.0399999998</c:v>
                </c:pt>
                <c:pt idx="826">
                  <c:v>1441695.4466666663</c:v>
                </c:pt>
                <c:pt idx="827">
                  <c:v>1465917.9959999998</c:v>
                </c:pt>
                <c:pt idx="828">
                  <c:v>1492494.1293333331</c:v>
                </c:pt>
                <c:pt idx="829">
                  <c:v>1485326.3746666668</c:v>
                </c:pt>
                <c:pt idx="830">
                  <c:v>1541295.5906666666</c:v>
                </c:pt>
                <c:pt idx="831">
                  <c:v>1607676.9886666664</c:v>
                </c:pt>
                <c:pt idx="832">
                  <c:v>1630241.1866666665</c:v>
                </c:pt>
                <c:pt idx="833">
                  <c:v>1688040.3726666667</c:v>
                </c:pt>
                <c:pt idx="834">
                  <c:v>1746484.9253333332</c:v>
                </c:pt>
                <c:pt idx="835">
                  <c:v>1693982.4739999999</c:v>
                </c:pt>
                <c:pt idx="836">
                  <c:v>1619994.3740000001</c:v>
                </c:pt>
                <c:pt idx="837">
                  <c:v>1594997.2653333333</c:v>
                </c:pt>
                <c:pt idx="838">
                  <c:v>1640147.9739999999</c:v>
                </c:pt>
                <c:pt idx="839">
                  <c:v>1627748.3446666666</c:v>
                </c:pt>
                <c:pt idx="840">
                  <c:v>1590277.8653333331</c:v>
                </c:pt>
                <c:pt idx="841">
                  <c:v>1637353.4986666664</c:v>
                </c:pt>
                <c:pt idx="842">
                  <c:v>1654707.5246666668</c:v>
                </c:pt>
                <c:pt idx="843">
                  <c:v>1799021.0986666668</c:v>
                </c:pt>
                <c:pt idx="844">
                  <c:v>2560788.324</c:v>
                </c:pt>
                <c:pt idx="845">
                  <c:v>2557069.4679999999</c:v>
                </c:pt>
                <c:pt idx="846">
                  <c:v>2549804.0713333329</c:v>
                </c:pt>
                <c:pt idx="847">
                  <c:v>3341059.9713333328</c:v>
                </c:pt>
                <c:pt idx="848">
                  <c:v>3456020.5966666662</c:v>
                </c:pt>
                <c:pt idx="849">
                  <c:v>3541042.5766666671</c:v>
                </c:pt>
                <c:pt idx="850">
                  <c:v>3591890.2806666666</c:v>
                </c:pt>
                <c:pt idx="851">
                  <c:v>3654881.3160000001</c:v>
                </c:pt>
                <c:pt idx="852">
                  <c:v>3730466.2166666668</c:v>
                </c:pt>
                <c:pt idx="853">
                  <c:v>3708589.6913333335</c:v>
                </c:pt>
                <c:pt idx="854">
                  <c:v>3689478.7673333338</c:v>
                </c:pt>
                <c:pt idx="855">
                  <c:v>3634280.3113333341</c:v>
                </c:pt>
                <c:pt idx="856">
                  <c:v>3565249.958000001</c:v>
                </c:pt>
                <c:pt idx="857">
                  <c:v>3503760.3880000012</c:v>
                </c:pt>
                <c:pt idx="858">
                  <c:v>3346305.9340000008</c:v>
                </c:pt>
                <c:pt idx="859">
                  <c:v>2568137.8813333334</c:v>
                </c:pt>
                <c:pt idx="860">
                  <c:v>2564766.0879999995</c:v>
                </c:pt>
                <c:pt idx="861">
                  <c:v>2573403.5206666663</c:v>
                </c:pt>
                <c:pt idx="862">
                  <c:v>1786228.9766666666</c:v>
                </c:pt>
                <c:pt idx="863">
                  <c:v>1639146.935333333</c:v>
                </c:pt>
                <c:pt idx="864">
                  <c:v>1552695.745333333</c:v>
                </c:pt>
                <c:pt idx="865">
                  <c:v>1538274.8633333331</c:v>
                </c:pt>
                <c:pt idx="866">
                  <c:v>1498949.7773333334</c:v>
                </c:pt>
                <c:pt idx="867">
                  <c:v>1485408.7886666665</c:v>
                </c:pt>
                <c:pt idx="868">
                  <c:v>1486318.5920000002</c:v>
                </c:pt>
                <c:pt idx="869">
                  <c:v>1478265.7080000001</c:v>
                </c:pt>
                <c:pt idx="870">
                  <c:v>1482859.1360000002</c:v>
                </c:pt>
                <c:pt idx="871">
                  <c:v>1520763.5520000004</c:v>
                </c:pt>
                <c:pt idx="872">
                  <c:v>1547886.5760000001</c:v>
                </c:pt>
                <c:pt idx="873">
                  <c:v>1591857.0093333335</c:v>
                </c:pt>
                <c:pt idx="874">
                  <c:v>1619797.9513333333</c:v>
                </c:pt>
                <c:pt idx="875">
                  <c:v>1612940.6979999999</c:v>
                </c:pt>
                <c:pt idx="876">
                  <c:v>1620796.9226666666</c:v>
                </c:pt>
                <c:pt idx="877">
                  <c:v>1625040.0166666664</c:v>
                </c:pt>
                <c:pt idx="878">
                  <c:v>1641407.2306666665</c:v>
                </c:pt>
                <c:pt idx="879">
                  <c:v>1576637.6773333331</c:v>
                </c:pt>
                <c:pt idx="880">
                  <c:v>1481789.0613333331</c:v>
                </c:pt>
                <c:pt idx="881">
                  <c:v>1525747.9439999997</c:v>
                </c:pt>
                <c:pt idx="882">
                  <c:v>1539097.0660000001</c:v>
                </c:pt>
                <c:pt idx="883">
                  <c:v>1568617.539333333</c:v>
                </c:pt>
                <c:pt idx="884">
                  <c:v>1633713.6853333334</c:v>
                </c:pt>
                <c:pt idx="885">
                  <c:v>1667315.0973333335</c:v>
                </c:pt>
                <c:pt idx="886">
                  <c:v>1682422.7419999999</c:v>
                </c:pt>
                <c:pt idx="887">
                  <c:v>1672472.368</c:v>
                </c:pt>
                <c:pt idx="888">
                  <c:v>1658108.6173333332</c:v>
                </c:pt>
                <c:pt idx="889">
                  <c:v>1711014.6573333333</c:v>
                </c:pt>
                <c:pt idx="890">
                  <c:v>1754997.9439999999</c:v>
                </c:pt>
                <c:pt idx="891">
                  <c:v>1796112.5766666667</c:v>
                </c:pt>
                <c:pt idx="892">
                  <c:v>1805234.6646666666</c:v>
                </c:pt>
                <c:pt idx="893">
                  <c:v>2825190.7306666668</c:v>
                </c:pt>
                <c:pt idx="894">
                  <c:v>2873855.2966666669</c:v>
                </c:pt>
                <c:pt idx="895">
                  <c:v>2957240.8033333337</c:v>
                </c:pt>
                <c:pt idx="896">
                  <c:v>2927210.5393333337</c:v>
                </c:pt>
                <c:pt idx="897">
                  <c:v>3888412.0060000001</c:v>
                </c:pt>
                <c:pt idx="898">
                  <c:v>3927789.8226666669</c:v>
                </c:pt>
                <c:pt idx="899">
                  <c:v>4003077.0806666669</c:v>
                </c:pt>
                <c:pt idx="900">
                  <c:v>4025357.5606666668</c:v>
                </c:pt>
                <c:pt idx="901">
                  <c:v>4161697.2866666671</c:v>
                </c:pt>
                <c:pt idx="902">
                  <c:v>4925924.4606666677</c:v>
                </c:pt>
                <c:pt idx="903">
                  <c:v>5113964.9580000006</c:v>
                </c:pt>
                <c:pt idx="904">
                  <c:v>5174127.9013333339</c:v>
                </c:pt>
                <c:pt idx="905">
                  <c:v>5149296.1413333332</c:v>
                </c:pt>
                <c:pt idx="906">
                  <c:v>5138963.1879999992</c:v>
                </c:pt>
                <c:pt idx="907">
                  <c:v>5128689.2213333333</c:v>
                </c:pt>
                <c:pt idx="908">
                  <c:v>4164091.402666667</c:v>
                </c:pt>
                <c:pt idx="909">
                  <c:v>4147548.0766666671</c:v>
                </c:pt>
                <c:pt idx="910">
                  <c:v>4133184.6486666668</c:v>
                </c:pt>
                <c:pt idx="911">
                  <c:v>4066142.936666667</c:v>
                </c:pt>
                <c:pt idx="912">
                  <c:v>3099048.0053333337</c:v>
                </c:pt>
                <c:pt idx="913">
                  <c:v>3042767.6639999999</c:v>
                </c:pt>
                <c:pt idx="914">
                  <c:v>3056662.6639999999</c:v>
                </c:pt>
                <c:pt idx="915">
                  <c:v>3084681.4440000001</c:v>
                </c:pt>
                <c:pt idx="916">
                  <c:v>2926283.6453333339</c:v>
                </c:pt>
                <c:pt idx="917">
                  <c:v>2186397.7173333336</c:v>
                </c:pt>
                <c:pt idx="918">
                  <c:v>1986799.1240000003</c:v>
                </c:pt>
                <c:pt idx="919">
                  <c:v>1889450.5660000001</c:v>
                </c:pt>
                <c:pt idx="920">
                  <c:v>1894533.7926666667</c:v>
                </c:pt>
                <c:pt idx="921">
                  <c:v>1835351.4433333336</c:v>
                </c:pt>
                <c:pt idx="922">
                  <c:v>1844525.942</c:v>
                </c:pt>
                <c:pt idx="923">
                  <c:v>1837604.9766666666</c:v>
                </c:pt>
                <c:pt idx="924">
                  <c:v>1828986.3866666665</c:v>
                </c:pt>
                <c:pt idx="925">
                  <c:v>1835514.0253333331</c:v>
                </c:pt>
                <c:pt idx="926">
                  <c:v>2043921.0759999999</c:v>
                </c:pt>
                <c:pt idx="927">
                  <c:v>2064940.8633333331</c:v>
                </c:pt>
                <c:pt idx="928">
                  <c:v>2145271.2313333331</c:v>
                </c:pt>
                <c:pt idx="929">
                  <c:v>2110178.4653333332</c:v>
                </c:pt>
                <c:pt idx="930">
                  <c:v>2068361.2586666665</c:v>
                </c:pt>
                <c:pt idx="931">
                  <c:v>2097441.3859999999</c:v>
                </c:pt>
                <c:pt idx="932">
                  <c:v>2072538.2193333332</c:v>
                </c:pt>
                <c:pt idx="933">
                  <c:v>2083139.9793333332</c:v>
                </c:pt>
                <c:pt idx="934">
                  <c:v>2127840.3073333334</c:v>
                </c:pt>
                <c:pt idx="935">
                  <c:v>2122184.1826666668</c:v>
                </c:pt>
                <c:pt idx="936">
                  <c:v>2118540.7153333337</c:v>
                </c:pt>
                <c:pt idx="937">
                  <c:v>2129126.0113333333</c:v>
                </c:pt>
                <c:pt idx="938">
                  <c:v>2125769.5753333336</c:v>
                </c:pt>
                <c:pt idx="939">
                  <c:v>2212529.4840000002</c:v>
                </c:pt>
                <c:pt idx="940">
                  <c:v>2174850.7920000004</c:v>
                </c:pt>
                <c:pt idx="941">
                  <c:v>2132016.6853333334</c:v>
                </c:pt>
                <c:pt idx="942">
                  <c:v>2076005.1566666667</c:v>
                </c:pt>
                <c:pt idx="943">
                  <c:v>2093709.0333333334</c:v>
                </c:pt>
                <c:pt idx="944">
                  <c:v>1989845.9060000002</c:v>
                </c:pt>
                <c:pt idx="945">
                  <c:v>1962598.7433333334</c:v>
                </c:pt>
                <c:pt idx="946">
                  <c:v>1989376.2760000001</c:v>
                </c:pt>
                <c:pt idx="947">
                  <c:v>1954944.6583999998</c:v>
                </c:pt>
                <c:pt idx="948">
                  <c:v>1902133.1490666666</c:v>
                </c:pt>
                <c:pt idx="949">
                  <c:v>1799664.1290666661</c:v>
                </c:pt>
                <c:pt idx="950">
                  <c:v>1727921.2074</c:v>
                </c:pt>
                <c:pt idx="951">
                  <c:v>1697981.4189999998</c:v>
                </c:pt>
                <c:pt idx="952">
                  <c:v>1735958.2908666662</c:v>
                </c:pt>
                <c:pt idx="953">
                  <c:v>1717331.7292666663</c:v>
                </c:pt>
                <c:pt idx="954">
                  <c:v>1657224.5348666667</c:v>
                </c:pt>
                <c:pt idx="955">
                  <c:v>1691601.6179333332</c:v>
                </c:pt>
                <c:pt idx="956">
                  <c:v>1552422.0422666667</c:v>
                </c:pt>
                <c:pt idx="957">
                  <c:v>1545734.2701333335</c:v>
                </c:pt>
                <c:pt idx="958">
                  <c:v>1372339.8943999999</c:v>
                </c:pt>
                <c:pt idx="959">
                  <c:v>1377808.7277333336</c:v>
                </c:pt>
                <c:pt idx="960">
                  <c:v>1330497.4802666667</c:v>
                </c:pt>
                <c:pt idx="961">
                  <c:v>1305708.0321333332</c:v>
                </c:pt>
                <c:pt idx="962">
                  <c:v>1281577.3168666665</c:v>
                </c:pt>
                <c:pt idx="963">
                  <c:v>1329596.5861999998</c:v>
                </c:pt>
                <c:pt idx="964">
                  <c:v>1402887.5425999998</c:v>
                </c:pt>
                <c:pt idx="965">
                  <c:v>1402034.3035999998</c:v>
                </c:pt>
                <c:pt idx="966">
                  <c:v>1393654.2508</c:v>
                </c:pt>
                <c:pt idx="967">
                  <c:v>1283502.7022666666</c:v>
                </c:pt>
                <c:pt idx="968">
                  <c:v>1197048.9406000001</c:v>
                </c:pt>
                <c:pt idx="969">
                  <c:v>1100284.8719333333</c:v>
                </c:pt>
                <c:pt idx="970">
                  <c:v>1002461.0366000001</c:v>
                </c:pt>
                <c:pt idx="971">
                  <c:v>959983.17146666686</c:v>
                </c:pt>
                <c:pt idx="972">
                  <c:v>922496.20586666674</c:v>
                </c:pt>
                <c:pt idx="973">
                  <c:v>922505.52200000011</c:v>
                </c:pt>
                <c:pt idx="974">
                  <c:v>903153.91506666667</c:v>
                </c:pt>
                <c:pt idx="975">
                  <c:v>875792.36686666659</c:v>
                </c:pt>
                <c:pt idx="976">
                  <c:v>852628.28673333325</c:v>
                </c:pt>
                <c:pt idx="977">
                  <c:v>829538.20219999983</c:v>
                </c:pt>
                <c:pt idx="978">
                  <c:v>771955.65026666655</c:v>
                </c:pt>
                <c:pt idx="979">
                  <c:v>679407.45866666653</c:v>
                </c:pt>
                <c:pt idx="980">
                  <c:v>662706.40399999998</c:v>
                </c:pt>
                <c:pt idx="981">
                  <c:v>663600.02426666662</c:v>
                </c:pt>
                <c:pt idx="982">
                  <c:v>672741.97226666671</c:v>
                </c:pt>
                <c:pt idx="983">
                  <c:v>688227.53893333336</c:v>
                </c:pt>
                <c:pt idx="984">
                  <c:v>723938.7603333334</c:v>
                </c:pt>
                <c:pt idx="985">
                  <c:v>717393.6982000001</c:v>
                </c:pt>
                <c:pt idx="986">
                  <c:v>693815.42673333338</c:v>
                </c:pt>
                <c:pt idx="987">
                  <c:v>698340.55713333341</c:v>
                </c:pt>
                <c:pt idx="988">
                  <c:v>668031.45840000012</c:v>
                </c:pt>
                <c:pt idx="989">
                  <c:v>636798.30106666684</c:v>
                </c:pt>
                <c:pt idx="990">
                  <c:v>662832.48020000011</c:v>
                </c:pt>
                <c:pt idx="991">
                  <c:v>673489.13966666674</c:v>
                </c:pt>
                <c:pt idx="992">
                  <c:v>692159.08506666671</c:v>
                </c:pt>
                <c:pt idx="993">
                  <c:v>1426676.5320000001</c:v>
                </c:pt>
                <c:pt idx="994">
                  <c:v>1428070.2828000002</c:v>
                </c:pt>
                <c:pt idx="995">
                  <c:v>1481099.6665333335</c:v>
                </c:pt>
                <c:pt idx="996">
                  <c:v>1477167.8334666668</c:v>
                </c:pt>
                <c:pt idx="997">
                  <c:v>1479141.2487333333</c:v>
                </c:pt>
                <c:pt idx="998">
                  <c:v>1550096.8145333335</c:v>
                </c:pt>
                <c:pt idx="999">
                  <c:v>1511375.3618000003</c:v>
                </c:pt>
                <c:pt idx="1000">
                  <c:v>1526133.369666667</c:v>
                </c:pt>
                <c:pt idx="1001">
                  <c:v>1518747.9089333336</c:v>
                </c:pt>
                <c:pt idx="1002">
                  <c:v>1508639.5223333335</c:v>
                </c:pt>
                <c:pt idx="1003">
                  <c:v>1633118.9036000001</c:v>
                </c:pt>
                <c:pt idx="1004">
                  <c:v>1655333.0178666669</c:v>
                </c:pt>
                <c:pt idx="1005">
                  <c:v>1638251.9612</c:v>
                </c:pt>
                <c:pt idx="1006">
                  <c:v>1576125.3143333334</c:v>
                </c:pt>
                <c:pt idx="1007">
                  <c:v>1566255.8178000001</c:v>
                </c:pt>
                <c:pt idx="1008">
                  <c:v>801393.72560000001</c:v>
                </c:pt>
                <c:pt idx="1009">
                  <c:v>805500.81719999982</c:v>
                </c:pt>
                <c:pt idx="1010">
                  <c:v>782013.68200000015</c:v>
                </c:pt>
                <c:pt idx="1011">
                  <c:v>803978.68693333329</c:v>
                </c:pt>
                <c:pt idx="1012">
                  <c:v>798895.61673333333</c:v>
                </c:pt>
                <c:pt idx="1013">
                  <c:v>758699.62546666677</c:v>
                </c:pt>
                <c:pt idx="1014">
                  <c:v>769698.54399999999</c:v>
                </c:pt>
                <c:pt idx="1015">
                  <c:v>913536.16626666673</c:v>
                </c:pt>
                <c:pt idx="1016">
                  <c:v>916491.13560000015</c:v>
                </c:pt>
                <c:pt idx="1017">
                  <c:v>1001296.9282666668</c:v>
                </c:pt>
                <c:pt idx="1018">
                  <c:v>938735.3820000001</c:v>
                </c:pt>
                <c:pt idx="1019">
                  <c:v>916761.5691333334</c:v>
                </c:pt>
                <c:pt idx="1020">
                  <c:v>918435.9524666667</c:v>
                </c:pt>
                <c:pt idx="1021">
                  <c:v>891569.24693333334</c:v>
                </c:pt>
                <c:pt idx="1022">
                  <c:v>866464.12693333323</c:v>
                </c:pt>
                <c:pt idx="1023">
                  <c:v>880836.06813333335</c:v>
                </c:pt>
                <c:pt idx="1024">
                  <c:v>895485.45706666668</c:v>
                </c:pt>
                <c:pt idx="1025">
                  <c:v>877958.5048</c:v>
                </c:pt>
                <c:pt idx="1026">
                  <c:v>856871.3727999999</c:v>
                </c:pt>
                <c:pt idx="1027">
                  <c:v>886786.62926666648</c:v>
                </c:pt>
                <c:pt idx="1028">
                  <c:v>828815.79399999988</c:v>
                </c:pt>
                <c:pt idx="1029">
                  <c:v>823919.37026666652</c:v>
                </c:pt>
                <c:pt idx="1030">
                  <c:v>660745.36013333313</c:v>
                </c:pt>
                <c:pt idx="1031">
                  <c:v>651253.86059999978</c:v>
                </c:pt>
                <c:pt idx="1032">
                  <c:v>540753.38586666656</c:v>
                </c:pt>
                <c:pt idx="1033">
                  <c:v>488851.3016666667</c:v>
                </c:pt>
                <c:pt idx="1034">
                  <c:v>493604.5495333334</c:v>
                </c:pt>
                <c:pt idx="1035">
                  <c:v>488413.71899999992</c:v>
                </c:pt>
                <c:pt idx="1036">
                  <c:v>457883.94553333329</c:v>
                </c:pt>
                <c:pt idx="1037">
                  <c:v>458790.03079999995</c:v>
                </c:pt>
                <c:pt idx="1038">
                  <c:v>458312.86779999995</c:v>
                </c:pt>
                <c:pt idx="1039">
                  <c:v>431730.93226666661</c:v>
                </c:pt>
                <c:pt idx="1040">
                  <c:v>415630.46333333326</c:v>
                </c:pt>
                <c:pt idx="1041">
                  <c:v>392240.35146666673</c:v>
                </c:pt>
                <c:pt idx="1042">
                  <c:v>334220.71160000004</c:v>
                </c:pt>
                <c:pt idx="1043">
                  <c:v>326842.44113333331</c:v>
                </c:pt>
                <c:pt idx="1044">
                  <c:v>332174.24866666668</c:v>
                </c:pt>
                <c:pt idx="1045">
                  <c:v>353528.99026666663</c:v>
                </c:pt>
                <c:pt idx="1046">
                  <c:v>356976.25266666658</c:v>
                </c:pt>
                <c:pt idx="1047">
                  <c:v>355404.6209333333</c:v>
                </c:pt>
                <c:pt idx="1048">
                  <c:v>349567.88579999993</c:v>
                </c:pt>
                <c:pt idx="1049">
                  <c:v>342989.48166666663</c:v>
                </c:pt>
                <c:pt idx="1050">
                  <c:v>337321.42459999997</c:v>
                </c:pt>
                <c:pt idx="1051">
                  <c:v>759722.39166666672</c:v>
                </c:pt>
                <c:pt idx="1052">
                  <c:v>763562.13800000004</c:v>
                </c:pt>
                <c:pt idx="1053">
                  <c:v>751650.64993333316</c:v>
                </c:pt>
                <c:pt idx="1054">
                  <c:v>751452.80473333341</c:v>
                </c:pt>
                <c:pt idx="1055">
                  <c:v>779301.83260000008</c:v>
                </c:pt>
                <c:pt idx="1056">
                  <c:v>770148.65686666674</c:v>
                </c:pt>
                <c:pt idx="1057">
                  <c:v>768201.6505333333</c:v>
                </c:pt>
                <c:pt idx="1058">
                  <c:v>762734.17153333337</c:v>
                </c:pt>
                <c:pt idx="1059">
                  <c:v>756349.35533333325</c:v>
                </c:pt>
                <c:pt idx="1060">
                  <c:v>729718.51579999994</c:v>
                </c:pt>
                <c:pt idx="1061">
                  <c:v>757666.33793333324</c:v>
                </c:pt>
                <c:pt idx="1062">
                  <c:v>755836.19793333323</c:v>
                </c:pt>
                <c:pt idx="1063">
                  <c:v>741806.96406666667</c:v>
                </c:pt>
                <c:pt idx="1064">
                  <c:v>735814.9243999999</c:v>
                </c:pt>
                <c:pt idx="1065">
                  <c:v>726536.89493333327</c:v>
                </c:pt>
                <c:pt idx="1066">
                  <c:v>310752.45893333334</c:v>
                </c:pt>
                <c:pt idx="1067">
                  <c:v>317839.09673333337</c:v>
                </c:pt>
                <c:pt idx="1068">
                  <c:v>305688.56700000004</c:v>
                </c:pt>
                <c:pt idx="1069">
                  <c:v>302383.76699999999</c:v>
                </c:pt>
                <c:pt idx="1070">
                  <c:v>265400.65620000003</c:v>
                </c:pt>
                <c:pt idx="1071">
                  <c:v>263843.31819999998</c:v>
                </c:pt>
                <c:pt idx="1072">
                  <c:v>256893.8508666667</c:v>
                </c:pt>
                <c:pt idx="1073">
                  <c:v>276177.58566666668</c:v>
                </c:pt>
                <c:pt idx="1074">
                  <c:v>294640.96239999996</c:v>
                </c:pt>
                <c:pt idx="1075">
                  <c:v>293359.10466666671</c:v>
                </c:pt>
                <c:pt idx="1076">
                  <c:v>743545.9835333334</c:v>
                </c:pt>
                <c:pt idx="1077">
                  <c:v>738441.02380000008</c:v>
                </c:pt>
                <c:pt idx="1078">
                  <c:v>903185.01606666669</c:v>
                </c:pt>
                <c:pt idx="1079">
                  <c:v>900521.74846666679</c:v>
                </c:pt>
                <c:pt idx="1080">
                  <c:v>1354521.7708666667</c:v>
                </c:pt>
                <c:pt idx="1081">
                  <c:v>1946806.3864666671</c:v>
                </c:pt>
                <c:pt idx="1082">
                  <c:v>1931181.7256000002</c:v>
                </c:pt>
                <c:pt idx="1083">
                  <c:v>1930910.5009333333</c:v>
                </c:pt>
                <c:pt idx="1084">
                  <c:v>1925845.0716666665</c:v>
                </c:pt>
                <c:pt idx="1085">
                  <c:v>1958327.0636</c:v>
                </c:pt>
                <c:pt idx="1086">
                  <c:v>1963586.9256</c:v>
                </c:pt>
                <c:pt idx="1087">
                  <c:v>1970328.9286666666</c:v>
                </c:pt>
                <c:pt idx="1088">
                  <c:v>1958305.0433333332</c:v>
                </c:pt>
                <c:pt idx="1089">
                  <c:v>2080854.8964666666</c:v>
                </c:pt>
                <c:pt idx="1090">
                  <c:v>2092168.5455333332</c:v>
                </c:pt>
                <c:pt idx="1091">
                  <c:v>1621949.6085333333</c:v>
                </c:pt>
                <c:pt idx="1092">
                  <c:v>1626131.2313333333</c:v>
                </c:pt>
                <c:pt idx="1093">
                  <c:v>1468791.7456666667</c:v>
                </c:pt>
                <c:pt idx="1094">
                  <c:v>1490890.8054</c:v>
                </c:pt>
                <c:pt idx="1095">
                  <c:v>1048574.0091333333</c:v>
                </c:pt>
                <c:pt idx="1096">
                  <c:v>455389.95893333323</c:v>
                </c:pt>
                <c:pt idx="1097">
                  <c:v>451391.4095999999</c:v>
                </c:pt>
                <c:pt idx="1098">
                  <c:v>467095.41133333318</c:v>
                </c:pt>
                <c:pt idx="1099">
                  <c:v>464665.27199999988</c:v>
                </c:pt>
                <c:pt idx="1100">
                  <c:v>426652.86939999997</c:v>
                </c:pt>
                <c:pt idx="1101">
                  <c:v>431745.50786666665</c:v>
                </c:pt>
                <c:pt idx="1102">
                  <c:v>427101.51453333336</c:v>
                </c:pt>
                <c:pt idx="1103">
                  <c:v>418817.42033333337</c:v>
                </c:pt>
                <c:pt idx="1104">
                  <c:v>269738.24273333338</c:v>
                </c:pt>
                <c:pt idx="1105">
                  <c:v>249784.24679999999</c:v>
                </c:pt>
                <c:pt idx="1106">
                  <c:v>229057.17193333333</c:v>
                </c:pt>
                <c:pt idx="1107">
                  <c:v>223374.69900000002</c:v>
                </c:pt>
                <c:pt idx="1108">
                  <c:v>234734.15826666667</c:v>
                </c:pt>
                <c:pt idx="1109">
                  <c:v>222350.35266666667</c:v>
                </c:pt>
                <c:pt idx="1110">
                  <c:v>220873.49506666666</c:v>
                </c:pt>
                <c:pt idx="1111">
                  <c:v>232175.58420000001</c:v>
                </c:pt>
                <c:pt idx="1112">
                  <c:v>242878.7508666667</c:v>
                </c:pt>
                <c:pt idx="1113">
                  <c:v>222140.29860000001</c:v>
                </c:pt>
                <c:pt idx="1114">
                  <c:v>221424.56513333335</c:v>
                </c:pt>
                <c:pt idx="1115">
                  <c:v>244654.31593333336</c:v>
                </c:pt>
                <c:pt idx="1116">
                  <c:v>232559.60546666669</c:v>
                </c:pt>
                <c:pt idx="1117">
                  <c:v>227932.92660000004</c:v>
                </c:pt>
                <c:pt idx="1118">
                  <c:v>221445.60000000003</c:v>
                </c:pt>
                <c:pt idx="1119">
                  <c:v>211571.05066666668</c:v>
                </c:pt>
                <c:pt idx="1120">
                  <c:v>212012.90093333335</c:v>
                </c:pt>
                <c:pt idx="1121">
                  <c:v>359484.46380000003</c:v>
                </c:pt>
                <c:pt idx="1122">
                  <c:v>429186.78073333332</c:v>
                </c:pt>
                <c:pt idx="1123">
                  <c:v>409857.14866666665</c:v>
                </c:pt>
                <c:pt idx="1124">
                  <c:v>402664.41313333332</c:v>
                </c:pt>
                <c:pt idx="1125">
                  <c:v>382429.8670666666</c:v>
                </c:pt>
                <c:pt idx="1126">
                  <c:v>368580.35213333328</c:v>
                </c:pt>
                <c:pt idx="1127">
                  <c:v>537987.84546666651</c:v>
                </c:pt>
                <c:pt idx="1128">
                  <c:v>542786.61786666664</c:v>
                </c:pt>
                <c:pt idx="1129">
                  <c:v>545050.88253333315</c:v>
                </c:pt>
                <c:pt idx="1130">
                  <c:v>519645.32633333321</c:v>
                </c:pt>
                <c:pt idx="1131">
                  <c:v>525543.28479999991</c:v>
                </c:pt>
                <c:pt idx="1132">
                  <c:v>530420.95460000006</c:v>
                </c:pt>
                <c:pt idx="1133">
                  <c:v>532167.30039999995</c:v>
                </c:pt>
                <c:pt idx="1134">
                  <c:v>542663.79026666668</c:v>
                </c:pt>
                <c:pt idx="1135">
                  <c:v>548052.69400000002</c:v>
                </c:pt>
                <c:pt idx="1136">
                  <c:v>401439.33533333335</c:v>
                </c:pt>
                <c:pt idx="1137">
                  <c:v>336470.01446666667</c:v>
                </c:pt>
                <c:pt idx="1138">
                  <c:v>333225.70386666659</c:v>
                </c:pt>
                <c:pt idx="1139">
                  <c:v>325209.14813333325</c:v>
                </c:pt>
                <c:pt idx="1140">
                  <c:v>323128.48819999996</c:v>
                </c:pt>
                <c:pt idx="1141">
                  <c:v>324432.54099999997</c:v>
                </c:pt>
                <c:pt idx="1142">
                  <c:v>139668.0226</c:v>
                </c:pt>
                <c:pt idx="1143">
                  <c:v>138892.62480000002</c:v>
                </c:pt>
                <c:pt idx="1144">
                  <c:v>131834.30779999998</c:v>
                </c:pt>
                <c:pt idx="1145">
                  <c:v>132719.89613333333</c:v>
                </c:pt>
                <c:pt idx="1146">
                  <c:v>217042.32666666666</c:v>
                </c:pt>
                <c:pt idx="1147">
                  <c:v>228293.24619999997</c:v>
                </c:pt>
                <c:pt idx="1148">
                  <c:v>227700.97853333331</c:v>
                </c:pt>
                <c:pt idx="1149">
                  <c:v>235361.63893333331</c:v>
                </c:pt>
                <c:pt idx="1150">
                  <c:v>302371.43879999995</c:v>
                </c:pt>
                <c:pt idx="1151">
                  <c:v>298754.02626666671</c:v>
                </c:pt>
                <c:pt idx="1152">
                  <c:v>307055.73786666669</c:v>
                </c:pt>
                <c:pt idx="1153">
                  <c:v>323896.82366666663</c:v>
                </c:pt>
                <c:pt idx="1154">
                  <c:v>327121.84460000001</c:v>
                </c:pt>
                <c:pt idx="1155">
                  <c:v>334910.65593333339</c:v>
                </c:pt>
                <c:pt idx="1156">
                  <c:v>369829.41313333338</c:v>
                </c:pt>
                <c:pt idx="1157">
                  <c:v>376773.51553333335</c:v>
                </c:pt>
                <c:pt idx="1158">
                  <c:v>398166.07173333335</c:v>
                </c:pt>
                <c:pt idx="1159">
                  <c:v>530217.54193333338</c:v>
                </c:pt>
                <c:pt idx="1160">
                  <c:v>538559.2755333333</c:v>
                </c:pt>
                <c:pt idx="1161">
                  <c:v>719938.11053333327</c:v>
                </c:pt>
                <c:pt idx="1162">
                  <c:v>760840.27733333327</c:v>
                </c:pt>
                <c:pt idx="1163">
                  <c:v>967123.14773333329</c:v>
                </c:pt>
                <c:pt idx="1164">
                  <c:v>985390.22813333326</c:v>
                </c:pt>
                <c:pt idx="1165">
                  <c:v>924031.40693333326</c:v>
                </c:pt>
                <c:pt idx="1166">
                  <c:v>1197437.3341333333</c:v>
                </c:pt>
                <c:pt idx="1167">
                  <c:v>1234860.5286000001</c:v>
                </c:pt>
                <c:pt idx="1168">
                  <c:v>1253605.6747999999</c:v>
                </c:pt>
                <c:pt idx="1169">
                  <c:v>1253551.2663999998</c:v>
                </c:pt>
                <c:pt idx="1170">
                  <c:v>1255917.7470666666</c:v>
                </c:pt>
                <c:pt idx="1171">
                  <c:v>1248362.9722666666</c:v>
                </c:pt>
                <c:pt idx="1172">
                  <c:v>1288526.0410666666</c:v>
                </c:pt>
                <c:pt idx="1173">
                  <c:v>1433522.9256666668</c:v>
                </c:pt>
                <c:pt idx="1174">
                  <c:v>1326655.138</c:v>
                </c:pt>
                <c:pt idx="1175">
                  <c:v>1323007.3903999999</c:v>
                </c:pt>
                <c:pt idx="1176">
                  <c:v>1057758.5568666665</c:v>
                </c:pt>
                <c:pt idx="1177">
                  <c:v>1013709.5448666667</c:v>
                </c:pt>
                <c:pt idx="1178">
                  <c:v>810936.9360666665</c:v>
                </c:pt>
                <c:pt idx="1179">
                  <c:v>783817.14706666651</c:v>
                </c:pt>
                <c:pt idx="1180">
                  <c:v>932815.73746666661</c:v>
                </c:pt>
                <c:pt idx="1181">
                  <c:v>840537.17146666674</c:v>
                </c:pt>
                <c:pt idx="1182">
                  <c:v>809429.85140000016</c:v>
                </c:pt>
                <c:pt idx="1183">
                  <c:v>787684.89580000006</c:v>
                </c:pt>
                <c:pt idx="1184">
                  <c:v>798898.25086666667</c:v>
                </c:pt>
                <c:pt idx="1185">
                  <c:v>818682.47153333353</c:v>
                </c:pt>
                <c:pt idx="1186">
                  <c:v>824610.90953333338</c:v>
                </c:pt>
                <c:pt idx="1187">
                  <c:v>803778.55806666671</c:v>
                </c:pt>
                <c:pt idx="1188">
                  <c:v>681095.29000000015</c:v>
                </c:pt>
                <c:pt idx="1189">
                  <c:v>681960.78226666676</c:v>
                </c:pt>
                <c:pt idx="1190">
                  <c:v>697842.92493333342</c:v>
                </c:pt>
                <c:pt idx="1191">
                  <c:v>700367.63686666673</c:v>
                </c:pt>
                <c:pt idx="1192">
                  <c:v>719252.64853333344</c:v>
                </c:pt>
                <c:pt idx="1193">
                  <c:v>749083.94586666673</c:v>
                </c:pt>
                <c:pt idx="1194">
                  <c:v>776496.01566666679</c:v>
                </c:pt>
                <c:pt idx="1195">
                  <c:v>620718.18953333318</c:v>
                </c:pt>
                <c:pt idx="1196">
                  <c:v>461945.4022666667</c:v>
                </c:pt>
                <c:pt idx="1197">
                  <c:v>492657.17046666675</c:v>
                </c:pt>
                <c:pt idx="1198">
                  <c:v>554336.62006666674</c:v>
                </c:pt>
                <c:pt idx="1199">
                  <c:v>666298.70933333342</c:v>
                </c:pt>
                <c:pt idx="1200">
                  <c:v>713078.98720000009</c:v>
                </c:pt>
                <c:pt idx="1201">
                  <c:v>699589.48126666667</c:v>
                </c:pt>
                <c:pt idx="1202">
                  <c:v>713771.10440000007</c:v>
                </c:pt>
                <c:pt idx="1203">
                  <c:v>708132.99333333352</c:v>
                </c:pt>
                <c:pt idx="1204">
                  <c:v>715433.74420000019</c:v>
                </c:pt>
                <c:pt idx="1205">
                  <c:v>727240.1394000001</c:v>
                </c:pt>
                <c:pt idx="1206">
                  <c:v>784888.04820000008</c:v>
                </c:pt>
                <c:pt idx="1207">
                  <c:v>858775.04579999996</c:v>
                </c:pt>
                <c:pt idx="1208">
                  <c:v>903748.96146666654</c:v>
                </c:pt>
                <c:pt idx="1209">
                  <c:v>967200.77159999998</c:v>
                </c:pt>
                <c:pt idx="1210">
                  <c:v>1073958.7033333331</c:v>
                </c:pt>
                <c:pt idx="1211">
                  <c:v>1179234.3133999999</c:v>
                </c:pt>
                <c:pt idx="1212">
                  <c:v>1467997.8352000001</c:v>
                </c:pt>
                <c:pt idx="1213">
                  <c:v>1948734.2637999998</c:v>
                </c:pt>
                <c:pt idx="1214">
                  <c:v>4277332.2629333334</c:v>
                </c:pt>
                <c:pt idx="1215">
                  <c:v>4831574.8010666668</c:v>
                </c:pt>
                <c:pt idx="1216">
                  <c:v>4858650.2149999999</c:v>
                </c:pt>
                <c:pt idx="1217">
                  <c:v>4928813.8254666664</c:v>
                </c:pt>
                <c:pt idx="1218">
                  <c:v>4974927.7526666671</c:v>
                </c:pt>
                <c:pt idx="1219">
                  <c:v>4960359.0069999993</c:v>
                </c:pt>
                <c:pt idx="1220">
                  <c:v>4962592.4042666666</c:v>
                </c:pt>
                <c:pt idx="1221">
                  <c:v>4906015.9252666663</c:v>
                </c:pt>
                <c:pt idx="1222">
                  <c:v>4930003.0295333322</c:v>
                </c:pt>
                <c:pt idx="1223">
                  <c:v>4889058.3119333331</c:v>
                </c:pt>
                <c:pt idx="1224">
                  <c:v>4797150.2389999991</c:v>
                </c:pt>
                <c:pt idx="1225">
                  <c:v>4695952.3162000002</c:v>
                </c:pt>
                <c:pt idx="1226">
                  <c:v>4581743.8689999999</c:v>
                </c:pt>
                <c:pt idx="1227">
                  <c:v>4240545.2248</c:v>
                </c:pt>
                <c:pt idx="1228">
                  <c:v>3729418.2571999999</c:v>
                </c:pt>
                <c:pt idx="1229">
                  <c:v>1288694.478866667</c:v>
                </c:pt>
                <c:pt idx="1230">
                  <c:v>669468.30513333343</c:v>
                </c:pt>
                <c:pt idx="1231">
                  <c:v>873503.63166666671</c:v>
                </c:pt>
                <c:pt idx="1232">
                  <c:v>811151.25353333342</c:v>
                </c:pt>
                <c:pt idx="1233">
                  <c:v>779534.27673333336</c:v>
                </c:pt>
                <c:pt idx="1234">
                  <c:v>782118.9543333333</c:v>
                </c:pt>
                <c:pt idx="1235">
                  <c:v>778773.46793333325</c:v>
                </c:pt>
                <c:pt idx="1236">
                  <c:v>789855.79459999991</c:v>
                </c:pt>
                <c:pt idx="1237">
                  <c:v>707720.9879999999</c:v>
                </c:pt>
                <c:pt idx="1238">
                  <c:v>730630.6325999999</c:v>
                </c:pt>
                <c:pt idx="1239">
                  <c:v>731100.89186666661</c:v>
                </c:pt>
                <c:pt idx="1240">
                  <c:v>741935.51900000009</c:v>
                </c:pt>
                <c:pt idx="1241">
                  <c:v>745479.26326666668</c:v>
                </c:pt>
                <c:pt idx="1242">
                  <c:v>762806.30666666676</c:v>
                </c:pt>
                <c:pt idx="1243">
                  <c:v>732149.15960000001</c:v>
                </c:pt>
                <c:pt idx="1244">
                  <c:v>734360.33406666666</c:v>
                </c:pt>
                <c:pt idx="1245">
                  <c:v>742914.55726666667</c:v>
                </c:pt>
                <c:pt idx="1246">
                  <c:v>503855.29413333337</c:v>
                </c:pt>
                <c:pt idx="1247">
                  <c:v>478387.98126666673</c:v>
                </c:pt>
                <c:pt idx="1248">
                  <c:v>454273.44999999995</c:v>
                </c:pt>
                <c:pt idx="1249">
                  <c:v>444003.6274</c:v>
                </c:pt>
                <c:pt idx="1250">
                  <c:v>429745.29333333333</c:v>
                </c:pt>
                <c:pt idx="1251">
                  <c:v>427460.44720000011</c:v>
                </c:pt>
                <c:pt idx="1252">
                  <c:v>393900.72393333341</c:v>
                </c:pt>
                <c:pt idx="1253">
                  <c:v>354915.66193333326</c:v>
                </c:pt>
                <c:pt idx="1254">
                  <c:v>345775.45113333326</c:v>
                </c:pt>
                <c:pt idx="1255">
                  <c:v>324024.78380000003</c:v>
                </c:pt>
                <c:pt idx="1256">
                  <c:v>324574.08873333334</c:v>
                </c:pt>
                <c:pt idx="1257">
                  <c:v>313830.87146666669</c:v>
                </c:pt>
                <c:pt idx="1258">
                  <c:v>314520.76186666667</c:v>
                </c:pt>
                <c:pt idx="1259">
                  <c:v>315961.64966666675</c:v>
                </c:pt>
                <c:pt idx="1260">
                  <c:v>295754.07326666667</c:v>
                </c:pt>
                <c:pt idx="1261">
                  <c:v>765301.03500000003</c:v>
                </c:pt>
                <c:pt idx="1262">
                  <c:v>748399.79893333337</c:v>
                </c:pt>
                <c:pt idx="1263">
                  <c:v>746822.73153333319</c:v>
                </c:pt>
                <c:pt idx="1264">
                  <c:v>773287.5915333333</c:v>
                </c:pt>
                <c:pt idx="1265">
                  <c:v>791509.9735333334</c:v>
                </c:pt>
                <c:pt idx="1266">
                  <c:v>791332.14079999994</c:v>
                </c:pt>
                <c:pt idx="1267">
                  <c:v>798307.10333333327</c:v>
                </c:pt>
                <c:pt idx="1268">
                  <c:v>806983.52893333335</c:v>
                </c:pt>
                <c:pt idx="1269">
                  <c:v>813938.87826666667</c:v>
                </c:pt>
                <c:pt idx="1270">
                  <c:v>830761.75800000003</c:v>
                </c:pt>
                <c:pt idx="1271">
                  <c:v>883513.91379999986</c:v>
                </c:pt>
                <c:pt idx="1272">
                  <c:v>884808.99966666661</c:v>
                </c:pt>
                <c:pt idx="1273">
                  <c:v>880358.68533333333</c:v>
                </c:pt>
                <c:pt idx="1274">
                  <c:v>875950.67653333338</c:v>
                </c:pt>
                <c:pt idx="1275">
                  <c:v>891446.56559999997</c:v>
                </c:pt>
                <c:pt idx="1276">
                  <c:v>418790.87486666662</c:v>
                </c:pt>
                <c:pt idx="1277">
                  <c:v>424960.72940000001</c:v>
                </c:pt>
                <c:pt idx="1278">
                  <c:v>389969.67366666661</c:v>
                </c:pt>
                <c:pt idx="1279">
                  <c:v>349035.39446666662</c:v>
                </c:pt>
                <c:pt idx="1280">
                  <c:v>306989.6644666667</c:v>
                </c:pt>
                <c:pt idx="1281">
                  <c:v>287485.39026666671</c:v>
                </c:pt>
                <c:pt idx="1282">
                  <c:v>270782.40139999997</c:v>
                </c:pt>
                <c:pt idx="1283">
                  <c:v>237453.78873333332</c:v>
                </c:pt>
                <c:pt idx="1284">
                  <c:v>225419.62226666661</c:v>
                </c:pt>
                <c:pt idx="1285">
                  <c:v>202581.4764666667</c:v>
                </c:pt>
                <c:pt idx="1286">
                  <c:v>131371.00633333332</c:v>
                </c:pt>
                <c:pt idx="1287">
                  <c:v>119864.74739999998</c:v>
                </c:pt>
                <c:pt idx="1288">
                  <c:v>103449.24166666665</c:v>
                </c:pt>
                <c:pt idx="1289">
                  <c:v>94179.557733333335</c:v>
                </c:pt>
                <c:pt idx="1290">
                  <c:v>80778.873333333322</c:v>
                </c:pt>
                <c:pt idx="1291">
                  <c:v>65063.568933333321</c:v>
                </c:pt>
                <c:pt idx="1292">
                  <c:v>47856.161733333342</c:v>
                </c:pt>
                <c:pt idx="1293">
                  <c:v>47099.829266666668</c:v>
                </c:pt>
                <c:pt idx="1294">
                  <c:v>44320.352466666671</c:v>
                </c:pt>
                <c:pt idx="1295">
                  <c:v>42995.416066666672</c:v>
                </c:pt>
                <c:pt idx="1296">
                  <c:v>38636.581266666661</c:v>
                </c:pt>
                <c:pt idx="1297">
                  <c:v>32514.402266666664</c:v>
                </c:pt>
                <c:pt idx="1298">
                  <c:v>31335.477200000001</c:v>
                </c:pt>
                <c:pt idx="1299">
                  <c:v>31090.062866666663</c:v>
                </c:pt>
                <c:pt idx="1300">
                  <c:v>28445.186600000001</c:v>
                </c:pt>
                <c:pt idx="1301">
                  <c:v>24772.034933333332</c:v>
                </c:pt>
                <c:pt idx="1302">
                  <c:v>24135.567066666667</c:v>
                </c:pt>
                <c:pt idx="1303">
                  <c:v>24069.402399999999</c:v>
                </c:pt>
                <c:pt idx="1304">
                  <c:v>17294.814600000002</c:v>
                </c:pt>
                <c:pt idx="1305">
                  <c:v>16357.540133333332</c:v>
                </c:pt>
                <c:pt idx="1306">
                  <c:v>14787.996933333332</c:v>
                </c:pt>
                <c:pt idx="1307">
                  <c:v>754813.82913333341</c:v>
                </c:pt>
                <c:pt idx="1308">
                  <c:v>752669.52486666676</c:v>
                </c:pt>
                <c:pt idx="1309">
                  <c:v>826004.82726666681</c:v>
                </c:pt>
                <c:pt idx="1310">
                  <c:v>825949.58233333356</c:v>
                </c:pt>
                <c:pt idx="1311">
                  <c:v>824107.0713333335</c:v>
                </c:pt>
                <c:pt idx="1312">
                  <c:v>881423.40500000026</c:v>
                </c:pt>
                <c:pt idx="1313">
                  <c:v>949133.48907692335</c:v>
                </c:pt>
                <c:pt idx="1314">
                  <c:v>1027821.5477500003</c:v>
                </c:pt>
                <c:pt idx="1315">
                  <c:v>1121131.7706363639</c:v>
                </c:pt>
                <c:pt idx="1316">
                  <c:v>1233244.9477000004</c:v>
                </c:pt>
                <c:pt idx="1317">
                  <c:v>1369954.0261111115</c:v>
                </c:pt>
                <c:pt idx="1318">
                  <c:v>1540066.3688750004</c:v>
                </c:pt>
                <c:pt idx="1319">
                  <c:v>1758652.0590000004</c:v>
                </c:pt>
                <c:pt idx="1320">
                  <c:v>2041016.0900000005</c:v>
                </c:pt>
                <c:pt idx="1321">
                  <c:v>2444041.6920000007</c:v>
                </c:pt>
                <c:pt idx="1322">
                  <c:v>275584.72724999994</c:v>
                </c:pt>
                <c:pt idx="1323">
                  <c:v>367050.58533333329</c:v>
                </c:pt>
                <c:pt idx="1324">
                  <c:v>561.11</c:v>
                </c:pt>
                <c:pt idx="1325">
                  <c:v>0</c:v>
                </c:pt>
              </c:numCache>
            </c:numRef>
          </c:val>
          <c:extLst>
            <c:ext xmlns:c16="http://schemas.microsoft.com/office/drawing/2014/chart" uri="{C3380CC4-5D6E-409C-BE32-E72D297353CC}">
              <c16:uniqueId val="{00000000-ACEC-4010-B7E1-0ACB6476C728}"/>
            </c:ext>
          </c:extLst>
        </c:ser>
        <c:dLbls>
          <c:showLegendKey val="0"/>
          <c:showVal val="0"/>
          <c:showCatName val="0"/>
          <c:showSerName val="0"/>
          <c:showPercent val="0"/>
          <c:showBubbleSize val="0"/>
        </c:dLbls>
        <c:axId val="-1338551440"/>
        <c:axId val="-1338546000"/>
      </c:areaChart>
      <c:lineChart>
        <c:grouping val="standard"/>
        <c:varyColors val="0"/>
        <c:ser>
          <c:idx val="1"/>
          <c:order val="1"/>
          <c:tx>
            <c:strRef>
              <c:f>Performance!$AJ$1</c:f>
              <c:strCache>
                <c:ptCount val="1"/>
                <c:pt idx="0">
                  <c:v>Valor da Cota</c:v>
                </c:pt>
              </c:strCache>
            </c:strRef>
          </c:tx>
          <c:spPr>
            <a:ln w="19050" cap="rnd">
              <a:solidFill>
                <a:srgbClr val="FF6B06"/>
              </a:solidFill>
              <a:round/>
            </a:ln>
            <a:effectLst/>
          </c:spPr>
          <c:marker>
            <c:symbol val="none"/>
          </c:marker>
          <c:cat>
            <c:numRef>
              <c:f>Performance!$AE$3:$AE$1328</c:f>
              <c:numCache>
                <c:formatCode>[$-416]d\-mmm;@</c:formatCode>
                <c:ptCount val="1326"/>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45288</c:v>
                </c:pt>
                <c:pt idx="233">
                  <c:v>45287</c:v>
                </c:pt>
                <c:pt idx="234">
                  <c:v>45286</c:v>
                </c:pt>
                <c:pt idx="235">
                  <c:v>45282</c:v>
                </c:pt>
                <c:pt idx="236">
                  <c:v>45281</c:v>
                </c:pt>
                <c:pt idx="237">
                  <c:v>45280</c:v>
                </c:pt>
                <c:pt idx="238">
                  <c:v>45279</c:v>
                </c:pt>
                <c:pt idx="239">
                  <c:v>45278</c:v>
                </c:pt>
                <c:pt idx="240">
                  <c:v>45275</c:v>
                </c:pt>
                <c:pt idx="241">
                  <c:v>45274</c:v>
                </c:pt>
                <c:pt idx="242">
                  <c:v>45273</c:v>
                </c:pt>
                <c:pt idx="243">
                  <c:v>45272</c:v>
                </c:pt>
                <c:pt idx="244">
                  <c:v>45271</c:v>
                </c:pt>
                <c:pt idx="245">
                  <c:v>45268</c:v>
                </c:pt>
                <c:pt idx="246">
                  <c:v>45267</c:v>
                </c:pt>
                <c:pt idx="247">
                  <c:v>45266</c:v>
                </c:pt>
                <c:pt idx="248">
                  <c:v>45265</c:v>
                </c:pt>
                <c:pt idx="249">
                  <c:v>45264</c:v>
                </c:pt>
                <c:pt idx="250">
                  <c:v>45261</c:v>
                </c:pt>
                <c:pt idx="251">
                  <c:v>45260</c:v>
                </c:pt>
                <c:pt idx="252">
                  <c:v>45259</c:v>
                </c:pt>
                <c:pt idx="253">
                  <c:v>45258</c:v>
                </c:pt>
                <c:pt idx="254">
                  <c:v>45257</c:v>
                </c:pt>
                <c:pt idx="255">
                  <c:v>45254</c:v>
                </c:pt>
                <c:pt idx="256">
                  <c:v>45253</c:v>
                </c:pt>
                <c:pt idx="257">
                  <c:v>45252</c:v>
                </c:pt>
                <c:pt idx="258">
                  <c:v>45251</c:v>
                </c:pt>
                <c:pt idx="259">
                  <c:v>45250</c:v>
                </c:pt>
                <c:pt idx="260">
                  <c:v>45247</c:v>
                </c:pt>
                <c:pt idx="261">
                  <c:v>45246</c:v>
                </c:pt>
                <c:pt idx="262">
                  <c:v>45244</c:v>
                </c:pt>
                <c:pt idx="263">
                  <c:v>45243</c:v>
                </c:pt>
                <c:pt idx="264">
                  <c:v>45240</c:v>
                </c:pt>
                <c:pt idx="265">
                  <c:v>45239</c:v>
                </c:pt>
                <c:pt idx="266">
                  <c:v>45238</c:v>
                </c:pt>
                <c:pt idx="267">
                  <c:v>45237</c:v>
                </c:pt>
                <c:pt idx="268">
                  <c:v>45236</c:v>
                </c:pt>
                <c:pt idx="269">
                  <c:v>45233</c:v>
                </c:pt>
                <c:pt idx="270">
                  <c:v>45231</c:v>
                </c:pt>
                <c:pt idx="271">
                  <c:v>45230</c:v>
                </c:pt>
                <c:pt idx="272">
                  <c:v>45229</c:v>
                </c:pt>
                <c:pt idx="273">
                  <c:v>45226</c:v>
                </c:pt>
                <c:pt idx="274">
                  <c:v>45225</c:v>
                </c:pt>
                <c:pt idx="275">
                  <c:v>45224</c:v>
                </c:pt>
                <c:pt idx="276">
                  <c:v>45223</c:v>
                </c:pt>
                <c:pt idx="277">
                  <c:v>45222</c:v>
                </c:pt>
                <c:pt idx="278">
                  <c:v>45219</c:v>
                </c:pt>
                <c:pt idx="279">
                  <c:v>45218</c:v>
                </c:pt>
                <c:pt idx="280">
                  <c:v>45217</c:v>
                </c:pt>
                <c:pt idx="281">
                  <c:v>45216</c:v>
                </c:pt>
                <c:pt idx="282">
                  <c:v>45215</c:v>
                </c:pt>
                <c:pt idx="283">
                  <c:v>45212</c:v>
                </c:pt>
                <c:pt idx="284">
                  <c:v>45210</c:v>
                </c:pt>
                <c:pt idx="285">
                  <c:v>45209</c:v>
                </c:pt>
                <c:pt idx="286">
                  <c:v>45208</c:v>
                </c:pt>
                <c:pt idx="287">
                  <c:v>45205</c:v>
                </c:pt>
                <c:pt idx="288">
                  <c:v>45204</c:v>
                </c:pt>
                <c:pt idx="289">
                  <c:v>45203</c:v>
                </c:pt>
                <c:pt idx="290">
                  <c:v>45202</c:v>
                </c:pt>
                <c:pt idx="291">
                  <c:v>45201</c:v>
                </c:pt>
                <c:pt idx="292">
                  <c:v>45198</c:v>
                </c:pt>
                <c:pt idx="293">
                  <c:v>45197</c:v>
                </c:pt>
                <c:pt idx="294">
                  <c:v>45196</c:v>
                </c:pt>
                <c:pt idx="295">
                  <c:v>45195</c:v>
                </c:pt>
                <c:pt idx="296">
                  <c:v>45194</c:v>
                </c:pt>
                <c:pt idx="297">
                  <c:v>45191</c:v>
                </c:pt>
                <c:pt idx="298">
                  <c:v>45190</c:v>
                </c:pt>
                <c:pt idx="299">
                  <c:v>45189</c:v>
                </c:pt>
                <c:pt idx="300">
                  <c:v>45188</c:v>
                </c:pt>
                <c:pt idx="301">
                  <c:v>45187</c:v>
                </c:pt>
                <c:pt idx="302">
                  <c:v>45184</c:v>
                </c:pt>
                <c:pt idx="303">
                  <c:v>45183</c:v>
                </c:pt>
                <c:pt idx="304">
                  <c:v>45182</c:v>
                </c:pt>
                <c:pt idx="305">
                  <c:v>45181</c:v>
                </c:pt>
                <c:pt idx="306">
                  <c:v>45180</c:v>
                </c:pt>
                <c:pt idx="307">
                  <c:v>45177</c:v>
                </c:pt>
                <c:pt idx="308">
                  <c:v>45175</c:v>
                </c:pt>
                <c:pt idx="309">
                  <c:v>45174</c:v>
                </c:pt>
                <c:pt idx="310">
                  <c:v>45173</c:v>
                </c:pt>
                <c:pt idx="311">
                  <c:v>45170</c:v>
                </c:pt>
                <c:pt idx="312">
                  <c:v>45169</c:v>
                </c:pt>
                <c:pt idx="313">
                  <c:v>45168</c:v>
                </c:pt>
                <c:pt idx="314">
                  <c:v>45167</c:v>
                </c:pt>
                <c:pt idx="315">
                  <c:v>45166</c:v>
                </c:pt>
                <c:pt idx="316">
                  <c:v>45163</c:v>
                </c:pt>
                <c:pt idx="317">
                  <c:v>45162</c:v>
                </c:pt>
                <c:pt idx="318">
                  <c:v>45161</c:v>
                </c:pt>
                <c:pt idx="319">
                  <c:v>45160</c:v>
                </c:pt>
                <c:pt idx="320">
                  <c:v>45159</c:v>
                </c:pt>
                <c:pt idx="321">
                  <c:v>45156</c:v>
                </c:pt>
                <c:pt idx="322">
                  <c:v>45155</c:v>
                </c:pt>
                <c:pt idx="323">
                  <c:v>45154</c:v>
                </c:pt>
                <c:pt idx="324">
                  <c:v>45153</c:v>
                </c:pt>
                <c:pt idx="325">
                  <c:v>45152</c:v>
                </c:pt>
                <c:pt idx="326">
                  <c:v>45149</c:v>
                </c:pt>
                <c:pt idx="327">
                  <c:v>45148</c:v>
                </c:pt>
                <c:pt idx="328">
                  <c:v>45147</c:v>
                </c:pt>
                <c:pt idx="329">
                  <c:v>45146</c:v>
                </c:pt>
                <c:pt idx="330">
                  <c:v>45145</c:v>
                </c:pt>
                <c:pt idx="331">
                  <c:v>45142</c:v>
                </c:pt>
                <c:pt idx="332">
                  <c:v>45141</c:v>
                </c:pt>
                <c:pt idx="333">
                  <c:v>45140</c:v>
                </c:pt>
                <c:pt idx="334">
                  <c:v>45139</c:v>
                </c:pt>
                <c:pt idx="335">
                  <c:v>45138</c:v>
                </c:pt>
                <c:pt idx="336">
                  <c:v>45135</c:v>
                </c:pt>
                <c:pt idx="337">
                  <c:v>45134</c:v>
                </c:pt>
                <c:pt idx="338">
                  <c:v>45133</c:v>
                </c:pt>
                <c:pt idx="339">
                  <c:v>45132</c:v>
                </c:pt>
                <c:pt idx="340">
                  <c:v>45131</c:v>
                </c:pt>
                <c:pt idx="341">
                  <c:v>45128</c:v>
                </c:pt>
                <c:pt idx="342">
                  <c:v>45127</c:v>
                </c:pt>
                <c:pt idx="343">
                  <c:v>45126</c:v>
                </c:pt>
                <c:pt idx="344">
                  <c:v>45125</c:v>
                </c:pt>
                <c:pt idx="345">
                  <c:v>45124</c:v>
                </c:pt>
                <c:pt idx="346">
                  <c:v>45121</c:v>
                </c:pt>
                <c:pt idx="347">
                  <c:v>45120</c:v>
                </c:pt>
                <c:pt idx="348">
                  <c:v>45119</c:v>
                </c:pt>
                <c:pt idx="349">
                  <c:v>45118</c:v>
                </c:pt>
                <c:pt idx="350">
                  <c:v>45117</c:v>
                </c:pt>
                <c:pt idx="351">
                  <c:v>45114</c:v>
                </c:pt>
                <c:pt idx="352">
                  <c:v>45113</c:v>
                </c:pt>
                <c:pt idx="353">
                  <c:v>45112</c:v>
                </c:pt>
                <c:pt idx="354">
                  <c:v>45111</c:v>
                </c:pt>
                <c:pt idx="355">
                  <c:v>45110</c:v>
                </c:pt>
                <c:pt idx="356">
                  <c:v>45107</c:v>
                </c:pt>
                <c:pt idx="357">
                  <c:v>45106</c:v>
                </c:pt>
                <c:pt idx="358">
                  <c:v>45105</c:v>
                </c:pt>
                <c:pt idx="359">
                  <c:v>45104</c:v>
                </c:pt>
                <c:pt idx="360">
                  <c:v>45103</c:v>
                </c:pt>
                <c:pt idx="361">
                  <c:v>45100</c:v>
                </c:pt>
                <c:pt idx="362">
                  <c:v>45099</c:v>
                </c:pt>
                <c:pt idx="363">
                  <c:v>45098</c:v>
                </c:pt>
                <c:pt idx="364">
                  <c:v>45097</c:v>
                </c:pt>
                <c:pt idx="365">
                  <c:v>45096</c:v>
                </c:pt>
                <c:pt idx="366">
                  <c:v>45093</c:v>
                </c:pt>
                <c:pt idx="367">
                  <c:v>45092</c:v>
                </c:pt>
                <c:pt idx="368">
                  <c:v>45091</c:v>
                </c:pt>
                <c:pt idx="369">
                  <c:v>45090</c:v>
                </c:pt>
                <c:pt idx="370">
                  <c:v>45089</c:v>
                </c:pt>
                <c:pt idx="371">
                  <c:v>45086</c:v>
                </c:pt>
                <c:pt idx="372">
                  <c:v>45084</c:v>
                </c:pt>
                <c:pt idx="373">
                  <c:v>45083</c:v>
                </c:pt>
                <c:pt idx="374">
                  <c:v>45082</c:v>
                </c:pt>
                <c:pt idx="375">
                  <c:v>45079</c:v>
                </c:pt>
                <c:pt idx="376">
                  <c:v>45078</c:v>
                </c:pt>
                <c:pt idx="377">
                  <c:v>45077</c:v>
                </c:pt>
                <c:pt idx="378">
                  <c:v>45076</c:v>
                </c:pt>
                <c:pt idx="379">
                  <c:v>45075</c:v>
                </c:pt>
                <c:pt idx="380">
                  <c:v>45072</c:v>
                </c:pt>
                <c:pt idx="381">
                  <c:v>45071</c:v>
                </c:pt>
                <c:pt idx="382">
                  <c:v>45070</c:v>
                </c:pt>
                <c:pt idx="383">
                  <c:v>45069</c:v>
                </c:pt>
                <c:pt idx="384">
                  <c:v>45068</c:v>
                </c:pt>
                <c:pt idx="385">
                  <c:v>45065</c:v>
                </c:pt>
                <c:pt idx="386">
                  <c:v>45064</c:v>
                </c:pt>
                <c:pt idx="387">
                  <c:v>45063</c:v>
                </c:pt>
                <c:pt idx="388">
                  <c:v>45062</c:v>
                </c:pt>
                <c:pt idx="389">
                  <c:v>45061</c:v>
                </c:pt>
                <c:pt idx="390">
                  <c:v>45058</c:v>
                </c:pt>
                <c:pt idx="391">
                  <c:v>45057</c:v>
                </c:pt>
                <c:pt idx="392">
                  <c:v>45056</c:v>
                </c:pt>
                <c:pt idx="393">
                  <c:v>45055</c:v>
                </c:pt>
                <c:pt idx="394">
                  <c:v>45054</c:v>
                </c:pt>
                <c:pt idx="395">
                  <c:v>45051</c:v>
                </c:pt>
                <c:pt idx="396">
                  <c:v>45050</c:v>
                </c:pt>
                <c:pt idx="397">
                  <c:v>45049</c:v>
                </c:pt>
                <c:pt idx="398">
                  <c:v>45048</c:v>
                </c:pt>
                <c:pt idx="399">
                  <c:v>45044</c:v>
                </c:pt>
                <c:pt idx="400">
                  <c:v>45043</c:v>
                </c:pt>
                <c:pt idx="401">
                  <c:v>45042</c:v>
                </c:pt>
                <c:pt idx="402">
                  <c:v>45041</c:v>
                </c:pt>
                <c:pt idx="403">
                  <c:v>45040</c:v>
                </c:pt>
                <c:pt idx="404">
                  <c:v>45036</c:v>
                </c:pt>
                <c:pt idx="405">
                  <c:v>45035</c:v>
                </c:pt>
                <c:pt idx="406">
                  <c:v>45034</c:v>
                </c:pt>
                <c:pt idx="407">
                  <c:v>45033</c:v>
                </c:pt>
                <c:pt idx="408">
                  <c:v>45030</c:v>
                </c:pt>
                <c:pt idx="409">
                  <c:v>45029</c:v>
                </c:pt>
                <c:pt idx="410">
                  <c:v>45028</c:v>
                </c:pt>
                <c:pt idx="411">
                  <c:v>45027</c:v>
                </c:pt>
                <c:pt idx="412">
                  <c:v>45026</c:v>
                </c:pt>
                <c:pt idx="413">
                  <c:v>45022</c:v>
                </c:pt>
                <c:pt idx="414">
                  <c:v>45021</c:v>
                </c:pt>
                <c:pt idx="415">
                  <c:v>45020</c:v>
                </c:pt>
                <c:pt idx="416">
                  <c:v>45019</c:v>
                </c:pt>
                <c:pt idx="417">
                  <c:v>45016</c:v>
                </c:pt>
                <c:pt idx="418">
                  <c:v>45015</c:v>
                </c:pt>
                <c:pt idx="419">
                  <c:v>45014</c:v>
                </c:pt>
                <c:pt idx="420">
                  <c:v>45013</c:v>
                </c:pt>
                <c:pt idx="421">
                  <c:v>45012</c:v>
                </c:pt>
                <c:pt idx="422">
                  <c:v>45009</c:v>
                </c:pt>
                <c:pt idx="423">
                  <c:v>45008</c:v>
                </c:pt>
                <c:pt idx="424">
                  <c:v>45007</c:v>
                </c:pt>
                <c:pt idx="425">
                  <c:v>45006</c:v>
                </c:pt>
                <c:pt idx="426">
                  <c:v>45005</c:v>
                </c:pt>
                <c:pt idx="427">
                  <c:v>45002</c:v>
                </c:pt>
                <c:pt idx="428">
                  <c:v>45001</c:v>
                </c:pt>
                <c:pt idx="429">
                  <c:v>45000</c:v>
                </c:pt>
                <c:pt idx="430">
                  <c:v>44999</c:v>
                </c:pt>
                <c:pt idx="431">
                  <c:v>44998</c:v>
                </c:pt>
                <c:pt idx="432">
                  <c:v>44995</c:v>
                </c:pt>
                <c:pt idx="433">
                  <c:v>44994</c:v>
                </c:pt>
                <c:pt idx="434">
                  <c:v>44993</c:v>
                </c:pt>
                <c:pt idx="435">
                  <c:v>44992</c:v>
                </c:pt>
                <c:pt idx="436">
                  <c:v>44991</c:v>
                </c:pt>
                <c:pt idx="437">
                  <c:v>44988</c:v>
                </c:pt>
                <c:pt idx="438">
                  <c:v>44987</c:v>
                </c:pt>
                <c:pt idx="439">
                  <c:v>44986</c:v>
                </c:pt>
                <c:pt idx="440">
                  <c:v>44985</c:v>
                </c:pt>
                <c:pt idx="441">
                  <c:v>44984</c:v>
                </c:pt>
                <c:pt idx="442">
                  <c:v>44981</c:v>
                </c:pt>
                <c:pt idx="443">
                  <c:v>44980</c:v>
                </c:pt>
                <c:pt idx="444">
                  <c:v>44979</c:v>
                </c:pt>
                <c:pt idx="445">
                  <c:v>44974</c:v>
                </c:pt>
                <c:pt idx="446">
                  <c:v>44973</c:v>
                </c:pt>
                <c:pt idx="447">
                  <c:v>44972</c:v>
                </c:pt>
                <c:pt idx="448">
                  <c:v>44971</c:v>
                </c:pt>
                <c:pt idx="449">
                  <c:v>44970</c:v>
                </c:pt>
                <c:pt idx="450">
                  <c:v>44967</c:v>
                </c:pt>
                <c:pt idx="451">
                  <c:v>44966</c:v>
                </c:pt>
                <c:pt idx="452">
                  <c:v>44965</c:v>
                </c:pt>
                <c:pt idx="453">
                  <c:v>44964</c:v>
                </c:pt>
                <c:pt idx="454">
                  <c:v>44963</c:v>
                </c:pt>
                <c:pt idx="455">
                  <c:v>44960</c:v>
                </c:pt>
                <c:pt idx="456">
                  <c:v>44959</c:v>
                </c:pt>
                <c:pt idx="457">
                  <c:v>44958</c:v>
                </c:pt>
                <c:pt idx="458">
                  <c:v>44957</c:v>
                </c:pt>
                <c:pt idx="459">
                  <c:v>44956</c:v>
                </c:pt>
                <c:pt idx="460">
                  <c:v>44953</c:v>
                </c:pt>
                <c:pt idx="461">
                  <c:v>44952</c:v>
                </c:pt>
                <c:pt idx="462">
                  <c:v>44951</c:v>
                </c:pt>
                <c:pt idx="463">
                  <c:v>44950</c:v>
                </c:pt>
                <c:pt idx="464">
                  <c:v>44949</c:v>
                </c:pt>
                <c:pt idx="465">
                  <c:v>44946</c:v>
                </c:pt>
                <c:pt idx="466">
                  <c:v>44945</c:v>
                </c:pt>
                <c:pt idx="467">
                  <c:v>44944</c:v>
                </c:pt>
                <c:pt idx="468">
                  <c:v>44943</c:v>
                </c:pt>
                <c:pt idx="469">
                  <c:v>44942</c:v>
                </c:pt>
                <c:pt idx="470">
                  <c:v>44939</c:v>
                </c:pt>
                <c:pt idx="471">
                  <c:v>44938</c:v>
                </c:pt>
                <c:pt idx="472">
                  <c:v>44937</c:v>
                </c:pt>
                <c:pt idx="473">
                  <c:v>44936</c:v>
                </c:pt>
                <c:pt idx="474">
                  <c:v>44935</c:v>
                </c:pt>
                <c:pt idx="475">
                  <c:v>44932</c:v>
                </c:pt>
                <c:pt idx="476">
                  <c:v>44931</c:v>
                </c:pt>
                <c:pt idx="477">
                  <c:v>44930</c:v>
                </c:pt>
                <c:pt idx="478">
                  <c:v>44929</c:v>
                </c:pt>
                <c:pt idx="479">
                  <c:v>44928</c:v>
                </c:pt>
                <c:pt idx="480">
                  <c:v>44924</c:v>
                </c:pt>
                <c:pt idx="481">
                  <c:v>44923</c:v>
                </c:pt>
                <c:pt idx="482">
                  <c:v>44922</c:v>
                </c:pt>
                <c:pt idx="483">
                  <c:v>44921</c:v>
                </c:pt>
                <c:pt idx="484">
                  <c:v>44918</c:v>
                </c:pt>
                <c:pt idx="485">
                  <c:v>44917</c:v>
                </c:pt>
                <c:pt idx="486">
                  <c:v>44916</c:v>
                </c:pt>
                <c:pt idx="487">
                  <c:v>44915</c:v>
                </c:pt>
                <c:pt idx="488">
                  <c:v>44914</c:v>
                </c:pt>
                <c:pt idx="489">
                  <c:v>44911</c:v>
                </c:pt>
                <c:pt idx="490">
                  <c:v>44910</c:v>
                </c:pt>
                <c:pt idx="491">
                  <c:v>44909</c:v>
                </c:pt>
                <c:pt idx="492">
                  <c:v>44908</c:v>
                </c:pt>
                <c:pt idx="493">
                  <c:v>44907</c:v>
                </c:pt>
                <c:pt idx="494">
                  <c:v>44904</c:v>
                </c:pt>
                <c:pt idx="495">
                  <c:v>44903</c:v>
                </c:pt>
                <c:pt idx="496">
                  <c:v>44902</c:v>
                </c:pt>
                <c:pt idx="497">
                  <c:v>44901</c:v>
                </c:pt>
                <c:pt idx="498">
                  <c:v>44900</c:v>
                </c:pt>
                <c:pt idx="499">
                  <c:v>44897</c:v>
                </c:pt>
                <c:pt idx="500">
                  <c:v>44896</c:v>
                </c:pt>
                <c:pt idx="501">
                  <c:v>44895</c:v>
                </c:pt>
                <c:pt idx="502">
                  <c:v>44894</c:v>
                </c:pt>
                <c:pt idx="503">
                  <c:v>44893</c:v>
                </c:pt>
                <c:pt idx="504">
                  <c:v>44890</c:v>
                </c:pt>
                <c:pt idx="505">
                  <c:v>44889</c:v>
                </c:pt>
                <c:pt idx="506">
                  <c:v>44888</c:v>
                </c:pt>
                <c:pt idx="507">
                  <c:v>44887</c:v>
                </c:pt>
                <c:pt idx="508">
                  <c:v>44886</c:v>
                </c:pt>
                <c:pt idx="509">
                  <c:v>44883</c:v>
                </c:pt>
                <c:pt idx="510">
                  <c:v>44882</c:v>
                </c:pt>
                <c:pt idx="511">
                  <c:v>44881</c:v>
                </c:pt>
                <c:pt idx="512">
                  <c:v>44879</c:v>
                </c:pt>
                <c:pt idx="513">
                  <c:v>44876</c:v>
                </c:pt>
                <c:pt idx="514">
                  <c:v>44875</c:v>
                </c:pt>
                <c:pt idx="515">
                  <c:v>44874</c:v>
                </c:pt>
                <c:pt idx="516">
                  <c:v>44873</c:v>
                </c:pt>
                <c:pt idx="517">
                  <c:v>44872</c:v>
                </c:pt>
                <c:pt idx="518">
                  <c:v>44869</c:v>
                </c:pt>
                <c:pt idx="519">
                  <c:v>44868</c:v>
                </c:pt>
                <c:pt idx="520">
                  <c:v>44866</c:v>
                </c:pt>
                <c:pt idx="521">
                  <c:v>44865</c:v>
                </c:pt>
                <c:pt idx="522">
                  <c:v>44862</c:v>
                </c:pt>
                <c:pt idx="523">
                  <c:v>44861</c:v>
                </c:pt>
                <c:pt idx="524">
                  <c:v>44860</c:v>
                </c:pt>
                <c:pt idx="525">
                  <c:v>44859</c:v>
                </c:pt>
                <c:pt idx="526">
                  <c:v>44858</c:v>
                </c:pt>
                <c:pt idx="527">
                  <c:v>44855</c:v>
                </c:pt>
                <c:pt idx="528">
                  <c:v>44854</c:v>
                </c:pt>
                <c:pt idx="529">
                  <c:v>44853</c:v>
                </c:pt>
                <c:pt idx="530">
                  <c:v>44852</c:v>
                </c:pt>
                <c:pt idx="531">
                  <c:v>44851</c:v>
                </c:pt>
                <c:pt idx="532">
                  <c:v>44848</c:v>
                </c:pt>
                <c:pt idx="533">
                  <c:v>44847</c:v>
                </c:pt>
                <c:pt idx="534">
                  <c:v>44845</c:v>
                </c:pt>
                <c:pt idx="535">
                  <c:v>44844</c:v>
                </c:pt>
                <c:pt idx="536">
                  <c:v>44841</c:v>
                </c:pt>
                <c:pt idx="537">
                  <c:v>44840</c:v>
                </c:pt>
                <c:pt idx="538">
                  <c:v>44839</c:v>
                </c:pt>
                <c:pt idx="539">
                  <c:v>44838</c:v>
                </c:pt>
                <c:pt idx="540">
                  <c:v>44837</c:v>
                </c:pt>
                <c:pt idx="541">
                  <c:v>44834</c:v>
                </c:pt>
                <c:pt idx="542">
                  <c:v>44833</c:v>
                </c:pt>
                <c:pt idx="543">
                  <c:v>44832</c:v>
                </c:pt>
                <c:pt idx="544">
                  <c:v>44831</c:v>
                </c:pt>
                <c:pt idx="545">
                  <c:v>44830</c:v>
                </c:pt>
                <c:pt idx="546">
                  <c:v>44827</c:v>
                </c:pt>
                <c:pt idx="547">
                  <c:v>44826</c:v>
                </c:pt>
                <c:pt idx="548">
                  <c:v>44825</c:v>
                </c:pt>
                <c:pt idx="549">
                  <c:v>44824</c:v>
                </c:pt>
                <c:pt idx="550">
                  <c:v>44823</c:v>
                </c:pt>
                <c:pt idx="551">
                  <c:v>44820</c:v>
                </c:pt>
                <c:pt idx="552">
                  <c:v>44819</c:v>
                </c:pt>
                <c:pt idx="553">
                  <c:v>44818</c:v>
                </c:pt>
                <c:pt idx="554">
                  <c:v>44817</c:v>
                </c:pt>
                <c:pt idx="555">
                  <c:v>44816</c:v>
                </c:pt>
                <c:pt idx="556">
                  <c:v>44813</c:v>
                </c:pt>
                <c:pt idx="557">
                  <c:v>44812</c:v>
                </c:pt>
                <c:pt idx="558">
                  <c:v>44810</c:v>
                </c:pt>
                <c:pt idx="559">
                  <c:v>44809</c:v>
                </c:pt>
                <c:pt idx="560">
                  <c:v>44806</c:v>
                </c:pt>
                <c:pt idx="561">
                  <c:v>44805</c:v>
                </c:pt>
                <c:pt idx="562">
                  <c:v>44804</c:v>
                </c:pt>
                <c:pt idx="563">
                  <c:v>44803</c:v>
                </c:pt>
                <c:pt idx="564">
                  <c:v>44802</c:v>
                </c:pt>
                <c:pt idx="565">
                  <c:v>44799</c:v>
                </c:pt>
                <c:pt idx="566">
                  <c:v>44798</c:v>
                </c:pt>
                <c:pt idx="567">
                  <c:v>44797</c:v>
                </c:pt>
                <c:pt idx="568">
                  <c:v>44796</c:v>
                </c:pt>
                <c:pt idx="569">
                  <c:v>44795</c:v>
                </c:pt>
                <c:pt idx="570">
                  <c:v>44792</c:v>
                </c:pt>
                <c:pt idx="571">
                  <c:v>44791</c:v>
                </c:pt>
                <c:pt idx="572">
                  <c:v>44790</c:v>
                </c:pt>
                <c:pt idx="573">
                  <c:v>44789</c:v>
                </c:pt>
                <c:pt idx="574">
                  <c:v>44788</c:v>
                </c:pt>
                <c:pt idx="575">
                  <c:v>44785</c:v>
                </c:pt>
                <c:pt idx="576">
                  <c:v>44784</c:v>
                </c:pt>
                <c:pt idx="577">
                  <c:v>44783</c:v>
                </c:pt>
                <c:pt idx="578">
                  <c:v>44782</c:v>
                </c:pt>
                <c:pt idx="579">
                  <c:v>44781</c:v>
                </c:pt>
                <c:pt idx="580">
                  <c:v>44778</c:v>
                </c:pt>
                <c:pt idx="581">
                  <c:v>44777</c:v>
                </c:pt>
                <c:pt idx="582">
                  <c:v>44776</c:v>
                </c:pt>
                <c:pt idx="583">
                  <c:v>44775</c:v>
                </c:pt>
                <c:pt idx="584">
                  <c:v>44774</c:v>
                </c:pt>
                <c:pt idx="585">
                  <c:v>44771</c:v>
                </c:pt>
                <c:pt idx="586">
                  <c:v>44770</c:v>
                </c:pt>
                <c:pt idx="587">
                  <c:v>44769</c:v>
                </c:pt>
                <c:pt idx="588">
                  <c:v>44768</c:v>
                </c:pt>
                <c:pt idx="589">
                  <c:v>44767</c:v>
                </c:pt>
                <c:pt idx="590">
                  <c:v>44764</c:v>
                </c:pt>
                <c:pt idx="591">
                  <c:v>44763</c:v>
                </c:pt>
                <c:pt idx="592">
                  <c:v>44762</c:v>
                </c:pt>
                <c:pt idx="593">
                  <c:v>44761</c:v>
                </c:pt>
                <c:pt idx="594">
                  <c:v>44760</c:v>
                </c:pt>
                <c:pt idx="595">
                  <c:v>44757</c:v>
                </c:pt>
                <c:pt idx="596">
                  <c:v>44756</c:v>
                </c:pt>
                <c:pt idx="597">
                  <c:v>44755</c:v>
                </c:pt>
                <c:pt idx="598">
                  <c:v>44754</c:v>
                </c:pt>
                <c:pt idx="599">
                  <c:v>44753</c:v>
                </c:pt>
                <c:pt idx="600">
                  <c:v>44750</c:v>
                </c:pt>
                <c:pt idx="601">
                  <c:v>44749</c:v>
                </c:pt>
                <c:pt idx="602">
                  <c:v>44748</c:v>
                </c:pt>
                <c:pt idx="603">
                  <c:v>44747</c:v>
                </c:pt>
                <c:pt idx="604">
                  <c:v>44746</c:v>
                </c:pt>
                <c:pt idx="605">
                  <c:v>44743</c:v>
                </c:pt>
                <c:pt idx="606">
                  <c:v>44742</c:v>
                </c:pt>
                <c:pt idx="607">
                  <c:v>44741</c:v>
                </c:pt>
                <c:pt idx="608">
                  <c:v>44740</c:v>
                </c:pt>
                <c:pt idx="609">
                  <c:v>44739</c:v>
                </c:pt>
                <c:pt idx="610">
                  <c:v>44736</c:v>
                </c:pt>
                <c:pt idx="611">
                  <c:v>44735</c:v>
                </c:pt>
                <c:pt idx="612">
                  <c:v>44734</c:v>
                </c:pt>
                <c:pt idx="613">
                  <c:v>44733</c:v>
                </c:pt>
                <c:pt idx="614">
                  <c:v>44732</c:v>
                </c:pt>
                <c:pt idx="615">
                  <c:v>44729</c:v>
                </c:pt>
                <c:pt idx="616">
                  <c:v>44727</c:v>
                </c:pt>
                <c:pt idx="617">
                  <c:v>44726</c:v>
                </c:pt>
                <c:pt idx="618">
                  <c:v>44725</c:v>
                </c:pt>
                <c:pt idx="619">
                  <c:v>44722</c:v>
                </c:pt>
                <c:pt idx="620">
                  <c:v>44721</c:v>
                </c:pt>
                <c:pt idx="621">
                  <c:v>44720</c:v>
                </c:pt>
                <c:pt idx="622">
                  <c:v>44719</c:v>
                </c:pt>
                <c:pt idx="623">
                  <c:v>44718</c:v>
                </c:pt>
                <c:pt idx="624">
                  <c:v>44715</c:v>
                </c:pt>
                <c:pt idx="625">
                  <c:v>44714</c:v>
                </c:pt>
                <c:pt idx="626">
                  <c:v>44713</c:v>
                </c:pt>
                <c:pt idx="627">
                  <c:v>44712</c:v>
                </c:pt>
                <c:pt idx="628">
                  <c:v>44711</c:v>
                </c:pt>
                <c:pt idx="629">
                  <c:v>44708</c:v>
                </c:pt>
                <c:pt idx="630">
                  <c:v>44707</c:v>
                </c:pt>
                <c:pt idx="631">
                  <c:v>44706</c:v>
                </c:pt>
                <c:pt idx="632">
                  <c:v>44705</c:v>
                </c:pt>
                <c:pt idx="633">
                  <c:v>44704</c:v>
                </c:pt>
                <c:pt idx="634">
                  <c:v>44701</c:v>
                </c:pt>
                <c:pt idx="635">
                  <c:v>44700</c:v>
                </c:pt>
                <c:pt idx="636">
                  <c:v>44699</c:v>
                </c:pt>
                <c:pt idx="637">
                  <c:v>44698</c:v>
                </c:pt>
                <c:pt idx="638">
                  <c:v>44697</c:v>
                </c:pt>
                <c:pt idx="639">
                  <c:v>44694</c:v>
                </c:pt>
                <c:pt idx="640">
                  <c:v>44693</c:v>
                </c:pt>
                <c:pt idx="641">
                  <c:v>44692</c:v>
                </c:pt>
                <c:pt idx="642">
                  <c:v>44691</c:v>
                </c:pt>
                <c:pt idx="643">
                  <c:v>44690</c:v>
                </c:pt>
                <c:pt idx="644">
                  <c:v>44687</c:v>
                </c:pt>
                <c:pt idx="645">
                  <c:v>44686</c:v>
                </c:pt>
                <c:pt idx="646">
                  <c:v>44685</c:v>
                </c:pt>
                <c:pt idx="647">
                  <c:v>44684</c:v>
                </c:pt>
                <c:pt idx="648">
                  <c:v>44683</c:v>
                </c:pt>
                <c:pt idx="649">
                  <c:v>44680</c:v>
                </c:pt>
                <c:pt idx="650">
                  <c:v>44679</c:v>
                </c:pt>
                <c:pt idx="651">
                  <c:v>44678</c:v>
                </c:pt>
                <c:pt idx="652">
                  <c:v>44677</c:v>
                </c:pt>
                <c:pt idx="653">
                  <c:v>44676</c:v>
                </c:pt>
                <c:pt idx="654">
                  <c:v>44673</c:v>
                </c:pt>
                <c:pt idx="655">
                  <c:v>44671</c:v>
                </c:pt>
                <c:pt idx="656">
                  <c:v>44670</c:v>
                </c:pt>
                <c:pt idx="657">
                  <c:v>44669</c:v>
                </c:pt>
                <c:pt idx="658">
                  <c:v>44665</c:v>
                </c:pt>
                <c:pt idx="659">
                  <c:v>44664</c:v>
                </c:pt>
                <c:pt idx="660">
                  <c:v>44663</c:v>
                </c:pt>
                <c:pt idx="661">
                  <c:v>44662</c:v>
                </c:pt>
                <c:pt idx="662">
                  <c:v>44659</c:v>
                </c:pt>
                <c:pt idx="663">
                  <c:v>44658</c:v>
                </c:pt>
                <c:pt idx="664">
                  <c:v>44657</c:v>
                </c:pt>
                <c:pt idx="665">
                  <c:v>44656</c:v>
                </c:pt>
                <c:pt idx="666">
                  <c:v>44655</c:v>
                </c:pt>
                <c:pt idx="667">
                  <c:v>44652</c:v>
                </c:pt>
                <c:pt idx="668">
                  <c:v>44651</c:v>
                </c:pt>
                <c:pt idx="669">
                  <c:v>44650</c:v>
                </c:pt>
                <c:pt idx="670">
                  <c:v>44649</c:v>
                </c:pt>
                <c:pt idx="671">
                  <c:v>44648</c:v>
                </c:pt>
                <c:pt idx="672">
                  <c:v>44645</c:v>
                </c:pt>
                <c:pt idx="673">
                  <c:v>44644</c:v>
                </c:pt>
                <c:pt idx="674">
                  <c:v>44643</c:v>
                </c:pt>
                <c:pt idx="675">
                  <c:v>44642</c:v>
                </c:pt>
                <c:pt idx="676">
                  <c:v>44641</c:v>
                </c:pt>
                <c:pt idx="677">
                  <c:v>44638</c:v>
                </c:pt>
                <c:pt idx="678">
                  <c:v>44637</c:v>
                </c:pt>
                <c:pt idx="679">
                  <c:v>44636</c:v>
                </c:pt>
                <c:pt idx="680">
                  <c:v>44635</c:v>
                </c:pt>
                <c:pt idx="681">
                  <c:v>44634</c:v>
                </c:pt>
                <c:pt idx="682">
                  <c:v>44631</c:v>
                </c:pt>
                <c:pt idx="683">
                  <c:v>44630</c:v>
                </c:pt>
                <c:pt idx="684">
                  <c:v>44629</c:v>
                </c:pt>
                <c:pt idx="685">
                  <c:v>44628</c:v>
                </c:pt>
                <c:pt idx="686">
                  <c:v>44627</c:v>
                </c:pt>
                <c:pt idx="687">
                  <c:v>44624</c:v>
                </c:pt>
                <c:pt idx="688">
                  <c:v>44623</c:v>
                </c:pt>
                <c:pt idx="689">
                  <c:v>44622</c:v>
                </c:pt>
                <c:pt idx="690">
                  <c:v>44617</c:v>
                </c:pt>
                <c:pt idx="691">
                  <c:v>44616</c:v>
                </c:pt>
                <c:pt idx="692">
                  <c:v>44615</c:v>
                </c:pt>
                <c:pt idx="693">
                  <c:v>44614</c:v>
                </c:pt>
                <c:pt idx="694">
                  <c:v>44613</c:v>
                </c:pt>
                <c:pt idx="695">
                  <c:v>44610</c:v>
                </c:pt>
                <c:pt idx="696">
                  <c:v>44609</c:v>
                </c:pt>
                <c:pt idx="697">
                  <c:v>44608</c:v>
                </c:pt>
                <c:pt idx="698">
                  <c:v>44607</c:v>
                </c:pt>
                <c:pt idx="699">
                  <c:v>44606</c:v>
                </c:pt>
                <c:pt idx="700">
                  <c:v>44603</c:v>
                </c:pt>
                <c:pt idx="701">
                  <c:v>44602</c:v>
                </c:pt>
                <c:pt idx="702">
                  <c:v>44601</c:v>
                </c:pt>
                <c:pt idx="703">
                  <c:v>44600</c:v>
                </c:pt>
                <c:pt idx="704">
                  <c:v>44599</c:v>
                </c:pt>
                <c:pt idx="705">
                  <c:v>44596</c:v>
                </c:pt>
                <c:pt idx="706">
                  <c:v>44595</c:v>
                </c:pt>
                <c:pt idx="707">
                  <c:v>44594</c:v>
                </c:pt>
                <c:pt idx="708">
                  <c:v>44593</c:v>
                </c:pt>
                <c:pt idx="709">
                  <c:v>44592</c:v>
                </c:pt>
                <c:pt idx="710">
                  <c:v>44589</c:v>
                </c:pt>
                <c:pt idx="711">
                  <c:v>44588</c:v>
                </c:pt>
                <c:pt idx="712">
                  <c:v>44587</c:v>
                </c:pt>
                <c:pt idx="713">
                  <c:v>44586</c:v>
                </c:pt>
                <c:pt idx="714">
                  <c:v>44585</c:v>
                </c:pt>
                <c:pt idx="715">
                  <c:v>44582</c:v>
                </c:pt>
                <c:pt idx="716">
                  <c:v>44581</c:v>
                </c:pt>
                <c:pt idx="717">
                  <c:v>44580</c:v>
                </c:pt>
                <c:pt idx="718">
                  <c:v>44579</c:v>
                </c:pt>
                <c:pt idx="719">
                  <c:v>44578</c:v>
                </c:pt>
                <c:pt idx="720">
                  <c:v>44575</c:v>
                </c:pt>
                <c:pt idx="721">
                  <c:v>44574</c:v>
                </c:pt>
                <c:pt idx="722">
                  <c:v>44573</c:v>
                </c:pt>
                <c:pt idx="723">
                  <c:v>44572</c:v>
                </c:pt>
                <c:pt idx="724">
                  <c:v>44571</c:v>
                </c:pt>
                <c:pt idx="725">
                  <c:v>44568</c:v>
                </c:pt>
                <c:pt idx="726">
                  <c:v>44567</c:v>
                </c:pt>
                <c:pt idx="727">
                  <c:v>44566</c:v>
                </c:pt>
                <c:pt idx="728">
                  <c:v>44565</c:v>
                </c:pt>
                <c:pt idx="729">
                  <c:v>44564</c:v>
                </c:pt>
                <c:pt idx="730">
                  <c:v>44560</c:v>
                </c:pt>
                <c:pt idx="731">
                  <c:v>44559</c:v>
                </c:pt>
                <c:pt idx="732">
                  <c:v>44558</c:v>
                </c:pt>
                <c:pt idx="733">
                  <c:v>44557</c:v>
                </c:pt>
                <c:pt idx="734">
                  <c:v>44553</c:v>
                </c:pt>
                <c:pt idx="735">
                  <c:v>44552</c:v>
                </c:pt>
                <c:pt idx="736">
                  <c:v>44551</c:v>
                </c:pt>
                <c:pt idx="737">
                  <c:v>44550</c:v>
                </c:pt>
                <c:pt idx="738">
                  <c:v>44547</c:v>
                </c:pt>
                <c:pt idx="739">
                  <c:v>44546</c:v>
                </c:pt>
                <c:pt idx="740">
                  <c:v>44545</c:v>
                </c:pt>
                <c:pt idx="741">
                  <c:v>44544</c:v>
                </c:pt>
                <c:pt idx="742">
                  <c:v>44543</c:v>
                </c:pt>
                <c:pt idx="743">
                  <c:v>44540</c:v>
                </c:pt>
                <c:pt idx="744">
                  <c:v>44539</c:v>
                </c:pt>
                <c:pt idx="745">
                  <c:v>44538</c:v>
                </c:pt>
                <c:pt idx="746">
                  <c:v>44537</c:v>
                </c:pt>
                <c:pt idx="747">
                  <c:v>44536</c:v>
                </c:pt>
                <c:pt idx="748">
                  <c:v>44533</c:v>
                </c:pt>
                <c:pt idx="749">
                  <c:v>44532</c:v>
                </c:pt>
                <c:pt idx="750">
                  <c:v>44531</c:v>
                </c:pt>
                <c:pt idx="751">
                  <c:v>44530</c:v>
                </c:pt>
                <c:pt idx="752">
                  <c:v>44529</c:v>
                </c:pt>
                <c:pt idx="753">
                  <c:v>44526</c:v>
                </c:pt>
                <c:pt idx="754">
                  <c:v>44525</c:v>
                </c:pt>
                <c:pt idx="755">
                  <c:v>44524</c:v>
                </c:pt>
                <c:pt idx="756">
                  <c:v>44523</c:v>
                </c:pt>
                <c:pt idx="757">
                  <c:v>44522</c:v>
                </c:pt>
                <c:pt idx="758">
                  <c:v>44519</c:v>
                </c:pt>
                <c:pt idx="759">
                  <c:v>44518</c:v>
                </c:pt>
                <c:pt idx="760">
                  <c:v>44517</c:v>
                </c:pt>
                <c:pt idx="761">
                  <c:v>44516</c:v>
                </c:pt>
                <c:pt idx="762">
                  <c:v>44512</c:v>
                </c:pt>
                <c:pt idx="763">
                  <c:v>44511</c:v>
                </c:pt>
                <c:pt idx="764">
                  <c:v>44510</c:v>
                </c:pt>
                <c:pt idx="765">
                  <c:v>44509</c:v>
                </c:pt>
                <c:pt idx="766">
                  <c:v>44508</c:v>
                </c:pt>
                <c:pt idx="767">
                  <c:v>44505</c:v>
                </c:pt>
                <c:pt idx="768">
                  <c:v>44504</c:v>
                </c:pt>
                <c:pt idx="769">
                  <c:v>44503</c:v>
                </c:pt>
                <c:pt idx="770">
                  <c:v>44501</c:v>
                </c:pt>
                <c:pt idx="771">
                  <c:v>44498</c:v>
                </c:pt>
                <c:pt idx="772">
                  <c:v>44497</c:v>
                </c:pt>
                <c:pt idx="773">
                  <c:v>44496</c:v>
                </c:pt>
                <c:pt idx="774">
                  <c:v>44495</c:v>
                </c:pt>
                <c:pt idx="775">
                  <c:v>44494</c:v>
                </c:pt>
                <c:pt idx="776">
                  <c:v>44491</c:v>
                </c:pt>
                <c:pt idx="777">
                  <c:v>44490</c:v>
                </c:pt>
                <c:pt idx="778">
                  <c:v>44489</c:v>
                </c:pt>
                <c:pt idx="779">
                  <c:v>44488</c:v>
                </c:pt>
                <c:pt idx="780">
                  <c:v>44487</c:v>
                </c:pt>
                <c:pt idx="781">
                  <c:v>44484</c:v>
                </c:pt>
                <c:pt idx="782">
                  <c:v>44483</c:v>
                </c:pt>
                <c:pt idx="783">
                  <c:v>44482</c:v>
                </c:pt>
                <c:pt idx="784">
                  <c:v>44480</c:v>
                </c:pt>
                <c:pt idx="785">
                  <c:v>44477</c:v>
                </c:pt>
                <c:pt idx="786">
                  <c:v>44476</c:v>
                </c:pt>
                <c:pt idx="787">
                  <c:v>44475</c:v>
                </c:pt>
                <c:pt idx="788">
                  <c:v>44474</c:v>
                </c:pt>
                <c:pt idx="789">
                  <c:v>44473</c:v>
                </c:pt>
                <c:pt idx="790">
                  <c:v>44470</c:v>
                </c:pt>
                <c:pt idx="791">
                  <c:v>44469</c:v>
                </c:pt>
                <c:pt idx="792">
                  <c:v>44468</c:v>
                </c:pt>
                <c:pt idx="793">
                  <c:v>44467</c:v>
                </c:pt>
                <c:pt idx="794">
                  <c:v>44466</c:v>
                </c:pt>
                <c:pt idx="795">
                  <c:v>44463</c:v>
                </c:pt>
                <c:pt idx="796">
                  <c:v>44462</c:v>
                </c:pt>
                <c:pt idx="797">
                  <c:v>44461</c:v>
                </c:pt>
                <c:pt idx="798">
                  <c:v>44460</c:v>
                </c:pt>
                <c:pt idx="799">
                  <c:v>44459</c:v>
                </c:pt>
                <c:pt idx="800">
                  <c:v>44456</c:v>
                </c:pt>
                <c:pt idx="801">
                  <c:v>44455</c:v>
                </c:pt>
                <c:pt idx="802">
                  <c:v>44454</c:v>
                </c:pt>
                <c:pt idx="803">
                  <c:v>44453</c:v>
                </c:pt>
                <c:pt idx="804">
                  <c:v>44452</c:v>
                </c:pt>
                <c:pt idx="805">
                  <c:v>44449</c:v>
                </c:pt>
                <c:pt idx="806">
                  <c:v>44448</c:v>
                </c:pt>
                <c:pt idx="807">
                  <c:v>44447</c:v>
                </c:pt>
                <c:pt idx="808">
                  <c:v>44445</c:v>
                </c:pt>
                <c:pt idx="809">
                  <c:v>44442</c:v>
                </c:pt>
                <c:pt idx="810">
                  <c:v>44441</c:v>
                </c:pt>
                <c:pt idx="811">
                  <c:v>44440</c:v>
                </c:pt>
                <c:pt idx="812">
                  <c:v>44439</c:v>
                </c:pt>
                <c:pt idx="813">
                  <c:v>44438</c:v>
                </c:pt>
                <c:pt idx="814">
                  <c:v>44435</c:v>
                </c:pt>
                <c:pt idx="815">
                  <c:v>44434</c:v>
                </c:pt>
                <c:pt idx="816">
                  <c:v>44433</c:v>
                </c:pt>
                <c:pt idx="817">
                  <c:v>44432</c:v>
                </c:pt>
                <c:pt idx="818">
                  <c:v>44431</c:v>
                </c:pt>
                <c:pt idx="819">
                  <c:v>44428</c:v>
                </c:pt>
                <c:pt idx="820">
                  <c:v>44427</c:v>
                </c:pt>
                <c:pt idx="821">
                  <c:v>44426</c:v>
                </c:pt>
                <c:pt idx="822">
                  <c:v>44425</c:v>
                </c:pt>
                <c:pt idx="823">
                  <c:v>44424</c:v>
                </c:pt>
                <c:pt idx="824">
                  <c:v>44421</c:v>
                </c:pt>
                <c:pt idx="825">
                  <c:v>44420</c:v>
                </c:pt>
                <c:pt idx="826">
                  <c:v>44419</c:v>
                </c:pt>
                <c:pt idx="827">
                  <c:v>44418</c:v>
                </c:pt>
                <c:pt idx="828">
                  <c:v>44417</c:v>
                </c:pt>
                <c:pt idx="829">
                  <c:v>44414</c:v>
                </c:pt>
                <c:pt idx="830">
                  <c:v>44413</c:v>
                </c:pt>
                <c:pt idx="831">
                  <c:v>44412</c:v>
                </c:pt>
                <c:pt idx="832">
                  <c:v>44411</c:v>
                </c:pt>
                <c:pt idx="833">
                  <c:v>44410</c:v>
                </c:pt>
                <c:pt idx="834">
                  <c:v>44407</c:v>
                </c:pt>
                <c:pt idx="835">
                  <c:v>44406</c:v>
                </c:pt>
                <c:pt idx="836">
                  <c:v>44405</c:v>
                </c:pt>
                <c:pt idx="837">
                  <c:v>44404</c:v>
                </c:pt>
                <c:pt idx="838">
                  <c:v>44403</c:v>
                </c:pt>
                <c:pt idx="839">
                  <c:v>44400</c:v>
                </c:pt>
                <c:pt idx="840">
                  <c:v>44399</c:v>
                </c:pt>
                <c:pt idx="841">
                  <c:v>44398</c:v>
                </c:pt>
                <c:pt idx="842">
                  <c:v>44397</c:v>
                </c:pt>
                <c:pt idx="843">
                  <c:v>44396</c:v>
                </c:pt>
                <c:pt idx="844">
                  <c:v>44393</c:v>
                </c:pt>
                <c:pt idx="845">
                  <c:v>44392</c:v>
                </c:pt>
                <c:pt idx="846">
                  <c:v>44391</c:v>
                </c:pt>
                <c:pt idx="847">
                  <c:v>44390</c:v>
                </c:pt>
                <c:pt idx="848">
                  <c:v>44389</c:v>
                </c:pt>
                <c:pt idx="849">
                  <c:v>44385</c:v>
                </c:pt>
                <c:pt idx="850">
                  <c:v>44384</c:v>
                </c:pt>
                <c:pt idx="851">
                  <c:v>44383</c:v>
                </c:pt>
                <c:pt idx="852">
                  <c:v>44382</c:v>
                </c:pt>
                <c:pt idx="853">
                  <c:v>44379</c:v>
                </c:pt>
                <c:pt idx="854">
                  <c:v>44378</c:v>
                </c:pt>
                <c:pt idx="855">
                  <c:v>44377</c:v>
                </c:pt>
                <c:pt idx="856">
                  <c:v>44376</c:v>
                </c:pt>
                <c:pt idx="857">
                  <c:v>44375</c:v>
                </c:pt>
                <c:pt idx="858">
                  <c:v>44372</c:v>
                </c:pt>
                <c:pt idx="859">
                  <c:v>44371</c:v>
                </c:pt>
                <c:pt idx="860">
                  <c:v>44370</c:v>
                </c:pt>
                <c:pt idx="861">
                  <c:v>44369</c:v>
                </c:pt>
                <c:pt idx="862">
                  <c:v>44368</c:v>
                </c:pt>
                <c:pt idx="863">
                  <c:v>44365</c:v>
                </c:pt>
                <c:pt idx="864">
                  <c:v>44364</c:v>
                </c:pt>
                <c:pt idx="865">
                  <c:v>44363</c:v>
                </c:pt>
                <c:pt idx="866">
                  <c:v>44362</c:v>
                </c:pt>
                <c:pt idx="867">
                  <c:v>44361</c:v>
                </c:pt>
                <c:pt idx="868">
                  <c:v>44358</c:v>
                </c:pt>
                <c:pt idx="869">
                  <c:v>44357</c:v>
                </c:pt>
                <c:pt idx="870">
                  <c:v>44356</c:v>
                </c:pt>
                <c:pt idx="871">
                  <c:v>44355</c:v>
                </c:pt>
                <c:pt idx="872">
                  <c:v>44354</c:v>
                </c:pt>
                <c:pt idx="873">
                  <c:v>44351</c:v>
                </c:pt>
                <c:pt idx="874">
                  <c:v>44349</c:v>
                </c:pt>
                <c:pt idx="875">
                  <c:v>44348</c:v>
                </c:pt>
                <c:pt idx="876">
                  <c:v>44347</c:v>
                </c:pt>
                <c:pt idx="877">
                  <c:v>44344</c:v>
                </c:pt>
                <c:pt idx="878">
                  <c:v>44343</c:v>
                </c:pt>
                <c:pt idx="879">
                  <c:v>44342</c:v>
                </c:pt>
                <c:pt idx="880">
                  <c:v>44341</c:v>
                </c:pt>
                <c:pt idx="881">
                  <c:v>44340</c:v>
                </c:pt>
                <c:pt idx="882">
                  <c:v>44337</c:v>
                </c:pt>
                <c:pt idx="883">
                  <c:v>44336</c:v>
                </c:pt>
                <c:pt idx="884">
                  <c:v>44335</c:v>
                </c:pt>
                <c:pt idx="885">
                  <c:v>44334</c:v>
                </c:pt>
                <c:pt idx="886">
                  <c:v>44333</c:v>
                </c:pt>
                <c:pt idx="887">
                  <c:v>44330</c:v>
                </c:pt>
                <c:pt idx="888">
                  <c:v>44329</c:v>
                </c:pt>
                <c:pt idx="889">
                  <c:v>44328</c:v>
                </c:pt>
                <c:pt idx="890">
                  <c:v>44327</c:v>
                </c:pt>
                <c:pt idx="891">
                  <c:v>44326</c:v>
                </c:pt>
                <c:pt idx="892">
                  <c:v>44323</c:v>
                </c:pt>
                <c:pt idx="893">
                  <c:v>44322</c:v>
                </c:pt>
                <c:pt idx="894">
                  <c:v>44321</c:v>
                </c:pt>
                <c:pt idx="895">
                  <c:v>44320</c:v>
                </c:pt>
                <c:pt idx="896">
                  <c:v>44319</c:v>
                </c:pt>
                <c:pt idx="897">
                  <c:v>44316</c:v>
                </c:pt>
                <c:pt idx="898">
                  <c:v>44315</c:v>
                </c:pt>
                <c:pt idx="899">
                  <c:v>44314</c:v>
                </c:pt>
                <c:pt idx="900">
                  <c:v>44313</c:v>
                </c:pt>
                <c:pt idx="901">
                  <c:v>44312</c:v>
                </c:pt>
                <c:pt idx="902">
                  <c:v>44309</c:v>
                </c:pt>
                <c:pt idx="903">
                  <c:v>44308</c:v>
                </c:pt>
                <c:pt idx="904">
                  <c:v>44306</c:v>
                </c:pt>
                <c:pt idx="905">
                  <c:v>44305</c:v>
                </c:pt>
                <c:pt idx="906">
                  <c:v>44302</c:v>
                </c:pt>
                <c:pt idx="907">
                  <c:v>44301</c:v>
                </c:pt>
                <c:pt idx="908">
                  <c:v>44300</c:v>
                </c:pt>
                <c:pt idx="909">
                  <c:v>44299</c:v>
                </c:pt>
                <c:pt idx="910">
                  <c:v>44298</c:v>
                </c:pt>
                <c:pt idx="911">
                  <c:v>44295</c:v>
                </c:pt>
                <c:pt idx="912">
                  <c:v>44294</c:v>
                </c:pt>
                <c:pt idx="913">
                  <c:v>44293</c:v>
                </c:pt>
                <c:pt idx="914">
                  <c:v>44292</c:v>
                </c:pt>
                <c:pt idx="915">
                  <c:v>44291</c:v>
                </c:pt>
                <c:pt idx="916">
                  <c:v>44287</c:v>
                </c:pt>
                <c:pt idx="917">
                  <c:v>44286</c:v>
                </c:pt>
                <c:pt idx="918">
                  <c:v>44285</c:v>
                </c:pt>
                <c:pt idx="919">
                  <c:v>44284</c:v>
                </c:pt>
                <c:pt idx="920">
                  <c:v>44281</c:v>
                </c:pt>
                <c:pt idx="921">
                  <c:v>44280</c:v>
                </c:pt>
                <c:pt idx="922">
                  <c:v>44279</c:v>
                </c:pt>
                <c:pt idx="923">
                  <c:v>44278</c:v>
                </c:pt>
                <c:pt idx="924">
                  <c:v>44277</c:v>
                </c:pt>
                <c:pt idx="925">
                  <c:v>44274</c:v>
                </c:pt>
                <c:pt idx="926">
                  <c:v>44273</c:v>
                </c:pt>
                <c:pt idx="927">
                  <c:v>44272</c:v>
                </c:pt>
                <c:pt idx="928">
                  <c:v>44271</c:v>
                </c:pt>
                <c:pt idx="929">
                  <c:v>44270</c:v>
                </c:pt>
                <c:pt idx="930">
                  <c:v>44267</c:v>
                </c:pt>
                <c:pt idx="931">
                  <c:v>44266</c:v>
                </c:pt>
                <c:pt idx="932">
                  <c:v>44265</c:v>
                </c:pt>
                <c:pt idx="933">
                  <c:v>44264</c:v>
                </c:pt>
                <c:pt idx="934">
                  <c:v>44263</c:v>
                </c:pt>
                <c:pt idx="935">
                  <c:v>44260</c:v>
                </c:pt>
                <c:pt idx="936">
                  <c:v>44259</c:v>
                </c:pt>
                <c:pt idx="937">
                  <c:v>44258</c:v>
                </c:pt>
                <c:pt idx="938">
                  <c:v>44257</c:v>
                </c:pt>
                <c:pt idx="939">
                  <c:v>44256</c:v>
                </c:pt>
                <c:pt idx="940">
                  <c:v>44253</c:v>
                </c:pt>
                <c:pt idx="941">
                  <c:v>44252</c:v>
                </c:pt>
                <c:pt idx="942">
                  <c:v>44251</c:v>
                </c:pt>
                <c:pt idx="943">
                  <c:v>44250</c:v>
                </c:pt>
                <c:pt idx="944">
                  <c:v>44249</c:v>
                </c:pt>
                <c:pt idx="945">
                  <c:v>44246</c:v>
                </c:pt>
                <c:pt idx="946">
                  <c:v>44245</c:v>
                </c:pt>
                <c:pt idx="947">
                  <c:v>44244</c:v>
                </c:pt>
                <c:pt idx="948">
                  <c:v>44239</c:v>
                </c:pt>
                <c:pt idx="949">
                  <c:v>44238</c:v>
                </c:pt>
                <c:pt idx="950">
                  <c:v>44237</c:v>
                </c:pt>
                <c:pt idx="951">
                  <c:v>44236</c:v>
                </c:pt>
                <c:pt idx="952">
                  <c:v>44235</c:v>
                </c:pt>
                <c:pt idx="953">
                  <c:v>44232</c:v>
                </c:pt>
                <c:pt idx="954">
                  <c:v>44231</c:v>
                </c:pt>
                <c:pt idx="955">
                  <c:v>44230</c:v>
                </c:pt>
                <c:pt idx="956">
                  <c:v>44229</c:v>
                </c:pt>
                <c:pt idx="957">
                  <c:v>44228</c:v>
                </c:pt>
                <c:pt idx="958">
                  <c:v>44225</c:v>
                </c:pt>
                <c:pt idx="959">
                  <c:v>44224</c:v>
                </c:pt>
                <c:pt idx="960">
                  <c:v>44223</c:v>
                </c:pt>
                <c:pt idx="961">
                  <c:v>44222</c:v>
                </c:pt>
                <c:pt idx="962">
                  <c:v>44218</c:v>
                </c:pt>
                <c:pt idx="963">
                  <c:v>44217</c:v>
                </c:pt>
                <c:pt idx="964">
                  <c:v>44216</c:v>
                </c:pt>
                <c:pt idx="965">
                  <c:v>44215</c:v>
                </c:pt>
                <c:pt idx="966">
                  <c:v>44214</c:v>
                </c:pt>
                <c:pt idx="967">
                  <c:v>44211</c:v>
                </c:pt>
                <c:pt idx="968">
                  <c:v>44210</c:v>
                </c:pt>
                <c:pt idx="969">
                  <c:v>44209</c:v>
                </c:pt>
                <c:pt idx="970">
                  <c:v>44208</c:v>
                </c:pt>
                <c:pt idx="971">
                  <c:v>44207</c:v>
                </c:pt>
                <c:pt idx="972">
                  <c:v>44204</c:v>
                </c:pt>
                <c:pt idx="973">
                  <c:v>44203</c:v>
                </c:pt>
                <c:pt idx="974">
                  <c:v>44202</c:v>
                </c:pt>
                <c:pt idx="975">
                  <c:v>44201</c:v>
                </c:pt>
                <c:pt idx="976">
                  <c:v>44200</c:v>
                </c:pt>
                <c:pt idx="977">
                  <c:v>44195</c:v>
                </c:pt>
                <c:pt idx="978">
                  <c:v>44194</c:v>
                </c:pt>
                <c:pt idx="979">
                  <c:v>44193</c:v>
                </c:pt>
                <c:pt idx="980">
                  <c:v>44188</c:v>
                </c:pt>
                <c:pt idx="981">
                  <c:v>44187</c:v>
                </c:pt>
                <c:pt idx="982">
                  <c:v>44186</c:v>
                </c:pt>
                <c:pt idx="983">
                  <c:v>44183</c:v>
                </c:pt>
                <c:pt idx="984">
                  <c:v>44182</c:v>
                </c:pt>
                <c:pt idx="985">
                  <c:v>44181</c:v>
                </c:pt>
                <c:pt idx="986">
                  <c:v>44180</c:v>
                </c:pt>
                <c:pt idx="987">
                  <c:v>44179</c:v>
                </c:pt>
                <c:pt idx="988">
                  <c:v>44176</c:v>
                </c:pt>
                <c:pt idx="989">
                  <c:v>44175</c:v>
                </c:pt>
                <c:pt idx="990">
                  <c:v>44174</c:v>
                </c:pt>
                <c:pt idx="991">
                  <c:v>44173</c:v>
                </c:pt>
                <c:pt idx="992">
                  <c:v>44172</c:v>
                </c:pt>
                <c:pt idx="993">
                  <c:v>44169</c:v>
                </c:pt>
                <c:pt idx="994">
                  <c:v>44168</c:v>
                </c:pt>
                <c:pt idx="995">
                  <c:v>44167</c:v>
                </c:pt>
                <c:pt idx="996">
                  <c:v>44166</c:v>
                </c:pt>
                <c:pt idx="997">
                  <c:v>44165</c:v>
                </c:pt>
                <c:pt idx="998">
                  <c:v>44162</c:v>
                </c:pt>
                <c:pt idx="999">
                  <c:v>44161</c:v>
                </c:pt>
                <c:pt idx="1000">
                  <c:v>44160</c:v>
                </c:pt>
                <c:pt idx="1001">
                  <c:v>44159</c:v>
                </c:pt>
                <c:pt idx="1002">
                  <c:v>44158</c:v>
                </c:pt>
                <c:pt idx="1003">
                  <c:v>44155</c:v>
                </c:pt>
                <c:pt idx="1004">
                  <c:v>44154</c:v>
                </c:pt>
                <c:pt idx="1005">
                  <c:v>44153</c:v>
                </c:pt>
                <c:pt idx="1006">
                  <c:v>44152</c:v>
                </c:pt>
                <c:pt idx="1007">
                  <c:v>44151</c:v>
                </c:pt>
                <c:pt idx="1008">
                  <c:v>44148</c:v>
                </c:pt>
                <c:pt idx="1009">
                  <c:v>44147</c:v>
                </c:pt>
                <c:pt idx="1010">
                  <c:v>44146</c:v>
                </c:pt>
                <c:pt idx="1011">
                  <c:v>44145</c:v>
                </c:pt>
                <c:pt idx="1012">
                  <c:v>44144</c:v>
                </c:pt>
                <c:pt idx="1013">
                  <c:v>44141</c:v>
                </c:pt>
                <c:pt idx="1014">
                  <c:v>44140</c:v>
                </c:pt>
                <c:pt idx="1015">
                  <c:v>44139</c:v>
                </c:pt>
                <c:pt idx="1016">
                  <c:v>44138</c:v>
                </c:pt>
                <c:pt idx="1017">
                  <c:v>44134</c:v>
                </c:pt>
                <c:pt idx="1018">
                  <c:v>44133</c:v>
                </c:pt>
                <c:pt idx="1019">
                  <c:v>44132</c:v>
                </c:pt>
                <c:pt idx="1020">
                  <c:v>44131</c:v>
                </c:pt>
                <c:pt idx="1021">
                  <c:v>44130</c:v>
                </c:pt>
                <c:pt idx="1022">
                  <c:v>44127</c:v>
                </c:pt>
                <c:pt idx="1023">
                  <c:v>44126</c:v>
                </c:pt>
                <c:pt idx="1024">
                  <c:v>44125</c:v>
                </c:pt>
                <c:pt idx="1025">
                  <c:v>44124</c:v>
                </c:pt>
                <c:pt idx="1026">
                  <c:v>44123</c:v>
                </c:pt>
                <c:pt idx="1027">
                  <c:v>44120</c:v>
                </c:pt>
                <c:pt idx="1028">
                  <c:v>44119</c:v>
                </c:pt>
                <c:pt idx="1029">
                  <c:v>44118</c:v>
                </c:pt>
                <c:pt idx="1030">
                  <c:v>44117</c:v>
                </c:pt>
                <c:pt idx="1031">
                  <c:v>44113</c:v>
                </c:pt>
                <c:pt idx="1032">
                  <c:v>44112</c:v>
                </c:pt>
                <c:pt idx="1033">
                  <c:v>44111</c:v>
                </c:pt>
                <c:pt idx="1034">
                  <c:v>44110</c:v>
                </c:pt>
                <c:pt idx="1035">
                  <c:v>44109</c:v>
                </c:pt>
                <c:pt idx="1036">
                  <c:v>44106</c:v>
                </c:pt>
                <c:pt idx="1037">
                  <c:v>44105</c:v>
                </c:pt>
                <c:pt idx="1038">
                  <c:v>44104</c:v>
                </c:pt>
                <c:pt idx="1039">
                  <c:v>44103</c:v>
                </c:pt>
                <c:pt idx="1040">
                  <c:v>44102</c:v>
                </c:pt>
                <c:pt idx="1041">
                  <c:v>44099</c:v>
                </c:pt>
                <c:pt idx="1042">
                  <c:v>44098</c:v>
                </c:pt>
                <c:pt idx="1043">
                  <c:v>44097</c:v>
                </c:pt>
                <c:pt idx="1044">
                  <c:v>44096</c:v>
                </c:pt>
                <c:pt idx="1045">
                  <c:v>44095</c:v>
                </c:pt>
                <c:pt idx="1046">
                  <c:v>44092</c:v>
                </c:pt>
                <c:pt idx="1047">
                  <c:v>44091</c:v>
                </c:pt>
                <c:pt idx="1048">
                  <c:v>44090</c:v>
                </c:pt>
                <c:pt idx="1049">
                  <c:v>44089</c:v>
                </c:pt>
                <c:pt idx="1050">
                  <c:v>44088</c:v>
                </c:pt>
                <c:pt idx="1051">
                  <c:v>44085</c:v>
                </c:pt>
                <c:pt idx="1052">
                  <c:v>44084</c:v>
                </c:pt>
                <c:pt idx="1053">
                  <c:v>44083</c:v>
                </c:pt>
                <c:pt idx="1054">
                  <c:v>44082</c:v>
                </c:pt>
                <c:pt idx="1055">
                  <c:v>44078</c:v>
                </c:pt>
                <c:pt idx="1056">
                  <c:v>44077</c:v>
                </c:pt>
                <c:pt idx="1057">
                  <c:v>44076</c:v>
                </c:pt>
                <c:pt idx="1058">
                  <c:v>44075</c:v>
                </c:pt>
                <c:pt idx="1059">
                  <c:v>44074</c:v>
                </c:pt>
                <c:pt idx="1060">
                  <c:v>44071</c:v>
                </c:pt>
                <c:pt idx="1061">
                  <c:v>44070</c:v>
                </c:pt>
                <c:pt idx="1062">
                  <c:v>44069</c:v>
                </c:pt>
                <c:pt idx="1063">
                  <c:v>44068</c:v>
                </c:pt>
                <c:pt idx="1064">
                  <c:v>44067</c:v>
                </c:pt>
                <c:pt idx="1065">
                  <c:v>44064</c:v>
                </c:pt>
                <c:pt idx="1066">
                  <c:v>44063</c:v>
                </c:pt>
                <c:pt idx="1067">
                  <c:v>44062</c:v>
                </c:pt>
                <c:pt idx="1068">
                  <c:v>44061</c:v>
                </c:pt>
                <c:pt idx="1069">
                  <c:v>44060</c:v>
                </c:pt>
                <c:pt idx="1070">
                  <c:v>44057</c:v>
                </c:pt>
                <c:pt idx="1071">
                  <c:v>44056</c:v>
                </c:pt>
                <c:pt idx="1072">
                  <c:v>44055</c:v>
                </c:pt>
                <c:pt idx="1073">
                  <c:v>44054</c:v>
                </c:pt>
                <c:pt idx="1074">
                  <c:v>44053</c:v>
                </c:pt>
                <c:pt idx="1075">
                  <c:v>44050</c:v>
                </c:pt>
                <c:pt idx="1076">
                  <c:v>44049</c:v>
                </c:pt>
                <c:pt idx="1077">
                  <c:v>44048</c:v>
                </c:pt>
                <c:pt idx="1078">
                  <c:v>44047</c:v>
                </c:pt>
                <c:pt idx="1079">
                  <c:v>44046</c:v>
                </c:pt>
                <c:pt idx="1080">
                  <c:v>44043</c:v>
                </c:pt>
                <c:pt idx="1081">
                  <c:v>44042</c:v>
                </c:pt>
                <c:pt idx="1082">
                  <c:v>44041</c:v>
                </c:pt>
                <c:pt idx="1083">
                  <c:v>44040</c:v>
                </c:pt>
                <c:pt idx="1084">
                  <c:v>44039</c:v>
                </c:pt>
                <c:pt idx="1085">
                  <c:v>44036</c:v>
                </c:pt>
                <c:pt idx="1086">
                  <c:v>44035</c:v>
                </c:pt>
                <c:pt idx="1087">
                  <c:v>44034</c:v>
                </c:pt>
                <c:pt idx="1088">
                  <c:v>44033</c:v>
                </c:pt>
                <c:pt idx="1089">
                  <c:v>44032</c:v>
                </c:pt>
                <c:pt idx="1090">
                  <c:v>44029</c:v>
                </c:pt>
                <c:pt idx="1091">
                  <c:v>44028</c:v>
                </c:pt>
                <c:pt idx="1092">
                  <c:v>44027</c:v>
                </c:pt>
                <c:pt idx="1093">
                  <c:v>44026</c:v>
                </c:pt>
                <c:pt idx="1094">
                  <c:v>44025</c:v>
                </c:pt>
                <c:pt idx="1095">
                  <c:v>44022</c:v>
                </c:pt>
                <c:pt idx="1096">
                  <c:v>44021</c:v>
                </c:pt>
                <c:pt idx="1097">
                  <c:v>44020</c:v>
                </c:pt>
                <c:pt idx="1098">
                  <c:v>44019</c:v>
                </c:pt>
                <c:pt idx="1099">
                  <c:v>44018</c:v>
                </c:pt>
                <c:pt idx="1100">
                  <c:v>44015</c:v>
                </c:pt>
                <c:pt idx="1101">
                  <c:v>44014</c:v>
                </c:pt>
                <c:pt idx="1102">
                  <c:v>44013</c:v>
                </c:pt>
                <c:pt idx="1103">
                  <c:v>44012</c:v>
                </c:pt>
                <c:pt idx="1104">
                  <c:v>44011</c:v>
                </c:pt>
                <c:pt idx="1105">
                  <c:v>44008</c:v>
                </c:pt>
                <c:pt idx="1106">
                  <c:v>44007</c:v>
                </c:pt>
                <c:pt idx="1107">
                  <c:v>44006</c:v>
                </c:pt>
                <c:pt idx="1108">
                  <c:v>44005</c:v>
                </c:pt>
                <c:pt idx="1109">
                  <c:v>44004</c:v>
                </c:pt>
                <c:pt idx="1110">
                  <c:v>44001</c:v>
                </c:pt>
                <c:pt idx="1111">
                  <c:v>44000</c:v>
                </c:pt>
                <c:pt idx="1112">
                  <c:v>43999</c:v>
                </c:pt>
                <c:pt idx="1113">
                  <c:v>43998</c:v>
                </c:pt>
                <c:pt idx="1114">
                  <c:v>43997</c:v>
                </c:pt>
                <c:pt idx="1115">
                  <c:v>43994</c:v>
                </c:pt>
                <c:pt idx="1116">
                  <c:v>43992</c:v>
                </c:pt>
                <c:pt idx="1117">
                  <c:v>43991</c:v>
                </c:pt>
                <c:pt idx="1118">
                  <c:v>43990</c:v>
                </c:pt>
                <c:pt idx="1119">
                  <c:v>43987</c:v>
                </c:pt>
                <c:pt idx="1120">
                  <c:v>43986</c:v>
                </c:pt>
                <c:pt idx="1121">
                  <c:v>43985</c:v>
                </c:pt>
                <c:pt idx="1122">
                  <c:v>43984</c:v>
                </c:pt>
                <c:pt idx="1123">
                  <c:v>43983</c:v>
                </c:pt>
                <c:pt idx="1124">
                  <c:v>43980</c:v>
                </c:pt>
                <c:pt idx="1125">
                  <c:v>43979</c:v>
                </c:pt>
                <c:pt idx="1126">
                  <c:v>43978</c:v>
                </c:pt>
                <c:pt idx="1127">
                  <c:v>43977</c:v>
                </c:pt>
                <c:pt idx="1128">
                  <c:v>43976</c:v>
                </c:pt>
                <c:pt idx="1129">
                  <c:v>43973</c:v>
                </c:pt>
                <c:pt idx="1130">
                  <c:v>43972</c:v>
                </c:pt>
                <c:pt idx="1131">
                  <c:v>43971</c:v>
                </c:pt>
                <c:pt idx="1132">
                  <c:v>43970</c:v>
                </c:pt>
                <c:pt idx="1133">
                  <c:v>43969</c:v>
                </c:pt>
                <c:pt idx="1134">
                  <c:v>43966</c:v>
                </c:pt>
                <c:pt idx="1135">
                  <c:v>43965</c:v>
                </c:pt>
                <c:pt idx="1136">
                  <c:v>43964</c:v>
                </c:pt>
                <c:pt idx="1137">
                  <c:v>43963</c:v>
                </c:pt>
                <c:pt idx="1138">
                  <c:v>43962</c:v>
                </c:pt>
                <c:pt idx="1139">
                  <c:v>43959</c:v>
                </c:pt>
                <c:pt idx="1140">
                  <c:v>43958</c:v>
                </c:pt>
                <c:pt idx="1141">
                  <c:v>43957</c:v>
                </c:pt>
                <c:pt idx="1142">
                  <c:v>43956</c:v>
                </c:pt>
                <c:pt idx="1143">
                  <c:v>43955</c:v>
                </c:pt>
                <c:pt idx="1144">
                  <c:v>43951</c:v>
                </c:pt>
                <c:pt idx="1145">
                  <c:v>43950</c:v>
                </c:pt>
                <c:pt idx="1146">
                  <c:v>43949</c:v>
                </c:pt>
                <c:pt idx="1147">
                  <c:v>43948</c:v>
                </c:pt>
                <c:pt idx="1148">
                  <c:v>43945</c:v>
                </c:pt>
                <c:pt idx="1149">
                  <c:v>43944</c:v>
                </c:pt>
                <c:pt idx="1150">
                  <c:v>43943</c:v>
                </c:pt>
                <c:pt idx="1151">
                  <c:v>43941</c:v>
                </c:pt>
                <c:pt idx="1152">
                  <c:v>43938</c:v>
                </c:pt>
                <c:pt idx="1153">
                  <c:v>43937</c:v>
                </c:pt>
                <c:pt idx="1154">
                  <c:v>43936</c:v>
                </c:pt>
                <c:pt idx="1155">
                  <c:v>43935</c:v>
                </c:pt>
                <c:pt idx="1156">
                  <c:v>43934</c:v>
                </c:pt>
                <c:pt idx="1157">
                  <c:v>43930</c:v>
                </c:pt>
                <c:pt idx="1158">
                  <c:v>43929</c:v>
                </c:pt>
                <c:pt idx="1159">
                  <c:v>43928</c:v>
                </c:pt>
                <c:pt idx="1160">
                  <c:v>43927</c:v>
                </c:pt>
                <c:pt idx="1161">
                  <c:v>43924</c:v>
                </c:pt>
                <c:pt idx="1162">
                  <c:v>43923</c:v>
                </c:pt>
                <c:pt idx="1163">
                  <c:v>43922</c:v>
                </c:pt>
                <c:pt idx="1164">
                  <c:v>43921</c:v>
                </c:pt>
                <c:pt idx="1165">
                  <c:v>43920</c:v>
                </c:pt>
                <c:pt idx="1166">
                  <c:v>43917</c:v>
                </c:pt>
                <c:pt idx="1167">
                  <c:v>43916</c:v>
                </c:pt>
                <c:pt idx="1168">
                  <c:v>43915</c:v>
                </c:pt>
                <c:pt idx="1169">
                  <c:v>43914</c:v>
                </c:pt>
                <c:pt idx="1170">
                  <c:v>43913</c:v>
                </c:pt>
                <c:pt idx="1171">
                  <c:v>43910</c:v>
                </c:pt>
                <c:pt idx="1172">
                  <c:v>43909</c:v>
                </c:pt>
                <c:pt idx="1173">
                  <c:v>43908</c:v>
                </c:pt>
                <c:pt idx="1174">
                  <c:v>43907</c:v>
                </c:pt>
                <c:pt idx="1175">
                  <c:v>43906</c:v>
                </c:pt>
                <c:pt idx="1176">
                  <c:v>43903</c:v>
                </c:pt>
                <c:pt idx="1177">
                  <c:v>43902</c:v>
                </c:pt>
                <c:pt idx="1178">
                  <c:v>43901</c:v>
                </c:pt>
                <c:pt idx="1179">
                  <c:v>43900</c:v>
                </c:pt>
                <c:pt idx="1180">
                  <c:v>43899</c:v>
                </c:pt>
                <c:pt idx="1181">
                  <c:v>43896</c:v>
                </c:pt>
                <c:pt idx="1182">
                  <c:v>43895</c:v>
                </c:pt>
                <c:pt idx="1183">
                  <c:v>43894</c:v>
                </c:pt>
                <c:pt idx="1184">
                  <c:v>43893</c:v>
                </c:pt>
                <c:pt idx="1185">
                  <c:v>43892</c:v>
                </c:pt>
                <c:pt idx="1186">
                  <c:v>43889</c:v>
                </c:pt>
                <c:pt idx="1187">
                  <c:v>43888</c:v>
                </c:pt>
                <c:pt idx="1188">
                  <c:v>43887</c:v>
                </c:pt>
                <c:pt idx="1189">
                  <c:v>43882</c:v>
                </c:pt>
                <c:pt idx="1190">
                  <c:v>43881</c:v>
                </c:pt>
                <c:pt idx="1191">
                  <c:v>43880</c:v>
                </c:pt>
                <c:pt idx="1192">
                  <c:v>43879</c:v>
                </c:pt>
                <c:pt idx="1193">
                  <c:v>43878</c:v>
                </c:pt>
                <c:pt idx="1194">
                  <c:v>43875</c:v>
                </c:pt>
                <c:pt idx="1195">
                  <c:v>43874</c:v>
                </c:pt>
                <c:pt idx="1196">
                  <c:v>43873</c:v>
                </c:pt>
                <c:pt idx="1197">
                  <c:v>43872</c:v>
                </c:pt>
                <c:pt idx="1198">
                  <c:v>43871</c:v>
                </c:pt>
                <c:pt idx="1199">
                  <c:v>43868</c:v>
                </c:pt>
                <c:pt idx="1200">
                  <c:v>43867</c:v>
                </c:pt>
                <c:pt idx="1201">
                  <c:v>43866</c:v>
                </c:pt>
                <c:pt idx="1202">
                  <c:v>43865</c:v>
                </c:pt>
                <c:pt idx="1203">
                  <c:v>43864</c:v>
                </c:pt>
                <c:pt idx="1204">
                  <c:v>43861</c:v>
                </c:pt>
                <c:pt idx="1205">
                  <c:v>43860</c:v>
                </c:pt>
                <c:pt idx="1206">
                  <c:v>43859</c:v>
                </c:pt>
                <c:pt idx="1207">
                  <c:v>43858</c:v>
                </c:pt>
                <c:pt idx="1208">
                  <c:v>43857</c:v>
                </c:pt>
                <c:pt idx="1209">
                  <c:v>43854</c:v>
                </c:pt>
                <c:pt idx="1210">
                  <c:v>43853</c:v>
                </c:pt>
                <c:pt idx="1211">
                  <c:v>43852</c:v>
                </c:pt>
                <c:pt idx="1212">
                  <c:v>43851</c:v>
                </c:pt>
                <c:pt idx="1213">
                  <c:v>43850</c:v>
                </c:pt>
                <c:pt idx="1214">
                  <c:v>43847</c:v>
                </c:pt>
                <c:pt idx="1215">
                  <c:v>43846</c:v>
                </c:pt>
                <c:pt idx="1216">
                  <c:v>43845</c:v>
                </c:pt>
                <c:pt idx="1217">
                  <c:v>43844</c:v>
                </c:pt>
                <c:pt idx="1218">
                  <c:v>43843</c:v>
                </c:pt>
                <c:pt idx="1219">
                  <c:v>43840</c:v>
                </c:pt>
                <c:pt idx="1220">
                  <c:v>43839</c:v>
                </c:pt>
                <c:pt idx="1221">
                  <c:v>43838</c:v>
                </c:pt>
                <c:pt idx="1222">
                  <c:v>43837</c:v>
                </c:pt>
                <c:pt idx="1223">
                  <c:v>43836</c:v>
                </c:pt>
                <c:pt idx="1224">
                  <c:v>43833</c:v>
                </c:pt>
                <c:pt idx="1225">
                  <c:v>43832</c:v>
                </c:pt>
                <c:pt idx="1226">
                  <c:v>43829</c:v>
                </c:pt>
                <c:pt idx="1227">
                  <c:v>43826</c:v>
                </c:pt>
                <c:pt idx="1228">
                  <c:v>43825</c:v>
                </c:pt>
                <c:pt idx="1229">
                  <c:v>43822</c:v>
                </c:pt>
                <c:pt idx="1230">
                  <c:v>43819</c:v>
                </c:pt>
                <c:pt idx="1231">
                  <c:v>43818</c:v>
                </c:pt>
                <c:pt idx="1232">
                  <c:v>43817</c:v>
                </c:pt>
                <c:pt idx="1233">
                  <c:v>43816</c:v>
                </c:pt>
                <c:pt idx="1234">
                  <c:v>43815</c:v>
                </c:pt>
                <c:pt idx="1235">
                  <c:v>43812</c:v>
                </c:pt>
                <c:pt idx="1236">
                  <c:v>43811</c:v>
                </c:pt>
                <c:pt idx="1237">
                  <c:v>43810</c:v>
                </c:pt>
                <c:pt idx="1238">
                  <c:v>43809</c:v>
                </c:pt>
                <c:pt idx="1239">
                  <c:v>43808</c:v>
                </c:pt>
                <c:pt idx="1240">
                  <c:v>43805</c:v>
                </c:pt>
                <c:pt idx="1241">
                  <c:v>43804</c:v>
                </c:pt>
                <c:pt idx="1242">
                  <c:v>43803</c:v>
                </c:pt>
                <c:pt idx="1243">
                  <c:v>43802</c:v>
                </c:pt>
                <c:pt idx="1244">
                  <c:v>43801</c:v>
                </c:pt>
                <c:pt idx="1245">
                  <c:v>43798</c:v>
                </c:pt>
                <c:pt idx="1246">
                  <c:v>43797</c:v>
                </c:pt>
                <c:pt idx="1247">
                  <c:v>43796</c:v>
                </c:pt>
                <c:pt idx="1248">
                  <c:v>43795</c:v>
                </c:pt>
                <c:pt idx="1249">
                  <c:v>43794</c:v>
                </c:pt>
                <c:pt idx="1250">
                  <c:v>43791</c:v>
                </c:pt>
                <c:pt idx="1251">
                  <c:v>43790</c:v>
                </c:pt>
                <c:pt idx="1252">
                  <c:v>43788</c:v>
                </c:pt>
                <c:pt idx="1253">
                  <c:v>43787</c:v>
                </c:pt>
                <c:pt idx="1254">
                  <c:v>43783</c:v>
                </c:pt>
                <c:pt idx="1255">
                  <c:v>43782</c:v>
                </c:pt>
                <c:pt idx="1256">
                  <c:v>43781</c:v>
                </c:pt>
                <c:pt idx="1257">
                  <c:v>43780</c:v>
                </c:pt>
                <c:pt idx="1258">
                  <c:v>43777</c:v>
                </c:pt>
                <c:pt idx="1259">
                  <c:v>43776</c:v>
                </c:pt>
                <c:pt idx="1260">
                  <c:v>43775</c:v>
                </c:pt>
                <c:pt idx="1261">
                  <c:v>43774</c:v>
                </c:pt>
                <c:pt idx="1262">
                  <c:v>43773</c:v>
                </c:pt>
                <c:pt idx="1263">
                  <c:v>43770</c:v>
                </c:pt>
                <c:pt idx="1264">
                  <c:v>43769</c:v>
                </c:pt>
                <c:pt idx="1265">
                  <c:v>43768</c:v>
                </c:pt>
                <c:pt idx="1266">
                  <c:v>43767</c:v>
                </c:pt>
                <c:pt idx="1267">
                  <c:v>43766</c:v>
                </c:pt>
                <c:pt idx="1268">
                  <c:v>43763</c:v>
                </c:pt>
                <c:pt idx="1269">
                  <c:v>43762</c:v>
                </c:pt>
                <c:pt idx="1270">
                  <c:v>43761</c:v>
                </c:pt>
                <c:pt idx="1271">
                  <c:v>43760</c:v>
                </c:pt>
                <c:pt idx="1272">
                  <c:v>43759</c:v>
                </c:pt>
                <c:pt idx="1273">
                  <c:v>43756</c:v>
                </c:pt>
                <c:pt idx="1274">
                  <c:v>43755</c:v>
                </c:pt>
                <c:pt idx="1275">
                  <c:v>43754</c:v>
                </c:pt>
                <c:pt idx="1276">
                  <c:v>43753</c:v>
                </c:pt>
                <c:pt idx="1277">
                  <c:v>43752</c:v>
                </c:pt>
                <c:pt idx="1278">
                  <c:v>43749</c:v>
                </c:pt>
                <c:pt idx="1279">
                  <c:v>43748</c:v>
                </c:pt>
                <c:pt idx="1280">
                  <c:v>43747</c:v>
                </c:pt>
                <c:pt idx="1281">
                  <c:v>43746</c:v>
                </c:pt>
                <c:pt idx="1282">
                  <c:v>43745</c:v>
                </c:pt>
                <c:pt idx="1283">
                  <c:v>43742</c:v>
                </c:pt>
                <c:pt idx="1284">
                  <c:v>43741</c:v>
                </c:pt>
                <c:pt idx="1285">
                  <c:v>43740</c:v>
                </c:pt>
                <c:pt idx="1286">
                  <c:v>43739</c:v>
                </c:pt>
                <c:pt idx="1287">
                  <c:v>43738</c:v>
                </c:pt>
                <c:pt idx="1288">
                  <c:v>43735</c:v>
                </c:pt>
                <c:pt idx="1289">
                  <c:v>43734</c:v>
                </c:pt>
                <c:pt idx="1290">
                  <c:v>43733</c:v>
                </c:pt>
                <c:pt idx="1291">
                  <c:v>43732</c:v>
                </c:pt>
                <c:pt idx="1292">
                  <c:v>43731</c:v>
                </c:pt>
                <c:pt idx="1293">
                  <c:v>43728</c:v>
                </c:pt>
                <c:pt idx="1294">
                  <c:v>43727</c:v>
                </c:pt>
                <c:pt idx="1295">
                  <c:v>43726</c:v>
                </c:pt>
                <c:pt idx="1296">
                  <c:v>43725</c:v>
                </c:pt>
                <c:pt idx="1297">
                  <c:v>43724</c:v>
                </c:pt>
                <c:pt idx="1298">
                  <c:v>43721</c:v>
                </c:pt>
                <c:pt idx="1299">
                  <c:v>43720</c:v>
                </c:pt>
                <c:pt idx="1300">
                  <c:v>43719</c:v>
                </c:pt>
                <c:pt idx="1301">
                  <c:v>43718</c:v>
                </c:pt>
                <c:pt idx="1302">
                  <c:v>43717</c:v>
                </c:pt>
                <c:pt idx="1303">
                  <c:v>43714</c:v>
                </c:pt>
                <c:pt idx="1304">
                  <c:v>43713</c:v>
                </c:pt>
                <c:pt idx="1305">
                  <c:v>43712</c:v>
                </c:pt>
                <c:pt idx="1306">
                  <c:v>43711</c:v>
                </c:pt>
                <c:pt idx="1307">
                  <c:v>43710</c:v>
                </c:pt>
                <c:pt idx="1308">
                  <c:v>43707</c:v>
                </c:pt>
                <c:pt idx="1309">
                  <c:v>43706</c:v>
                </c:pt>
                <c:pt idx="1310">
                  <c:v>43705</c:v>
                </c:pt>
                <c:pt idx="1311">
                  <c:v>43704</c:v>
                </c:pt>
                <c:pt idx="1312">
                  <c:v>43703</c:v>
                </c:pt>
                <c:pt idx="1313">
                  <c:v>43700</c:v>
                </c:pt>
                <c:pt idx="1314">
                  <c:v>43699</c:v>
                </c:pt>
                <c:pt idx="1315">
                  <c:v>43698</c:v>
                </c:pt>
                <c:pt idx="1316">
                  <c:v>43697</c:v>
                </c:pt>
                <c:pt idx="1317">
                  <c:v>43696</c:v>
                </c:pt>
                <c:pt idx="1318">
                  <c:v>43693</c:v>
                </c:pt>
                <c:pt idx="1319">
                  <c:v>43692</c:v>
                </c:pt>
                <c:pt idx="1320">
                  <c:v>43691</c:v>
                </c:pt>
                <c:pt idx="1321">
                  <c:v>43690</c:v>
                </c:pt>
                <c:pt idx="1322">
                  <c:v>43689</c:v>
                </c:pt>
                <c:pt idx="1323">
                  <c:v>43686</c:v>
                </c:pt>
                <c:pt idx="1324">
                  <c:v>43685</c:v>
                </c:pt>
                <c:pt idx="1325">
                  <c:v>43684</c:v>
                </c:pt>
              </c:numCache>
            </c:numRef>
          </c:cat>
          <c:val>
            <c:numRef>
              <c:f>Performance!$AJ$3:$AJ$1328</c:f>
              <c:numCache>
                <c:formatCode>#,##0.00</c:formatCode>
                <c:ptCount val="1326"/>
                <c:pt idx="0">
                  <c:v>71.53</c:v>
                </c:pt>
                <c:pt idx="1">
                  <c:v>71.849999999999994</c:v>
                </c:pt>
                <c:pt idx="2">
                  <c:v>72.790000000000006</c:v>
                </c:pt>
                <c:pt idx="3">
                  <c:v>72.78</c:v>
                </c:pt>
                <c:pt idx="4">
                  <c:v>72.5</c:v>
                </c:pt>
                <c:pt idx="5">
                  <c:v>72.72</c:v>
                </c:pt>
                <c:pt idx="6">
                  <c:v>72.290000000000006</c:v>
                </c:pt>
                <c:pt idx="7">
                  <c:v>71.92</c:v>
                </c:pt>
                <c:pt idx="8">
                  <c:v>71.5</c:v>
                </c:pt>
                <c:pt idx="9">
                  <c:v>71.08</c:v>
                </c:pt>
                <c:pt idx="10">
                  <c:v>71.5</c:v>
                </c:pt>
                <c:pt idx="11">
                  <c:v>72.72</c:v>
                </c:pt>
                <c:pt idx="12">
                  <c:v>73.040000000000006</c:v>
                </c:pt>
                <c:pt idx="13">
                  <c:v>74.25</c:v>
                </c:pt>
                <c:pt idx="14">
                  <c:v>74.11</c:v>
                </c:pt>
                <c:pt idx="15">
                  <c:v>74.05</c:v>
                </c:pt>
                <c:pt idx="16">
                  <c:v>74.19</c:v>
                </c:pt>
                <c:pt idx="17">
                  <c:v>74.400000000000006</c:v>
                </c:pt>
                <c:pt idx="18">
                  <c:v>74.05</c:v>
                </c:pt>
                <c:pt idx="19">
                  <c:v>75.290000000000006</c:v>
                </c:pt>
                <c:pt idx="20">
                  <c:v>74.849999999999994</c:v>
                </c:pt>
                <c:pt idx="21">
                  <c:v>74.37</c:v>
                </c:pt>
                <c:pt idx="22">
                  <c:v>74.45</c:v>
                </c:pt>
                <c:pt idx="23">
                  <c:v>74.3</c:v>
                </c:pt>
                <c:pt idx="24">
                  <c:v>73.78</c:v>
                </c:pt>
                <c:pt idx="25">
                  <c:v>73.319999999999993</c:v>
                </c:pt>
                <c:pt idx="26">
                  <c:v>73.52</c:v>
                </c:pt>
                <c:pt idx="27">
                  <c:v>73.31</c:v>
                </c:pt>
                <c:pt idx="28">
                  <c:v>73.78</c:v>
                </c:pt>
                <c:pt idx="29">
                  <c:v>73.58</c:v>
                </c:pt>
                <c:pt idx="30">
                  <c:v>73.7</c:v>
                </c:pt>
                <c:pt idx="31">
                  <c:v>74.099999999999994</c:v>
                </c:pt>
                <c:pt idx="32">
                  <c:v>74.12</c:v>
                </c:pt>
                <c:pt idx="33">
                  <c:v>74.5</c:v>
                </c:pt>
                <c:pt idx="34">
                  <c:v>73.2</c:v>
                </c:pt>
                <c:pt idx="35">
                  <c:v>73.8</c:v>
                </c:pt>
                <c:pt idx="36">
                  <c:v>74.3</c:v>
                </c:pt>
                <c:pt idx="37">
                  <c:v>74.59</c:v>
                </c:pt>
                <c:pt idx="38">
                  <c:v>75.27</c:v>
                </c:pt>
                <c:pt idx="39">
                  <c:v>75.489999999999995</c:v>
                </c:pt>
                <c:pt idx="40">
                  <c:v>75.680000000000007</c:v>
                </c:pt>
                <c:pt idx="41">
                  <c:v>75.13</c:v>
                </c:pt>
                <c:pt idx="42">
                  <c:v>77.790000000000006</c:v>
                </c:pt>
                <c:pt idx="43">
                  <c:v>77.27</c:v>
                </c:pt>
                <c:pt idx="44">
                  <c:v>75.02</c:v>
                </c:pt>
                <c:pt idx="45">
                  <c:v>74.87</c:v>
                </c:pt>
                <c:pt idx="46">
                  <c:v>75.02</c:v>
                </c:pt>
                <c:pt idx="47">
                  <c:v>75.14</c:v>
                </c:pt>
                <c:pt idx="48">
                  <c:v>76.180000000000007</c:v>
                </c:pt>
                <c:pt idx="49">
                  <c:v>76.23</c:v>
                </c:pt>
                <c:pt idx="50">
                  <c:v>76.3</c:v>
                </c:pt>
                <c:pt idx="51">
                  <c:v>76.5</c:v>
                </c:pt>
                <c:pt idx="52">
                  <c:v>76.5</c:v>
                </c:pt>
                <c:pt idx="53">
                  <c:v>77.040000000000006</c:v>
                </c:pt>
                <c:pt idx="54">
                  <c:v>77</c:v>
                </c:pt>
                <c:pt idx="55">
                  <c:v>77.59</c:v>
                </c:pt>
                <c:pt idx="56">
                  <c:v>78.14</c:v>
                </c:pt>
                <c:pt idx="57">
                  <c:v>78.739999999999995</c:v>
                </c:pt>
                <c:pt idx="58">
                  <c:v>78.900000000000006</c:v>
                </c:pt>
                <c:pt idx="59">
                  <c:v>78.569999999999993</c:v>
                </c:pt>
                <c:pt idx="60">
                  <c:v>78.62</c:v>
                </c:pt>
                <c:pt idx="61">
                  <c:v>78.89</c:v>
                </c:pt>
                <c:pt idx="62">
                  <c:v>78.92</c:v>
                </c:pt>
                <c:pt idx="63">
                  <c:v>80.010000000000005</c:v>
                </c:pt>
                <c:pt idx="64">
                  <c:v>79.87</c:v>
                </c:pt>
                <c:pt idx="65">
                  <c:v>79.8</c:v>
                </c:pt>
                <c:pt idx="66">
                  <c:v>80.180000000000007</c:v>
                </c:pt>
                <c:pt idx="67">
                  <c:v>79.84</c:v>
                </c:pt>
                <c:pt idx="68">
                  <c:v>80</c:v>
                </c:pt>
                <c:pt idx="69">
                  <c:v>79.39</c:v>
                </c:pt>
                <c:pt idx="70">
                  <c:v>79.69</c:v>
                </c:pt>
                <c:pt idx="71">
                  <c:v>79.8</c:v>
                </c:pt>
                <c:pt idx="72">
                  <c:v>79.849999999999994</c:v>
                </c:pt>
                <c:pt idx="73">
                  <c:v>79.900000000000006</c:v>
                </c:pt>
                <c:pt idx="74">
                  <c:v>79.06</c:v>
                </c:pt>
                <c:pt idx="75">
                  <c:v>79</c:v>
                </c:pt>
                <c:pt idx="76">
                  <c:v>79.28</c:v>
                </c:pt>
                <c:pt idx="77">
                  <c:v>79.400000000000006</c:v>
                </c:pt>
                <c:pt idx="78">
                  <c:v>79.790000000000006</c:v>
                </c:pt>
                <c:pt idx="79">
                  <c:v>79.8</c:v>
                </c:pt>
                <c:pt idx="80">
                  <c:v>79.989999999999995</c:v>
                </c:pt>
                <c:pt idx="81">
                  <c:v>79.94</c:v>
                </c:pt>
                <c:pt idx="82">
                  <c:v>80.17</c:v>
                </c:pt>
                <c:pt idx="83">
                  <c:v>80.459999999999994</c:v>
                </c:pt>
                <c:pt idx="84">
                  <c:v>80.400000000000006</c:v>
                </c:pt>
                <c:pt idx="85">
                  <c:v>81.209999999999994</c:v>
                </c:pt>
                <c:pt idx="86">
                  <c:v>81.36</c:v>
                </c:pt>
                <c:pt idx="87">
                  <c:v>81.77</c:v>
                </c:pt>
                <c:pt idx="88">
                  <c:v>81.64</c:v>
                </c:pt>
                <c:pt idx="89">
                  <c:v>81.7</c:v>
                </c:pt>
                <c:pt idx="90">
                  <c:v>81.86</c:v>
                </c:pt>
                <c:pt idx="91">
                  <c:v>82.11</c:v>
                </c:pt>
                <c:pt idx="92">
                  <c:v>82.27</c:v>
                </c:pt>
                <c:pt idx="93">
                  <c:v>82.49</c:v>
                </c:pt>
                <c:pt idx="94">
                  <c:v>82.53</c:v>
                </c:pt>
                <c:pt idx="95">
                  <c:v>82.45</c:v>
                </c:pt>
                <c:pt idx="96">
                  <c:v>82.47</c:v>
                </c:pt>
                <c:pt idx="97">
                  <c:v>82.53</c:v>
                </c:pt>
                <c:pt idx="98">
                  <c:v>82.89</c:v>
                </c:pt>
                <c:pt idx="99">
                  <c:v>82.06</c:v>
                </c:pt>
                <c:pt idx="100">
                  <c:v>82.15</c:v>
                </c:pt>
                <c:pt idx="101">
                  <c:v>81.94</c:v>
                </c:pt>
                <c:pt idx="102">
                  <c:v>83.69</c:v>
                </c:pt>
                <c:pt idx="103">
                  <c:v>80.55</c:v>
                </c:pt>
                <c:pt idx="104">
                  <c:v>80.7</c:v>
                </c:pt>
                <c:pt idx="105">
                  <c:v>79.91</c:v>
                </c:pt>
                <c:pt idx="106">
                  <c:v>81.09</c:v>
                </c:pt>
                <c:pt idx="107">
                  <c:v>82</c:v>
                </c:pt>
                <c:pt idx="108">
                  <c:v>84.95</c:v>
                </c:pt>
                <c:pt idx="109">
                  <c:v>79.150000000000006</c:v>
                </c:pt>
                <c:pt idx="110">
                  <c:v>78.47</c:v>
                </c:pt>
                <c:pt idx="111">
                  <c:v>78.45</c:v>
                </c:pt>
                <c:pt idx="112">
                  <c:v>78.22</c:v>
                </c:pt>
                <c:pt idx="113">
                  <c:v>77.61</c:v>
                </c:pt>
                <c:pt idx="114">
                  <c:v>77.25</c:v>
                </c:pt>
                <c:pt idx="115">
                  <c:v>78.040000000000006</c:v>
                </c:pt>
                <c:pt idx="116">
                  <c:v>76.73</c:v>
                </c:pt>
                <c:pt idx="117">
                  <c:v>77.209999999999994</c:v>
                </c:pt>
                <c:pt idx="118">
                  <c:v>77.06</c:v>
                </c:pt>
                <c:pt idx="119">
                  <c:v>76.569999999999993</c:v>
                </c:pt>
                <c:pt idx="120">
                  <c:v>76.97</c:v>
                </c:pt>
                <c:pt idx="121">
                  <c:v>77.959999999999994</c:v>
                </c:pt>
                <c:pt idx="122">
                  <c:v>78.02</c:v>
                </c:pt>
                <c:pt idx="123">
                  <c:v>78.92</c:v>
                </c:pt>
                <c:pt idx="124">
                  <c:v>79.010000000000005</c:v>
                </c:pt>
                <c:pt idx="125">
                  <c:v>79.099999999999994</c:v>
                </c:pt>
                <c:pt idx="126">
                  <c:v>79.739999999999995</c:v>
                </c:pt>
                <c:pt idx="127">
                  <c:v>79.12</c:v>
                </c:pt>
                <c:pt idx="128">
                  <c:v>81.11</c:v>
                </c:pt>
                <c:pt idx="129">
                  <c:v>80.8</c:v>
                </c:pt>
                <c:pt idx="130">
                  <c:v>80.83</c:v>
                </c:pt>
                <c:pt idx="131">
                  <c:v>81</c:v>
                </c:pt>
                <c:pt idx="132">
                  <c:v>80.8</c:v>
                </c:pt>
                <c:pt idx="133">
                  <c:v>80.75</c:v>
                </c:pt>
                <c:pt idx="134">
                  <c:v>81</c:v>
                </c:pt>
                <c:pt idx="135">
                  <c:v>81.010000000000005</c:v>
                </c:pt>
                <c:pt idx="136">
                  <c:v>81.02</c:v>
                </c:pt>
                <c:pt idx="137">
                  <c:v>80.77</c:v>
                </c:pt>
                <c:pt idx="138">
                  <c:v>80.81</c:v>
                </c:pt>
                <c:pt idx="139">
                  <c:v>80.64</c:v>
                </c:pt>
                <c:pt idx="140">
                  <c:v>80.25</c:v>
                </c:pt>
                <c:pt idx="141">
                  <c:v>80.8</c:v>
                </c:pt>
                <c:pt idx="142">
                  <c:v>81.28</c:v>
                </c:pt>
                <c:pt idx="143">
                  <c:v>80.349999999999994</c:v>
                </c:pt>
                <c:pt idx="144">
                  <c:v>81.099999999999994</c:v>
                </c:pt>
                <c:pt idx="145">
                  <c:v>80.47</c:v>
                </c:pt>
                <c:pt idx="146">
                  <c:v>80.2</c:v>
                </c:pt>
                <c:pt idx="147">
                  <c:v>80</c:v>
                </c:pt>
                <c:pt idx="148">
                  <c:v>79.8</c:v>
                </c:pt>
                <c:pt idx="149">
                  <c:v>80.8</c:v>
                </c:pt>
                <c:pt idx="150">
                  <c:v>80.7</c:v>
                </c:pt>
                <c:pt idx="151">
                  <c:v>81.16</c:v>
                </c:pt>
                <c:pt idx="152">
                  <c:v>79.62</c:v>
                </c:pt>
                <c:pt idx="153">
                  <c:v>79.930000000000007</c:v>
                </c:pt>
                <c:pt idx="154">
                  <c:v>80.05</c:v>
                </c:pt>
                <c:pt idx="155">
                  <c:v>80.5</c:v>
                </c:pt>
                <c:pt idx="156">
                  <c:v>81.69</c:v>
                </c:pt>
                <c:pt idx="157">
                  <c:v>81.599999999999994</c:v>
                </c:pt>
                <c:pt idx="158">
                  <c:v>81.569999999999993</c:v>
                </c:pt>
                <c:pt idx="159">
                  <c:v>81.12</c:v>
                </c:pt>
                <c:pt idx="160">
                  <c:v>82.5</c:v>
                </c:pt>
                <c:pt idx="161">
                  <c:v>82.89</c:v>
                </c:pt>
                <c:pt idx="162">
                  <c:v>82.96</c:v>
                </c:pt>
                <c:pt idx="163">
                  <c:v>83.27</c:v>
                </c:pt>
                <c:pt idx="164">
                  <c:v>83.49</c:v>
                </c:pt>
                <c:pt idx="165">
                  <c:v>83.83</c:v>
                </c:pt>
                <c:pt idx="166">
                  <c:v>83.83</c:v>
                </c:pt>
                <c:pt idx="167">
                  <c:v>83.59</c:v>
                </c:pt>
                <c:pt idx="168">
                  <c:v>83.79</c:v>
                </c:pt>
                <c:pt idx="169">
                  <c:v>83.6</c:v>
                </c:pt>
                <c:pt idx="170">
                  <c:v>83.91</c:v>
                </c:pt>
                <c:pt idx="171">
                  <c:v>86.2</c:v>
                </c:pt>
                <c:pt idx="172">
                  <c:v>85.55</c:v>
                </c:pt>
                <c:pt idx="173">
                  <c:v>85.45</c:v>
                </c:pt>
                <c:pt idx="174">
                  <c:v>85.59</c:v>
                </c:pt>
                <c:pt idx="175">
                  <c:v>84.5</c:v>
                </c:pt>
                <c:pt idx="176">
                  <c:v>84.83</c:v>
                </c:pt>
                <c:pt idx="177">
                  <c:v>84.68</c:v>
                </c:pt>
                <c:pt idx="178">
                  <c:v>84.66</c:v>
                </c:pt>
                <c:pt idx="179">
                  <c:v>84.55</c:v>
                </c:pt>
                <c:pt idx="180">
                  <c:v>84.43</c:v>
                </c:pt>
                <c:pt idx="181">
                  <c:v>83.93</c:v>
                </c:pt>
                <c:pt idx="182">
                  <c:v>84.18</c:v>
                </c:pt>
                <c:pt idx="183">
                  <c:v>83.99</c:v>
                </c:pt>
                <c:pt idx="184">
                  <c:v>84.1</c:v>
                </c:pt>
                <c:pt idx="185">
                  <c:v>84.46</c:v>
                </c:pt>
                <c:pt idx="186">
                  <c:v>84.17</c:v>
                </c:pt>
                <c:pt idx="187">
                  <c:v>84.05</c:v>
                </c:pt>
                <c:pt idx="188">
                  <c:v>84.23</c:v>
                </c:pt>
                <c:pt idx="189">
                  <c:v>84.02</c:v>
                </c:pt>
                <c:pt idx="190">
                  <c:v>84.37</c:v>
                </c:pt>
                <c:pt idx="191">
                  <c:v>85.5</c:v>
                </c:pt>
                <c:pt idx="192">
                  <c:v>86</c:v>
                </c:pt>
                <c:pt idx="193">
                  <c:v>86.57</c:v>
                </c:pt>
                <c:pt idx="194">
                  <c:v>86.04</c:v>
                </c:pt>
                <c:pt idx="195">
                  <c:v>85.86</c:v>
                </c:pt>
                <c:pt idx="196">
                  <c:v>85.06</c:v>
                </c:pt>
                <c:pt idx="197">
                  <c:v>85.35</c:v>
                </c:pt>
                <c:pt idx="198">
                  <c:v>84.82</c:v>
                </c:pt>
                <c:pt idx="199">
                  <c:v>84.84</c:v>
                </c:pt>
                <c:pt idx="200">
                  <c:v>84.22</c:v>
                </c:pt>
                <c:pt idx="201">
                  <c:v>84.47</c:v>
                </c:pt>
                <c:pt idx="202">
                  <c:v>84.51</c:v>
                </c:pt>
                <c:pt idx="203">
                  <c:v>84.57</c:v>
                </c:pt>
                <c:pt idx="204">
                  <c:v>84.57</c:v>
                </c:pt>
                <c:pt idx="205">
                  <c:v>84.88</c:v>
                </c:pt>
                <c:pt idx="206">
                  <c:v>85.28</c:v>
                </c:pt>
                <c:pt idx="207">
                  <c:v>85.25</c:v>
                </c:pt>
                <c:pt idx="208">
                  <c:v>85.5</c:v>
                </c:pt>
                <c:pt idx="209">
                  <c:v>85.06</c:v>
                </c:pt>
                <c:pt idx="210">
                  <c:v>85.33</c:v>
                </c:pt>
                <c:pt idx="211">
                  <c:v>83.85</c:v>
                </c:pt>
                <c:pt idx="212">
                  <c:v>84.28</c:v>
                </c:pt>
                <c:pt idx="213">
                  <c:v>84.35</c:v>
                </c:pt>
                <c:pt idx="214">
                  <c:v>84.04</c:v>
                </c:pt>
                <c:pt idx="215">
                  <c:v>83.71</c:v>
                </c:pt>
                <c:pt idx="216">
                  <c:v>83.54</c:v>
                </c:pt>
                <c:pt idx="217">
                  <c:v>83.99</c:v>
                </c:pt>
                <c:pt idx="218">
                  <c:v>83.98</c:v>
                </c:pt>
                <c:pt idx="219">
                  <c:v>84.04</c:v>
                </c:pt>
                <c:pt idx="220">
                  <c:v>83.6</c:v>
                </c:pt>
                <c:pt idx="221">
                  <c:v>83.41</c:v>
                </c:pt>
                <c:pt idx="222">
                  <c:v>83.79</c:v>
                </c:pt>
                <c:pt idx="223">
                  <c:v>83.9</c:v>
                </c:pt>
                <c:pt idx="224">
                  <c:v>84.15</c:v>
                </c:pt>
                <c:pt idx="225">
                  <c:v>84.5</c:v>
                </c:pt>
                <c:pt idx="226">
                  <c:v>84.75</c:v>
                </c:pt>
                <c:pt idx="227">
                  <c:v>84.18</c:v>
                </c:pt>
                <c:pt idx="228">
                  <c:v>83.96</c:v>
                </c:pt>
                <c:pt idx="229">
                  <c:v>83.25</c:v>
                </c:pt>
                <c:pt idx="230">
                  <c:v>83.36</c:v>
                </c:pt>
                <c:pt idx="231">
                  <c:v>83.24</c:v>
                </c:pt>
                <c:pt idx="232">
                  <c:v>83.5</c:v>
                </c:pt>
                <c:pt idx="233">
                  <c:v>82.81</c:v>
                </c:pt>
                <c:pt idx="234">
                  <c:v>81.650000000000006</c:v>
                </c:pt>
                <c:pt idx="235">
                  <c:v>80.7</c:v>
                </c:pt>
                <c:pt idx="236">
                  <c:v>80.31</c:v>
                </c:pt>
                <c:pt idx="237">
                  <c:v>79.58</c:v>
                </c:pt>
                <c:pt idx="238">
                  <c:v>79.72</c:v>
                </c:pt>
                <c:pt idx="239">
                  <c:v>79.489999999999995</c:v>
                </c:pt>
                <c:pt idx="240">
                  <c:v>79.22</c:v>
                </c:pt>
                <c:pt idx="241">
                  <c:v>79.25</c:v>
                </c:pt>
                <c:pt idx="242">
                  <c:v>79</c:v>
                </c:pt>
                <c:pt idx="243">
                  <c:v>79.510000000000005</c:v>
                </c:pt>
                <c:pt idx="244">
                  <c:v>79.8</c:v>
                </c:pt>
                <c:pt idx="245">
                  <c:v>80.08</c:v>
                </c:pt>
                <c:pt idx="246">
                  <c:v>79</c:v>
                </c:pt>
                <c:pt idx="247">
                  <c:v>79.8</c:v>
                </c:pt>
                <c:pt idx="248">
                  <c:v>80</c:v>
                </c:pt>
                <c:pt idx="249">
                  <c:v>80.3</c:v>
                </c:pt>
                <c:pt idx="250">
                  <c:v>79.81</c:v>
                </c:pt>
                <c:pt idx="251">
                  <c:v>79.900000000000006</c:v>
                </c:pt>
                <c:pt idx="252">
                  <c:v>79.64</c:v>
                </c:pt>
                <c:pt idx="253">
                  <c:v>79.78</c:v>
                </c:pt>
                <c:pt idx="254">
                  <c:v>79.010000000000005</c:v>
                </c:pt>
                <c:pt idx="255">
                  <c:v>79.5</c:v>
                </c:pt>
                <c:pt idx="256">
                  <c:v>80.180000000000007</c:v>
                </c:pt>
                <c:pt idx="257">
                  <c:v>80.3</c:v>
                </c:pt>
                <c:pt idx="258">
                  <c:v>80.98</c:v>
                </c:pt>
                <c:pt idx="259">
                  <c:v>81.23</c:v>
                </c:pt>
                <c:pt idx="260">
                  <c:v>81.53</c:v>
                </c:pt>
                <c:pt idx="261">
                  <c:v>81.489999999999995</c:v>
                </c:pt>
                <c:pt idx="262">
                  <c:v>81.7</c:v>
                </c:pt>
                <c:pt idx="263">
                  <c:v>81.849999999999994</c:v>
                </c:pt>
                <c:pt idx="264">
                  <c:v>81.88</c:v>
                </c:pt>
                <c:pt idx="265">
                  <c:v>81.650000000000006</c:v>
                </c:pt>
                <c:pt idx="266">
                  <c:v>81.680000000000007</c:v>
                </c:pt>
                <c:pt idx="267">
                  <c:v>81.510000000000005</c:v>
                </c:pt>
                <c:pt idx="268">
                  <c:v>81.25</c:v>
                </c:pt>
                <c:pt idx="269">
                  <c:v>81.900000000000006</c:v>
                </c:pt>
                <c:pt idx="270">
                  <c:v>83.96</c:v>
                </c:pt>
                <c:pt idx="271">
                  <c:v>82.4</c:v>
                </c:pt>
                <c:pt idx="272">
                  <c:v>81.87</c:v>
                </c:pt>
                <c:pt idx="273">
                  <c:v>81.209999999999994</c:v>
                </c:pt>
                <c:pt idx="274">
                  <c:v>80.75</c:v>
                </c:pt>
                <c:pt idx="275">
                  <c:v>80</c:v>
                </c:pt>
                <c:pt idx="276">
                  <c:v>80.42</c:v>
                </c:pt>
                <c:pt idx="277">
                  <c:v>80.52</c:v>
                </c:pt>
                <c:pt idx="278">
                  <c:v>80.7</c:v>
                </c:pt>
                <c:pt idx="279">
                  <c:v>80.87</c:v>
                </c:pt>
                <c:pt idx="280">
                  <c:v>81.56</c:v>
                </c:pt>
                <c:pt idx="281">
                  <c:v>82.25</c:v>
                </c:pt>
                <c:pt idx="282">
                  <c:v>82.55</c:v>
                </c:pt>
                <c:pt idx="283">
                  <c:v>82.99</c:v>
                </c:pt>
                <c:pt idx="284">
                  <c:v>82.66</c:v>
                </c:pt>
                <c:pt idx="285">
                  <c:v>83.87</c:v>
                </c:pt>
                <c:pt idx="286">
                  <c:v>83.93</c:v>
                </c:pt>
                <c:pt idx="287">
                  <c:v>84.19</c:v>
                </c:pt>
                <c:pt idx="288">
                  <c:v>80.319999999999993</c:v>
                </c:pt>
                <c:pt idx="289">
                  <c:v>80.209999999999994</c:v>
                </c:pt>
                <c:pt idx="290">
                  <c:v>80.48</c:v>
                </c:pt>
                <c:pt idx="291">
                  <c:v>80.34</c:v>
                </c:pt>
                <c:pt idx="292">
                  <c:v>84.02</c:v>
                </c:pt>
                <c:pt idx="293">
                  <c:v>84.29</c:v>
                </c:pt>
                <c:pt idx="294">
                  <c:v>84</c:v>
                </c:pt>
                <c:pt idx="295">
                  <c:v>83.86</c:v>
                </c:pt>
                <c:pt idx="296">
                  <c:v>84.05</c:v>
                </c:pt>
                <c:pt idx="297">
                  <c:v>84.59</c:v>
                </c:pt>
                <c:pt idx="298">
                  <c:v>84.62</c:v>
                </c:pt>
                <c:pt idx="299">
                  <c:v>84.6</c:v>
                </c:pt>
                <c:pt idx="300">
                  <c:v>84.31</c:v>
                </c:pt>
                <c:pt idx="301">
                  <c:v>84.64</c:v>
                </c:pt>
                <c:pt idx="302">
                  <c:v>83.8</c:v>
                </c:pt>
                <c:pt idx="303">
                  <c:v>83.88</c:v>
                </c:pt>
                <c:pt idx="304">
                  <c:v>84.05</c:v>
                </c:pt>
                <c:pt idx="305">
                  <c:v>84.39</c:v>
                </c:pt>
                <c:pt idx="306">
                  <c:v>84.1</c:v>
                </c:pt>
                <c:pt idx="307">
                  <c:v>83.39</c:v>
                </c:pt>
                <c:pt idx="308">
                  <c:v>83.6</c:v>
                </c:pt>
                <c:pt idx="309">
                  <c:v>84.1</c:v>
                </c:pt>
                <c:pt idx="310">
                  <c:v>84.79</c:v>
                </c:pt>
                <c:pt idx="311">
                  <c:v>85.03</c:v>
                </c:pt>
                <c:pt idx="312">
                  <c:v>87.63</c:v>
                </c:pt>
                <c:pt idx="313">
                  <c:v>87.32</c:v>
                </c:pt>
                <c:pt idx="314">
                  <c:v>87.37</c:v>
                </c:pt>
                <c:pt idx="315">
                  <c:v>87.05</c:v>
                </c:pt>
                <c:pt idx="316">
                  <c:v>86.65</c:v>
                </c:pt>
                <c:pt idx="317">
                  <c:v>86.67</c:v>
                </c:pt>
                <c:pt idx="318">
                  <c:v>86.5</c:v>
                </c:pt>
                <c:pt idx="319">
                  <c:v>86.71</c:v>
                </c:pt>
                <c:pt idx="320">
                  <c:v>87.72</c:v>
                </c:pt>
                <c:pt idx="321">
                  <c:v>87.65</c:v>
                </c:pt>
                <c:pt idx="322">
                  <c:v>87.71</c:v>
                </c:pt>
                <c:pt idx="323">
                  <c:v>87.61</c:v>
                </c:pt>
                <c:pt idx="324">
                  <c:v>87.97</c:v>
                </c:pt>
                <c:pt idx="325">
                  <c:v>87.64</c:v>
                </c:pt>
                <c:pt idx="326">
                  <c:v>87.9</c:v>
                </c:pt>
                <c:pt idx="327">
                  <c:v>87.05</c:v>
                </c:pt>
                <c:pt idx="328">
                  <c:v>86.7</c:v>
                </c:pt>
                <c:pt idx="329">
                  <c:v>87.63</c:v>
                </c:pt>
                <c:pt idx="330">
                  <c:v>87.64</c:v>
                </c:pt>
                <c:pt idx="331">
                  <c:v>88.03</c:v>
                </c:pt>
                <c:pt idx="332">
                  <c:v>87.99</c:v>
                </c:pt>
                <c:pt idx="333">
                  <c:v>87.72</c:v>
                </c:pt>
                <c:pt idx="334">
                  <c:v>87.87</c:v>
                </c:pt>
                <c:pt idx="335">
                  <c:v>89.2</c:v>
                </c:pt>
                <c:pt idx="336">
                  <c:v>88.85</c:v>
                </c:pt>
                <c:pt idx="337">
                  <c:v>88.9</c:v>
                </c:pt>
                <c:pt idx="338">
                  <c:v>88.75</c:v>
                </c:pt>
                <c:pt idx="339">
                  <c:v>87.82</c:v>
                </c:pt>
                <c:pt idx="340">
                  <c:v>87.79</c:v>
                </c:pt>
                <c:pt idx="341">
                  <c:v>86.05</c:v>
                </c:pt>
                <c:pt idx="342">
                  <c:v>85.88</c:v>
                </c:pt>
                <c:pt idx="343">
                  <c:v>86</c:v>
                </c:pt>
                <c:pt idx="344">
                  <c:v>85.92</c:v>
                </c:pt>
                <c:pt idx="345">
                  <c:v>85.7</c:v>
                </c:pt>
                <c:pt idx="346">
                  <c:v>85.6</c:v>
                </c:pt>
                <c:pt idx="347">
                  <c:v>84.98</c:v>
                </c:pt>
                <c:pt idx="348">
                  <c:v>84.7</c:v>
                </c:pt>
                <c:pt idx="349">
                  <c:v>84.5</c:v>
                </c:pt>
                <c:pt idx="350">
                  <c:v>84.78</c:v>
                </c:pt>
                <c:pt idx="351">
                  <c:v>84.94</c:v>
                </c:pt>
                <c:pt idx="352">
                  <c:v>83.62</c:v>
                </c:pt>
                <c:pt idx="353">
                  <c:v>83.43</c:v>
                </c:pt>
                <c:pt idx="354">
                  <c:v>83.37</c:v>
                </c:pt>
                <c:pt idx="355">
                  <c:v>83.23</c:v>
                </c:pt>
                <c:pt idx="356">
                  <c:v>85.2</c:v>
                </c:pt>
                <c:pt idx="357">
                  <c:v>83.8</c:v>
                </c:pt>
                <c:pt idx="358">
                  <c:v>83.43</c:v>
                </c:pt>
                <c:pt idx="359">
                  <c:v>83.02</c:v>
                </c:pt>
                <c:pt idx="360">
                  <c:v>82.4</c:v>
                </c:pt>
                <c:pt idx="361">
                  <c:v>84.04</c:v>
                </c:pt>
                <c:pt idx="362">
                  <c:v>85.63</c:v>
                </c:pt>
                <c:pt idx="363">
                  <c:v>85.3</c:v>
                </c:pt>
                <c:pt idx="364">
                  <c:v>85.46</c:v>
                </c:pt>
                <c:pt idx="365">
                  <c:v>85.19</c:v>
                </c:pt>
                <c:pt idx="366">
                  <c:v>85.05</c:v>
                </c:pt>
                <c:pt idx="367">
                  <c:v>85.3</c:v>
                </c:pt>
                <c:pt idx="368">
                  <c:v>84.28</c:v>
                </c:pt>
                <c:pt idx="369">
                  <c:v>84.57</c:v>
                </c:pt>
                <c:pt idx="370">
                  <c:v>85.13</c:v>
                </c:pt>
                <c:pt idx="371">
                  <c:v>84.85</c:v>
                </c:pt>
                <c:pt idx="372">
                  <c:v>84.6</c:v>
                </c:pt>
                <c:pt idx="373">
                  <c:v>84.95</c:v>
                </c:pt>
                <c:pt idx="374">
                  <c:v>83.75</c:v>
                </c:pt>
                <c:pt idx="375">
                  <c:v>84.74</c:v>
                </c:pt>
                <c:pt idx="376">
                  <c:v>82.71</c:v>
                </c:pt>
                <c:pt idx="377">
                  <c:v>84.87</c:v>
                </c:pt>
                <c:pt idx="378">
                  <c:v>85.47</c:v>
                </c:pt>
                <c:pt idx="379">
                  <c:v>84.75</c:v>
                </c:pt>
                <c:pt idx="380">
                  <c:v>83.85</c:v>
                </c:pt>
                <c:pt idx="381">
                  <c:v>82.8</c:v>
                </c:pt>
                <c:pt idx="382">
                  <c:v>83</c:v>
                </c:pt>
                <c:pt idx="383">
                  <c:v>83.22</c:v>
                </c:pt>
                <c:pt idx="384">
                  <c:v>83.35</c:v>
                </c:pt>
                <c:pt idx="385">
                  <c:v>83.14</c:v>
                </c:pt>
                <c:pt idx="386">
                  <c:v>83</c:v>
                </c:pt>
                <c:pt idx="387">
                  <c:v>82.67</c:v>
                </c:pt>
                <c:pt idx="388">
                  <c:v>80.8</c:v>
                </c:pt>
                <c:pt idx="389">
                  <c:v>78.989999999999995</c:v>
                </c:pt>
                <c:pt idx="390">
                  <c:v>77.930000000000007</c:v>
                </c:pt>
                <c:pt idx="391">
                  <c:v>78.209999999999994</c:v>
                </c:pt>
                <c:pt idx="392">
                  <c:v>77.680000000000007</c:v>
                </c:pt>
                <c:pt idx="393">
                  <c:v>77.61</c:v>
                </c:pt>
                <c:pt idx="394">
                  <c:v>77.36</c:v>
                </c:pt>
                <c:pt idx="395">
                  <c:v>77.06</c:v>
                </c:pt>
                <c:pt idx="396">
                  <c:v>76.709999999999994</c:v>
                </c:pt>
                <c:pt idx="397">
                  <c:v>77.069999999999993</c:v>
                </c:pt>
                <c:pt idx="398">
                  <c:v>77.2</c:v>
                </c:pt>
                <c:pt idx="399">
                  <c:v>77.849999999999994</c:v>
                </c:pt>
                <c:pt idx="400">
                  <c:v>77.930000000000007</c:v>
                </c:pt>
                <c:pt idx="401">
                  <c:v>77.94</c:v>
                </c:pt>
                <c:pt idx="402">
                  <c:v>77.41</c:v>
                </c:pt>
                <c:pt idx="403">
                  <c:v>78.06</c:v>
                </c:pt>
                <c:pt idx="404">
                  <c:v>78.95</c:v>
                </c:pt>
                <c:pt idx="405">
                  <c:v>78.48</c:v>
                </c:pt>
                <c:pt idx="406">
                  <c:v>78</c:v>
                </c:pt>
                <c:pt idx="407">
                  <c:v>77.31</c:v>
                </c:pt>
                <c:pt idx="408">
                  <c:v>77.040000000000006</c:v>
                </c:pt>
                <c:pt idx="409">
                  <c:v>77.05</c:v>
                </c:pt>
                <c:pt idx="410">
                  <c:v>77.17</c:v>
                </c:pt>
                <c:pt idx="411">
                  <c:v>77.41</c:v>
                </c:pt>
                <c:pt idx="412">
                  <c:v>77.3</c:v>
                </c:pt>
                <c:pt idx="413">
                  <c:v>77.81</c:v>
                </c:pt>
                <c:pt idx="414">
                  <c:v>77.709999999999994</c:v>
                </c:pt>
                <c:pt idx="415">
                  <c:v>77.790000000000006</c:v>
                </c:pt>
                <c:pt idx="416">
                  <c:v>77.010000000000005</c:v>
                </c:pt>
                <c:pt idx="417">
                  <c:v>79.510000000000005</c:v>
                </c:pt>
                <c:pt idx="418">
                  <c:v>78.92</c:v>
                </c:pt>
                <c:pt idx="419">
                  <c:v>80.45</c:v>
                </c:pt>
                <c:pt idx="420">
                  <c:v>79.989999999999995</c:v>
                </c:pt>
                <c:pt idx="421">
                  <c:v>79.97</c:v>
                </c:pt>
                <c:pt idx="422">
                  <c:v>79.78</c:v>
                </c:pt>
                <c:pt idx="423">
                  <c:v>78.78</c:v>
                </c:pt>
                <c:pt idx="424">
                  <c:v>79.989999999999995</c:v>
                </c:pt>
                <c:pt idx="425">
                  <c:v>79.989999999999995</c:v>
                </c:pt>
                <c:pt idx="426">
                  <c:v>79.86</c:v>
                </c:pt>
                <c:pt idx="427">
                  <c:v>79.989999999999995</c:v>
                </c:pt>
                <c:pt idx="428">
                  <c:v>80.05</c:v>
                </c:pt>
                <c:pt idx="429">
                  <c:v>80.89</c:v>
                </c:pt>
                <c:pt idx="430">
                  <c:v>80.930000000000007</c:v>
                </c:pt>
                <c:pt idx="431">
                  <c:v>80.7</c:v>
                </c:pt>
                <c:pt idx="432">
                  <c:v>79.400000000000006</c:v>
                </c:pt>
                <c:pt idx="433">
                  <c:v>78.61</c:v>
                </c:pt>
                <c:pt idx="434">
                  <c:v>79.069999999999993</c:v>
                </c:pt>
                <c:pt idx="435">
                  <c:v>80.400000000000006</c:v>
                </c:pt>
                <c:pt idx="436">
                  <c:v>81.489999999999995</c:v>
                </c:pt>
                <c:pt idx="437">
                  <c:v>82.25</c:v>
                </c:pt>
                <c:pt idx="438">
                  <c:v>82.24</c:v>
                </c:pt>
                <c:pt idx="439">
                  <c:v>82.71</c:v>
                </c:pt>
                <c:pt idx="440">
                  <c:v>83.84</c:v>
                </c:pt>
                <c:pt idx="441">
                  <c:v>83.76</c:v>
                </c:pt>
                <c:pt idx="442">
                  <c:v>84.3</c:v>
                </c:pt>
                <c:pt idx="443">
                  <c:v>83.95</c:v>
                </c:pt>
                <c:pt idx="444">
                  <c:v>83.52</c:v>
                </c:pt>
                <c:pt idx="445">
                  <c:v>83.5</c:v>
                </c:pt>
                <c:pt idx="446">
                  <c:v>83.3</c:v>
                </c:pt>
                <c:pt idx="447">
                  <c:v>83.7</c:v>
                </c:pt>
                <c:pt idx="448">
                  <c:v>84.24</c:v>
                </c:pt>
                <c:pt idx="449">
                  <c:v>84.21</c:v>
                </c:pt>
                <c:pt idx="450">
                  <c:v>84.75</c:v>
                </c:pt>
                <c:pt idx="451">
                  <c:v>85.53</c:v>
                </c:pt>
                <c:pt idx="452">
                  <c:v>85.74</c:v>
                </c:pt>
                <c:pt idx="453">
                  <c:v>85.91</c:v>
                </c:pt>
                <c:pt idx="454">
                  <c:v>86.2</c:v>
                </c:pt>
                <c:pt idx="455">
                  <c:v>87.02</c:v>
                </c:pt>
                <c:pt idx="456">
                  <c:v>86.64</c:v>
                </c:pt>
                <c:pt idx="457">
                  <c:v>88.5</c:v>
                </c:pt>
                <c:pt idx="458">
                  <c:v>91.19</c:v>
                </c:pt>
                <c:pt idx="459">
                  <c:v>89.38</c:v>
                </c:pt>
                <c:pt idx="460">
                  <c:v>89.28</c:v>
                </c:pt>
                <c:pt idx="461">
                  <c:v>88.8</c:v>
                </c:pt>
                <c:pt idx="462">
                  <c:v>88.75</c:v>
                </c:pt>
                <c:pt idx="463">
                  <c:v>87.84</c:v>
                </c:pt>
                <c:pt idx="464">
                  <c:v>90.1</c:v>
                </c:pt>
                <c:pt idx="465">
                  <c:v>87.03</c:v>
                </c:pt>
                <c:pt idx="466">
                  <c:v>86.78</c:v>
                </c:pt>
                <c:pt idx="467">
                  <c:v>87.02</c:v>
                </c:pt>
                <c:pt idx="468">
                  <c:v>86.84</c:v>
                </c:pt>
                <c:pt idx="469">
                  <c:v>86.42</c:v>
                </c:pt>
                <c:pt idx="470">
                  <c:v>86.34</c:v>
                </c:pt>
                <c:pt idx="471">
                  <c:v>86.39</c:v>
                </c:pt>
                <c:pt idx="472">
                  <c:v>86.49</c:v>
                </c:pt>
                <c:pt idx="473">
                  <c:v>86.3</c:v>
                </c:pt>
                <c:pt idx="474">
                  <c:v>86.39</c:v>
                </c:pt>
                <c:pt idx="475">
                  <c:v>87</c:v>
                </c:pt>
                <c:pt idx="476">
                  <c:v>87.09</c:v>
                </c:pt>
                <c:pt idx="477">
                  <c:v>86.89</c:v>
                </c:pt>
                <c:pt idx="478">
                  <c:v>87.14</c:v>
                </c:pt>
                <c:pt idx="479">
                  <c:v>86.47</c:v>
                </c:pt>
                <c:pt idx="480">
                  <c:v>87.6</c:v>
                </c:pt>
                <c:pt idx="481">
                  <c:v>86.52</c:v>
                </c:pt>
                <c:pt idx="482">
                  <c:v>86.51</c:v>
                </c:pt>
                <c:pt idx="483">
                  <c:v>86.03</c:v>
                </c:pt>
                <c:pt idx="484">
                  <c:v>86.07</c:v>
                </c:pt>
                <c:pt idx="485">
                  <c:v>85.6</c:v>
                </c:pt>
                <c:pt idx="486">
                  <c:v>84.7</c:v>
                </c:pt>
                <c:pt idx="487">
                  <c:v>85.27</c:v>
                </c:pt>
                <c:pt idx="488">
                  <c:v>85.73</c:v>
                </c:pt>
                <c:pt idx="489">
                  <c:v>87.06</c:v>
                </c:pt>
                <c:pt idx="490">
                  <c:v>87.01</c:v>
                </c:pt>
                <c:pt idx="491">
                  <c:v>87.09</c:v>
                </c:pt>
                <c:pt idx="492">
                  <c:v>90.46</c:v>
                </c:pt>
                <c:pt idx="493">
                  <c:v>90.25</c:v>
                </c:pt>
                <c:pt idx="494">
                  <c:v>90.69</c:v>
                </c:pt>
                <c:pt idx="495">
                  <c:v>90.89</c:v>
                </c:pt>
                <c:pt idx="496">
                  <c:v>92.01</c:v>
                </c:pt>
                <c:pt idx="497">
                  <c:v>92.24</c:v>
                </c:pt>
                <c:pt idx="498">
                  <c:v>92.89</c:v>
                </c:pt>
                <c:pt idx="499">
                  <c:v>93.14</c:v>
                </c:pt>
                <c:pt idx="500">
                  <c:v>93.1</c:v>
                </c:pt>
                <c:pt idx="501">
                  <c:v>94.23</c:v>
                </c:pt>
                <c:pt idx="502">
                  <c:v>93.8</c:v>
                </c:pt>
                <c:pt idx="503">
                  <c:v>93.43</c:v>
                </c:pt>
                <c:pt idx="504">
                  <c:v>93.43</c:v>
                </c:pt>
                <c:pt idx="505">
                  <c:v>94.24</c:v>
                </c:pt>
                <c:pt idx="506">
                  <c:v>93.84</c:v>
                </c:pt>
                <c:pt idx="507">
                  <c:v>92.33</c:v>
                </c:pt>
                <c:pt idx="508">
                  <c:v>91.68</c:v>
                </c:pt>
                <c:pt idx="509">
                  <c:v>92</c:v>
                </c:pt>
                <c:pt idx="510">
                  <c:v>91.6</c:v>
                </c:pt>
                <c:pt idx="511">
                  <c:v>93.5</c:v>
                </c:pt>
                <c:pt idx="512">
                  <c:v>94.05</c:v>
                </c:pt>
                <c:pt idx="513">
                  <c:v>94.83</c:v>
                </c:pt>
                <c:pt idx="514">
                  <c:v>95.17</c:v>
                </c:pt>
                <c:pt idx="515">
                  <c:v>95.32</c:v>
                </c:pt>
                <c:pt idx="516">
                  <c:v>94.94</c:v>
                </c:pt>
                <c:pt idx="517">
                  <c:v>95.19</c:v>
                </c:pt>
                <c:pt idx="518">
                  <c:v>94.76</c:v>
                </c:pt>
                <c:pt idx="519">
                  <c:v>95</c:v>
                </c:pt>
                <c:pt idx="520">
                  <c:v>95</c:v>
                </c:pt>
                <c:pt idx="521">
                  <c:v>96.19</c:v>
                </c:pt>
                <c:pt idx="522">
                  <c:v>96.62</c:v>
                </c:pt>
                <c:pt idx="523">
                  <c:v>96.45</c:v>
                </c:pt>
                <c:pt idx="524">
                  <c:v>96.4</c:v>
                </c:pt>
                <c:pt idx="525">
                  <c:v>96.22</c:v>
                </c:pt>
                <c:pt idx="526">
                  <c:v>96</c:v>
                </c:pt>
                <c:pt idx="527">
                  <c:v>95.5</c:v>
                </c:pt>
                <c:pt idx="528">
                  <c:v>94.86</c:v>
                </c:pt>
                <c:pt idx="529">
                  <c:v>94.43</c:v>
                </c:pt>
                <c:pt idx="530">
                  <c:v>94.9</c:v>
                </c:pt>
                <c:pt idx="531">
                  <c:v>94.25</c:v>
                </c:pt>
                <c:pt idx="532">
                  <c:v>94.87</c:v>
                </c:pt>
                <c:pt idx="533">
                  <c:v>94</c:v>
                </c:pt>
                <c:pt idx="534">
                  <c:v>94.57</c:v>
                </c:pt>
                <c:pt idx="535">
                  <c:v>94.6</c:v>
                </c:pt>
                <c:pt idx="536">
                  <c:v>94.52</c:v>
                </c:pt>
                <c:pt idx="537">
                  <c:v>94.52</c:v>
                </c:pt>
                <c:pt idx="538">
                  <c:v>94.4</c:v>
                </c:pt>
                <c:pt idx="539">
                  <c:v>94</c:v>
                </c:pt>
                <c:pt idx="540">
                  <c:v>94.5</c:v>
                </c:pt>
                <c:pt idx="541">
                  <c:v>95.8</c:v>
                </c:pt>
                <c:pt idx="542">
                  <c:v>96.03</c:v>
                </c:pt>
                <c:pt idx="543">
                  <c:v>96.14</c:v>
                </c:pt>
                <c:pt idx="544">
                  <c:v>96.6</c:v>
                </c:pt>
                <c:pt idx="545">
                  <c:v>97.1</c:v>
                </c:pt>
                <c:pt idx="546">
                  <c:v>97.65</c:v>
                </c:pt>
                <c:pt idx="547">
                  <c:v>97.66</c:v>
                </c:pt>
                <c:pt idx="548">
                  <c:v>97.5</c:v>
                </c:pt>
                <c:pt idx="549">
                  <c:v>97.2</c:v>
                </c:pt>
                <c:pt idx="550">
                  <c:v>96.99</c:v>
                </c:pt>
                <c:pt idx="551">
                  <c:v>97.2</c:v>
                </c:pt>
                <c:pt idx="552">
                  <c:v>97.65</c:v>
                </c:pt>
                <c:pt idx="553">
                  <c:v>97.19</c:v>
                </c:pt>
                <c:pt idx="554">
                  <c:v>97.41</c:v>
                </c:pt>
                <c:pt idx="555">
                  <c:v>97.4</c:v>
                </c:pt>
                <c:pt idx="556">
                  <c:v>97.31</c:v>
                </c:pt>
                <c:pt idx="557">
                  <c:v>97.11</c:v>
                </c:pt>
                <c:pt idx="558">
                  <c:v>97.41</c:v>
                </c:pt>
                <c:pt idx="559">
                  <c:v>97.37</c:v>
                </c:pt>
                <c:pt idx="560">
                  <c:v>98</c:v>
                </c:pt>
                <c:pt idx="561">
                  <c:v>97</c:v>
                </c:pt>
                <c:pt idx="562">
                  <c:v>99.08</c:v>
                </c:pt>
                <c:pt idx="563">
                  <c:v>98.99</c:v>
                </c:pt>
                <c:pt idx="564">
                  <c:v>99.13</c:v>
                </c:pt>
                <c:pt idx="565">
                  <c:v>99.17</c:v>
                </c:pt>
                <c:pt idx="566">
                  <c:v>98.99</c:v>
                </c:pt>
                <c:pt idx="567">
                  <c:v>98.99</c:v>
                </c:pt>
                <c:pt idx="568">
                  <c:v>99.06</c:v>
                </c:pt>
                <c:pt idx="569">
                  <c:v>99.15</c:v>
                </c:pt>
                <c:pt idx="570">
                  <c:v>99.11</c:v>
                </c:pt>
                <c:pt idx="571">
                  <c:v>98.96</c:v>
                </c:pt>
                <c:pt idx="572">
                  <c:v>99.02</c:v>
                </c:pt>
                <c:pt idx="573">
                  <c:v>99.03</c:v>
                </c:pt>
                <c:pt idx="574">
                  <c:v>99.09</c:v>
                </c:pt>
                <c:pt idx="575">
                  <c:v>99</c:v>
                </c:pt>
                <c:pt idx="576">
                  <c:v>98.97</c:v>
                </c:pt>
                <c:pt idx="577">
                  <c:v>99.06</c:v>
                </c:pt>
                <c:pt idx="578">
                  <c:v>99.42</c:v>
                </c:pt>
                <c:pt idx="579">
                  <c:v>99.45</c:v>
                </c:pt>
                <c:pt idx="580">
                  <c:v>99.45</c:v>
                </c:pt>
                <c:pt idx="581">
                  <c:v>99.4</c:v>
                </c:pt>
                <c:pt idx="582">
                  <c:v>99.39</c:v>
                </c:pt>
                <c:pt idx="583">
                  <c:v>99.54</c:v>
                </c:pt>
                <c:pt idx="584">
                  <c:v>99.34</c:v>
                </c:pt>
                <c:pt idx="585">
                  <c:v>100.12</c:v>
                </c:pt>
                <c:pt idx="586">
                  <c:v>100.34</c:v>
                </c:pt>
                <c:pt idx="587">
                  <c:v>100.3</c:v>
                </c:pt>
                <c:pt idx="588">
                  <c:v>100.28</c:v>
                </c:pt>
                <c:pt idx="589">
                  <c:v>100.06</c:v>
                </c:pt>
                <c:pt idx="590">
                  <c:v>100.07</c:v>
                </c:pt>
                <c:pt idx="591">
                  <c:v>99.98</c:v>
                </c:pt>
                <c:pt idx="592">
                  <c:v>100.08</c:v>
                </c:pt>
                <c:pt idx="593">
                  <c:v>100</c:v>
                </c:pt>
                <c:pt idx="594">
                  <c:v>99.7</c:v>
                </c:pt>
                <c:pt idx="595">
                  <c:v>99.79</c:v>
                </c:pt>
                <c:pt idx="596">
                  <c:v>99.7</c:v>
                </c:pt>
                <c:pt idx="597">
                  <c:v>99.74</c:v>
                </c:pt>
                <c:pt idx="598">
                  <c:v>99.71</c:v>
                </c:pt>
                <c:pt idx="599">
                  <c:v>99.98</c:v>
                </c:pt>
                <c:pt idx="600">
                  <c:v>100.04</c:v>
                </c:pt>
                <c:pt idx="601">
                  <c:v>100</c:v>
                </c:pt>
                <c:pt idx="602">
                  <c:v>100.19</c:v>
                </c:pt>
                <c:pt idx="603">
                  <c:v>100.04</c:v>
                </c:pt>
                <c:pt idx="604">
                  <c:v>100.58</c:v>
                </c:pt>
                <c:pt idx="605">
                  <c:v>100</c:v>
                </c:pt>
                <c:pt idx="606">
                  <c:v>101</c:v>
                </c:pt>
                <c:pt idx="607">
                  <c:v>100.33</c:v>
                </c:pt>
                <c:pt idx="608">
                  <c:v>99.98</c:v>
                </c:pt>
                <c:pt idx="609">
                  <c:v>100.58</c:v>
                </c:pt>
                <c:pt idx="610">
                  <c:v>100.25</c:v>
                </c:pt>
                <c:pt idx="611">
                  <c:v>100.34</c:v>
                </c:pt>
                <c:pt idx="612">
                  <c:v>100.09</c:v>
                </c:pt>
                <c:pt idx="613">
                  <c:v>100.85</c:v>
                </c:pt>
                <c:pt idx="614">
                  <c:v>100.48</c:v>
                </c:pt>
                <c:pt idx="615">
                  <c:v>100.18</c:v>
                </c:pt>
                <c:pt idx="616">
                  <c:v>100.06</c:v>
                </c:pt>
                <c:pt idx="617">
                  <c:v>100.25</c:v>
                </c:pt>
                <c:pt idx="618">
                  <c:v>99.9</c:v>
                </c:pt>
                <c:pt idx="619">
                  <c:v>100.4</c:v>
                </c:pt>
                <c:pt idx="620">
                  <c:v>100.29</c:v>
                </c:pt>
                <c:pt idx="621">
                  <c:v>100.43</c:v>
                </c:pt>
                <c:pt idx="622">
                  <c:v>100.8</c:v>
                </c:pt>
                <c:pt idx="623">
                  <c:v>100.47</c:v>
                </c:pt>
                <c:pt idx="624">
                  <c:v>100.1</c:v>
                </c:pt>
                <c:pt idx="625">
                  <c:v>99.86</c:v>
                </c:pt>
                <c:pt idx="626">
                  <c:v>99.73</c:v>
                </c:pt>
                <c:pt idx="627">
                  <c:v>100.6</c:v>
                </c:pt>
                <c:pt idx="628">
                  <c:v>101.26</c:v>
                </c:pt>
                <c:pt idx="629">
                  <c:v>100.98</c:v>
                </c:pt>
                <c:pt idx="630">
                  <c:v>100.97</c:v>
                </c:pt>
                <c:pt idx="631">
                  <c:v>100.15</c:v>
                </c:pt>
                <c:pt idx="632">
                  <c:v>100.15</c:v>
                </c:pt>
                <c:pt idx="633">
                  <c:v>100.6</c:v>
                </c:pt>
                <c:pt idx="634">
                  <c:v>100.51</c:v>
                </c:pt>
                <c:pt idx="635">
                  <c:v>99</c:v>
                </c:pt>
                <c:pt idx="636">
                  <c:v>99</c:v>
                </c:pt>
                <c:pt idx="637">
                  <c:v>99.5</c:v>
                </c:pt>
                <c:pt idx="638">
                  <c:v>99.5</c:v>
                </c:pt>
                <c:pt idx="639">
                  <c:v>99.99</c:v>
                </c:pt>
                <c:pt idx="640">
                  <c:v>99.5</c:v>
                </c:pt>
                <c:pt idx="641">
                  <c:v>99.85</c:v>
                </c:pt>
                <c:pt idx="642">
                  <c:v>100</c:v>
                </c:pt>
                <c:pt idx="643">
                  <c:v>100.35</c:v>
                </c:pt>
                <c:pt idx="644">
                  <c:v>100.4</c:v>
                </c:pt>
                <c:pt idx="645">
                  <c:v>100.2</c:v>
                </c:pt>
                <c:pt idx="646">
                  <c:v>100.47</c:v>
                </c:pt>
                <c:pt idx="647">
                  <c:v>100.92</c:v>
                </c:pt>
                <c:pt idx="648">
                  <c:v>100.67</c:v>
                </c:pt>
                <c:pt idx="649">
                  <c:v>102.45</c:v>
                </c:pt>
                <c:pt idx="650">
                  <c:v>101.8</c:v>
                </c:pt>
                <c:pt idx="651">
                  <c:v>101.84</c:v>
                </c:pt>
                <c:pt idx="652">
                  <c:v>101.95</c:v>
                </c:pt>
                <c:pt idx="653">
                  <c:v>101.65</c:v>
                </c:pt>
                <c:pt idx="654">
                  <c:v>102.05</c:v>
                </c:pt>
                <c:pt idx="655">
                  <c:v>101.48</c:v>
                </c:pt>
                <c:pt idx="656">
                  <c:v>101.1</c:v>
                </c:pt>
                <c:pt idx="657">
                  <c:v>101.4</c:v>
                </c:pt>
                <c:pt idx="658">
                  <c:v>101.97</c:v>
                </c:pt>
                <c:pt idx="659">
                  <c:v>101.48</c:v>
                </c:pt>
                <c:pt idx="660">
                  <c:v>101.62</c:v>
                </c:pt>
                <c:pt idx="661">
                  <c:v>101.75</c:v>
                </c:pt>
                <c:pt idx="662">
                  <c:v>101.95</c:v>
                </c:pt>
                <c:pt idx="663">
                  <c:v>101.39</c:v>
                </c:pt>
                <c:pt idx="664">
                  <c:v>101.87</c:v>
                </c:pt>
                <c:pt idx="665">
                  <c:v>101.44</c:v>
                </c:pt>
                <c:pt idx="666">
                  <c:v>100.5</c:v>
                </c:pt>
                <c:pt idx="667">
                  <c:v>100.85</c:v>
                </c:pt>
                <c:pt idx="668">
                  <c:v>102.7</c:v>
                </c:pt>
                <c:pt idx="669">
                  <c:v>102.6</c:v>
                </c:pt>
                <c:pt idx="670">
                  <c:v>102.51</c:v>
                </c:pt>
                <c:pt idx="671">
                  <c:v>102.01</c:v>
                </c:pt>
                <c:pt idx="672">
                  <c:v>102.67</c:v>
                </c:pt>
                <c:pt idx="673">
                  <c:v>102.65</c:v>
                </c:pt>
                <c:pt idx="674">
                  <c:v>103.32</c:v>
                </c:pt>
                <c:pt idx="675">
                  <c:v>102.8</c:v>
                </c:pt>
                <c:pt idx="676">
                  <c:v>102.5</c:v>
                </c:pt>
                <c:pt idx="677">
                  <c:v>102.4</c:v>
                </c:pt>
                <c:pt idx="678">
                  <c:v>101.85</c:v>
                </c:pt>
                <c:pt idx="679">
                  <c:v>102.1</c:v>
                </c:pt>
                <c:pt idx="680">
                  <c:v>101.33</c:v>
                </c:pt>
                <c:pt idx="681">
                  <c:v>102.4</c:v>
                </c:pt>
                <c:pt idx="682">
                  <c:v>103.36</c:v>
                </c:pt>
                <c:pt idx="683">
                  <c:v>103.43</c:v>
                </c:pt>
                <c:pt idx="684">
                  <c:v>103.35</c:v>
                </c:pt>
                <c:pt idx="685">
                  <c:v>103.2</c:v>
                </c:pt>
                <c:pt idx="686">
                  <c:v>102.48</c:v>
                </c:pt>
                <c:pt idx="687">
                  <c:v>103.69</c:v>
                </c:pt>
                <c:pt idx="688">
                  <c:v>104.9</c:v>
                </c:pt>
                <c:pt idx="689">
                  <c:v>101.53</c:v>
                </c:pt>
                <c:pt idx="690">
                  <c:v>103.16</c:v>
                </c:pt>
                <c:pt idx="691">
                  <c:v>100.8</c:v>
                </c:pt>
                <c:pt idx="692">
                  <c:v>103.04</c:v>
                </c:pt>
                <c:pt idx="693">
                  <c:v>102.81</c:v>
                </c:pt>
                <c:pt idx="694">
                  <c:v>103.18</c:v>
                </c:pt>
                <c:pt idx="695">
                  <c:v>103.02</c:v>
                </c:pt>
                <c:pt idx="696">
                  <c:v>102.6</c:v>
                </c:pt>
                <c:pt idx="697">
                  <c:v>103.18</c:v>
                </c:pt>
                <c:pt idx="698">
                  <c:v>102.87</c:v>
                </c:pt>
                <c:pt idx="699">
                  <c:v>103.85</c:v>
                </c:pt>
                <c:pt idx="700">
                  <c:v>102.93</c:v>
                </c:pt>
                <c:pt idx="701">
                  <c:v>102.84</c:v>
                </c:pt>
                <c:pt idx="702">
                  <c:v>102.62</c:v>
                </c:pt>
                <c:pt idx="703">
                  <c:v>102.98</c:v>
                </c:pt>
                <c:pt idx="704">
                  <c:v>103.5</c:v>
                </c:pt>
                <c:pt idx="705">
                  <c:v>103.31</c:v>
                </c:pt>
                <c:pt idx="706">
                  <c:v>102.2</c:v>
                </c:pt>
                <c:pt idx="707">
                  <c:v>102.36</c:v>
                </c:pt>
                <c:pt idx="708">
                  <c:v>102.2</c:v>
                </c:pt>
                <c:pt idx="709">
                  <c:v>105.15</c:v>
                </c:pt>
                <c:pt idx="710">
                  <c:v>104.91</c:v>
                </c:pt>
                <c:pt idx="711">
                  <c:v>104.28</c:v>
                </c:pt>
                <c:pt idx="712">
                  <c:v>104.66</c:v>
                </c:pt>
                <c:pt idx="713">
                  <c:v>104.54</c:v>
                </c:pt>
                <c:pt idx="714">
                  <c:v>104.89</c:v>
                </c:pt>
                <c:pt idx="715">
                  <c:v>104.45</c:v>
                </c:pt>
                <c:pt idx="716">
                  <c:v>104.1</c:v>
                </c:pt>
                <c:pt idx="717">
                  <c:v>103.9</c:v>
                </c:pt>
                <c:pt idx="718">
                  <c:v>103.37</c:v>
                </c:pt>
                <c:pt idx="719">
                  <c:v>103.41</c:v>
                </c:pt>
                <c:pt idx="720">
                  <c:v>103.38</c:v>
                </c:pt>
                <c:pt idx="721">
                  <c:v>103.49</c:v>
                </c:pt>
                <c:pt idx="722">
                  <c:v>103.1</c:v>
                </c:pt>
                <c:pt idx="723">
                  <c:v>102.78</c:v>
                </c:pt>
                <c:pt idx="724">
                  <c:v>102.59</c:v>
                </c:pt>
                <c:pt idx="725">
                  <c:v>102.85</c:v>
                </c:pt>
                <c:pt idx="726">
                  <c:v>102.33</c:v>
                </c:pt>
                <c:pt idx="727">
                  <c:v>101.97</c:v>
                </c:pt>
                <c:pt idx="728">
                  <c:v>102.03</c:v>
                </c:pt>
                <c:pt idx="729">
                  <c:v>103</c:v>
                </c:pt>
                <c:pt idx="730">
                  <c:v>103.85</c:v>
                </c:pt>
                <c:pt idx="731">
                  <c:v>103.43</c:v>
                </c:pt>
                <c:pt idx="732">
                  <c:v>103.4</c:v>
                </c:pt>
                <c:pt idx="733">
                  <c:v>103.03</c:v>
                </c:pt>
                <c:pt idx="734">
                  <c:v>103.1</c:v>
                </c:pt>
                <c:pt idx="735">
                  <c:v>102.84</c:v>
                </c:pt>
                <c:pt idx="736">
                  <c:v>102.81</c:v>
                </c:pt>
                <c:pt idx="737">
                  <c:v>102.1</c:v>
                </c:pt>
                <c:pt idx="738">
                  <c:v>101.61</c:v>
                </c:pt>
                <c:pt idx="739">
                  <c:v>101.6</c:v>
                </c:pt>
                <c:pt idx="740">
                  <c:v>101.91</c:v>
                </c:pt>
                <c:pt idx="741">
                  <c:v>101.94</c:v>
                </c:pt>
                <c:pt idx="742">
                  <c:v>101.81</c:v>
                </c:pt>
                <c:pt idx="743">
                  <c:v>101.5</c:v>
                </c:pt>
                <c:pt idx="744">
                  <c:v>101</c:v>
                </c:pt>
                <c:pt idx="745">
                  <c:v>100.81</c:v>
                </c:pt>
                <c:pt idx="746">
                  <c:v>100.85</c:v>
                </c:pt>
                <c:pt idx="747">
                  <c:v>100.5</c:v>
                </c:pt>
                <c:pt idx="748">
                  <c:v>99.65</c:v>
                </c:pt>
                <c:pt idx="749">
                  <c:v>99.82</c:v>
                </c:pt>
                <c:pt idx="750">
                  <c:v>99.73</c:v>
                </c:pt>
                <c:pt idx="751">
                  <c:v>101.7</c:v>
                </c:pt>
                <c:pt idx="752">
                  <c:v>101.1</c:v>
                </c:pt>
                <c:pt idx="753">
                  <c:v>100.39</c:v>
                </c:pt>
                <c:pt idx="754">
                  <c:v>100.25</c:v>
                </c:pt>
                <c:pt idx="755">
                  <c:v>101.3</c:v>
                </c:pt>
                <c:pt idx="756">
                  <c:v>101.93</c:v>
                </c:pt>
                <c:pt idx="757">
                  <c:v>102.1</c:v>
                </c:pt>
                <c:pt idx="758">
                  <c:v>102</c:v>
                </c:pt>
                <c:pt idx="759">
                  <c:v>101.92</c:v>
                </c:pt>
                <c:pt idx="760">
                  <c:v>102.12</c:v>
                </c:pt>
                <c:pt idx="761">
                  <c:v>101.8</c:v>
                </c:pt>
                <c:pt idx="762">
                  <c:v>101.54</c:v>
                </c:pt>
                <c:pt idx="763">
                  <c:v>101.63</c:v>
                </c:pt>
                <c:pt idx="764">
                  <c:v>101.7</c:v>
                </c:pt>
                <c:pt idx="765">
                  <c:v>101.36</c:v>
                </c:pt>
                <c:pt idx="766">
                  <c:v>101.55</c:v>
                </c:pt>
                <c:pt idx="767">
                  <c:v>101.66</c:v>
                </c:pt>
                <c:pt idx="768">
                  <c:v>101.25</c:v>
                </c:pt>
                <c:pt idx="769">
                  <c:v>101.8</c:v>
                </c:pt>
                <c:pt idx="770">
                  <c:v>102.27</c:v>
                </c:pt>
                <c:pt idx="771">
                  <c:v>103.4</c:v>
                </c:pt>
                <c:pt idx="772">
                  <c:v>103.01</c:v>
                </c:pt>
                <c:pt idx="773">
                  <c:v>103.12</c:v>
                </c:pt>
                <c:pt idx="774">
                  <c:v>102.99</c:v>
                </c:pt>
                <c:pt idx="775">
                  <c:v>103.5</c:v>
                </c:pt>
                <c:pt idx="776">
                  <c:v>103.56</c:v>
                </c:pt>
                <c:pt idx="777">
                  <c:v>103.35</c:v>
                </c:pt>
                <c:pt idx="778">
                  <c:v>103.55</c:v>
                </c:pt>
                <c:pt idx="779">
                  <c:v>103.5</c:v>
                </c:pt>
                <c:pt idx="780">
                  <c:v>103.3</c:v>
                </c:pt>
                <c:pt idx="781">
                  <c:v>103.3</c:v>
                </c:pt>
                <c:pt idx="782">
                  <c:v>103.45</c:v>
                </c:pt>
                <c:pt idx="783">
                  <c:v>103.5</c:v>
                </c:pt>
                <c:pt idx="784">
                  <c:v>103.94</c:v>
                </c:pt>
                <c:pt idx="785">
                  <c:v>104</c:v>
                </c:pt>
                <c:pt idx="786">
                  <c:v>103.99</c:v>
                </c:pt>
                <c:pt idx="787">
                  <c:v>104</c:v>
                </c:pt>
                <c:pt idx="788">
                  <c:v>104.03</c:v>
                </c:pt>
                <c:pt idx="789">
                  <c:v>103.99</c:v>
                </c:pt>
                <c:pt idx="790">
                  <c:v>104.12</c:v>
                </c:pt>
                <c:pt idx="791">
                  <c:v>105.33</c:v>
                </c:pt>
                <c:pt idx="792">
                  <c:v>105</c:v>
                </c:pt>
                <c:pt idx="793">
                  <c:v>105</c:v>
                </c:pt>
                <c:pt idx="794">
                  <c:v>104.72</c:v>
                </c:pt>
                <c:pt idx="795">
                  <c:v>104.48</c:v>
                </c:pt>
                <c:pt idx="796">
                  <c:v>104.46</c:v>
                </c:pt>
                <c:pt idx="797">
                  <c:v>104</c:v>
                </c:pt>
                <c:pt idx="798">
                  <c:v>104.03</c:v>
                </c:pt>
                <c:pt idx="799">
                  <c:v>104.38</c:v>
                </c:pt>
                <c:pt idx="800">
                  <c:v>104.51</c:v>
                </c:pt>
                <c:pt idx="801">
                  <c:v>104.45</c:v>
                </c:pt>
                <c:pt idx="802">
                  <c:v>104.52</c:v>
                </c:pt>
                <c:pt idx="803">
                  <c:v>104.8</c:v>
                </c:pt>
                <c:pt idx="804">
                  <c:v>105.08</c:v>
                </c:pt>
                <c:pt idx="805">
                  <c:v>105</c:v>
                </c:pt>
                <c:pt idx="806">
                  <c:v>103.31</c:v>
                </c:pt>
                <c:pt idx="807">
                  <c:v>103.93</c:v>
                </c:pt>
                <c:pt idx="808">
                  <c:v>104.44</c:v>
                </c:pt>
                <c:pt idx="809">
                  <c:v>105.85</c:v>
                </c:pt>
                <c:pt idx="810">
                  <c:v>105.78</c:v>
                </c:pt>
                <c:pt idx="811">
                  <c:v>104.99</c:v>
                </c:pt>
                <c:pt idx="812">
                  <c:v>106.5</c:v>
                </c:pt>
                <c:pt idx="813">
                  <c:v>106.3</c:v>
                </c:pt>
                <c:pt idx="814">
                  <c:v>105.7</c:v>
                </c:pt>
                <c:pt idx="815">
                  <c:v>105.46</c:v>
                </c:pt>
                <c:pt idx="816">
                  <c:v>105.87</c:v>
                </c:pt>
                <c:pt idx="817">
                  <c:v>105.75</c:v>
                </c:pt>
                <c:pt idx="818">
                  <c:v>104.4</c:v>
                </c:pt>
                <c:pt idx="819">
                  <c:v>103.93</c:v>
                </c:pt>
                <c:pt idx="820">
                  <c:v>103.95</c:v>
                </c:pt>
                <c:pt idx="821">
                  <c:v>104</c:v>
                </c:pt>
                <c:pt idx="822">
                  <c:v>104.26</c:v>
                </c:pt>
                <c:pt idx="823">
                  <c:v>104.5</c:v>
                </c:pt>
                <c:pt idx="824">
                  <c:v>105.2</c:v>
                </c:pt>
                <c:pt idx="825">
                  <c:v>103.3</c:v>
                </c:pt>
                <c:pt idx="826">
                  <c:v>103.36</c:v>
                </c:pt>
                <c:pt idx="827">
                  <c:v>105.6</c:v>
                </c:pt>
                <c:pt idx="828">
                  <c:v>105.7</c:v>
                </c:pt>
                <c:pt idx="829">
                  <c:v>105.25</c:v>
                </c:pt>
                <c:pt idx="830">
                  <c:v>105.79</c:v>
                </c:pt>
                <c:pt idx="831">
                  <c:v>105.75</c:v>
                </c:pt>
                <c:pt idx="832">
                  <c:v>106.05</c:v>
                </c:pt>
                <c:pt idx="833">
                  <c:v>106.28</c:v>
                </c:pt>
                <c:pt idx="834">
                  <c:v>107.5</c:v>
                </c:pt>
                <c:pt idx="835">
                  <c:v>108.1</c:v>
                </c:pt>
                <c:pt idx="836">
                  <c:v>107.82</c:v>
                </c:pt>
                <c:pt idx="837">
                  <c:v>106.9</c:v>
                </c:pt>
                <c:pt idx="838">
                  <c:v>107.29</c:v>
                </c:pt>
                <c:pt idx="839">
                  <c:v>106.61</c:v>
                </c:pt>
                <c:pt idx="840">
                  <c:v>108</c:v>
                </c:pt>
                <c:pt idx="841">
                  <c:v>108</c:v>
                </c:pt>
                <c:pt idx="842">
                  <c:v>108.04</c:v>
                </c:pt>
                <c:pt idx="843">
                  <c:v>107.28</c:v>
                </c:pt>
                <c:pt idx="844">
                  <c:v>106.84</c:v>
                </c:pt>
                <c:pt idx="845">
                  <c:v>106.25</c:v>
                </c:pt>
                <c:pt idx="846">
                  <c:v>105.42</c:v>
                </c:pt>
                <c:pt idx="847">
                  <c:v>104.82</c:v>
                </c:pt>
                <c:pt idx="848">
                  <c:v>103.45</c:v>
                </c:pt>
                <c:pt idx="849">
                  <c:v>103.29</c:v>
                </c:pt>
                <c:pt idx="850">
                  <c:v>102.9</c:v>
                </c:pt>
                <c:pt idx="851">
                  <c:v>102.97</c:v>
                </c:pt>
                <c:pt idx="852">
                  <c:v>102.63</c:v>
                </c:pt>
                <c:pt idx="853">
                  <c:v>103.53</c:v>
                </c:pt>
                <c:pt idx="854">
                  <c:v>102.86</c:v>
                </c:pt>
                <c:pt idx="855">
                  <c:v>104.5</c:v>
                </c:pt>
                <c:pt idx="856">
                  <c:v>104.73</c:v>
                </c:pt>
                <c:pt idx="857">
                  <c:v>102.17</c:v>
                </c:pt>
                <c:pt idx="858">
                  <c:v>103.07</c:v>
                </c:pt>
                <c:pt idx="859">
                  <c:v>105.6</c:v>
                </c:pt>
                <c:pt idx="860">
                  <c:v>105.55</c:v>
                </c:pt>
                <c:pt idx="861">
                  <c:v>105.93</c:v>
                </c:pt>
                <c:pt idx="862">
                  <c:v>105.88</c:v>
                </c:pt>
                <c:pt idx="863">
                  <c:v>105.95</c:v>
                </c:pt>
                <c:pt idx="864">
                  <c:v>106.33</c:v>
                </c:pt>
                <c:pt idx="865">
                  <c:v>106.33</c:v>
                </c:pt>
                <c:pt idx="866">
                  <c:v>107</c:v>
                </c:pt>
                <c:pt idx="867">
                  <c:v>106.79</c:v>
                </c:pt>
                <c:pt idx="868">
                  <c:v>106.68</c:v>
                </c:pt>
                <c:pt idx="869">
                  <c:v>106.9</c:v>
                </c:pt>
                <c:pt idx="870">
                  <c:v>106.56</c:v>
                </c:pt>
                <c:pt idx="871">
                  <c:v>106.62</c:v>
                </c:pt>
                <c:pt idx="872">
                  <c:v>106.6</c:v>
                </c:pt>
                <c:pt idx="873">
                  <c:v>106.57</c:v>
                </c:pt>
                <c:pt idx="874">
                  <c:v>106.7</c:v>
                </c:pt>
                <c:pt idx="875">
                  <c:v>105.74</c:v>
                </c:pt>
                <c:pt idx="876">
                  <c:v>107.07</c:v>
                </c:pt>
                <c:pt idx="877">
                  <c:v>107.14</c:v>
                </c:pt>
                <c:pt idx="878">
                  <c:v>106.15</c:v>
                </c:pt>
                <c:pt idx="879">
                  <c:v>105.91</c:v>
                </c:pt>
                <c:pt idx="880">
                  <c:v>106.18</c:v>
                </c:pt>
                <c:pt idx="881">
                  <c:v>105.97</c:v>
                </c:pt>
                <c:pt idx="882">
                  <c:v>105.5</c:v>
                </c:pt>
                <c:pt idx="883">
                  <c:v>105.98</c:v>
                </c:pt>
                <c:pt idx="884">
                  <c:v>104.37</c:v>
                </c:pt>
                <c:pt idx="885">
                  <c:v>104.61</c:v>
                </c:pt>
                <c:pt idx="886">
                  <c:v>104.22</c:v>
                </c:pt>
                <c:pt idx="887">
                  <c:v>105.34</c:v>
                </c:pt>
                <c:pt idx="888">
                  <c:v>105.4</c:v>
                </c:pt>
                <c:pt idx="889">
                  <c:v>106.7</c:v>
                </c:pt>
                <c:pt idx="890">
                  <c:v>107.01</c:v>
                </c:pt>
                <c:pt idx="891">
                  <c:v>107.49</c:v>
                </c:pt>
                <c:pt idx="892">
                  <c:v>107.57</c:v>
                </c:pt>
                <c:pt idx="893">
                  <c:v>107.7</c:v>
                </c:pt>
                <c:pt idx="894">
                  <c:v>108.16</c:v>
                </c:pt>
                <c:pt idx="895">
                  <c:v>108.53</c:v>
                </c:pt>
                <c:pt idx="896">
                  <c:v>107.6</c:v>
                </c:pt>
                <c:pt idx="897">
                  <c:v>109.7</c:v>
                </c:pt>
                <c:pt idx="898">
                  <c:v>109.09</c:v>
                </c:pt>
                <c:pt idx="899">
                  <c:v>108.56</c:v>
                </c:pt>
                <c:pt idx="900">
                  <c:v>108.47</c:v>
                </c:pt>
                <c:pt idx="901">
                  <c:v>108.87</c:v>
                </c:pt>
                <c:pt idx="902">
                  <c:v>108.66</c:v>
                </c:pt>
                <c:pt idx="903">
                  <c:v>108.8</c:v>
                </c:pt>
                <c:pt idx="904">
                  <c:v>109</c:v>
                </c:pt>
                <c:pt idx="905">
                  <c:v>108.8</c:v>
                </c:pt>
                <c:pt idx="906">
                  <c:v>108.53</c:v>
                </c:pt>
                <c:pt idx="907">
                  <c:v>107.85</c:v>
                </c:pt>
                <c:pt idx="908">
                  <c:v>107.93</c:v>
                </c:pt>
                <c:pt idx="909">
                  <c:v>107.86</c:v>
                </c:pt>
                <c:pt idx="910">
                  <c:v>108.47</c:v>
                </c:pt>
                <c:pt idx="911">
                  <c:v>108.5</c:v>
                </c:pt>
                <c:pt idx="912">
                  <c:v>108.15</c:v>
                </c:pt>
                <c:pt idx="913">
                  <c:v>108.71</c:v>
                </c:pt>
                <c:pt idx="914">
                  <c:v>108.72</c:v>
                </c:pt>
                <c:pt idx="915">
                  <c:v>108.55</c:v>
                </c:pt>
                <c:pt idx="916">
                  <c:v>108.9</c:v>
                </c:pt>
                <c:pt idx="917">
                  <c:v>113.5</c:v>
                </c:pt>
                <c:pt idx="918">
                  <c:v>114.75</c:v>
                </c:pt>
                <c:pt idx="919">
                  <c:v>114.66</c:v>
                </c:pt>
                <c:pt idx="920">
                  <c:v>114.85</c:v>
                </c:pt>
                <c:pt idx="921">
                  <c:v>114.79</c:v>
                </c:pt>
                <c:pt idx="922">
                  <c:v>113.98</c:v>
                </c:pt>
                <c:pt idx="923">
                  <c:v>113.8</c:v>
                </c:pt>
                <c:pt idx="924">
                  <c:v>113.75</c:v>
                </c:pt>
                <c:pt idx="925">
                  <c:v>113.88</c:v>
                </c:pt>
                <c:pt idx="926">
                  <c:v>112.99</c:v>
                </c:pt>
                <c:pt idx="927">
                  <c:v>113.23</c:v>
                </c:pt>
                <c:pt idx="928">
                  <c:v>113.12</c:v>
                </c:pt>
                <c:pt idx="929">
                  <c:v>113.9</c:v>
                </c:pt>
                <c:pt idx="930">
                  <c:v>113.98</c:v>
                </c:pt>
                <c:pt idx="931">
                  <c:v>113.98</c:v>
                </c:pt>
                <c:pt idx="932">
                  <c:v>113.7</c:v>
                </c:pt>
                <c:pt idx="933">
                  <c:v>112.82</c:v>
                </c:pt>
                <c:pt idx="934">
                  <c:v>112.6</c:v>
                </c:pt>
                <c:pt idx="935">
                  <c:v>112.89</c:v>
                </c:pt>
                <c:pt idx="936">
                  <c:v>112.71</c:v>
                </c:pt>
                <c:pt idx="937">
                  <c:v>112.03</c:v>
                </c:pt>
                <c:pt idx="938">
                  <c:v>112.75</c:v>
                </c:pt>
                <c:pt idx="939">
                  <c:v>112.96</c:v>
                </c:pt>
                <c:pt idx="940">
                  <c:v>114.2</c:v>
                </c:pt>
                <c:pt idx="941">
                  <c:v>113.01</c:v>
                </c:pt>
                <c:pt idx="942">
                  <c:v>114.25</c:v>
                </c:pt>
                <c:pt idx="943">
                  <c:v>113.49</c:v>
                </c:pt>
                <c:pt idx="944">
                  <c:v>113.2</c:v>
                </c:pt>
                <c:pt idx="945">
                  <c:v>113.77</c:v>
                </c:pt>
                <c:pt idx="946">
                  <c:v>113.63</c:v>
                </c:pt>
                <c:pt idx="947">
                  <c:v>111.75</c:v>
                </c:pt>
                <c:pt idx="948">
                  <c:v>111.9</c:v>
                </c:pt>
                <c:pt idx="949">
                  <c:v>112.41</c:v>
                </c:pt>
                <c:pt idx="950">
                  <c:v>111.95</c:v>
                </c:pt>
                <c:pt idx="951">
                  <c:v>110.91</c:v>
                </c:pt>
                <c:pt idx="952">
                  <c:v>109.8</c:v>
                </c:pt>
                <c:pt idx="953">
                  <c:v>110.29</c:v>
                </c:pt>
                <c:pt idx="954">
                  <c:v>109.7</c:v>
                </c:pt>
                <c:pt idx="955">
                  <c:v>109.01</c:v>
                </c:pt>
                <c:pt idx="956">
                  <c:v>109.51</c:v>
                </c:pt>
                <c:pt idx="957">
                  <c:v>109.9</c:v>
                </c:pt>
                <c:pt idx="958">
                  <c:v>114.4</c:v>
                </c:pt>
                <c:pt idx="959">
                  <c:v>113.17</c:v>
                </c:pt>
                <c:pt idx="960">
                  <c:v>107.904</c:v>
                </c:pt>
                <c:pt idx="961">
                  <c:v>107.839</c:v>
                </c:pt>
                <c:pt idx="962">
                  <c:v>107.36</c:v>
                </c:pt>
                <c:pt idx="963">
                  <c:v>107.444</c:v>
                </c:pt>
                <c:pt idx="964">
                  <c:v>107.435</c:v>
                </c:pt>
                <c:pt idx="965">
                  <c:v>106.42100000000001</c:v>
                </c:pt>
                <c:pt idx="966">
                  <c:v>104.648</c:v>
                </c:pt>
                <c:pt idx="967">
                  <c:v>103.72799999999999</c:v>
                </c:pt>
                <c:pt idx="968">
                  <c:v>104.13200000000001</c:v>
                </c:pt>
                <c:pt idx="969">
                  <c:v>103.98099999999999</c:v>
                </c:pt>
                <c:pt idx="970">
                  <c:v>104.545</c:v>
                </c:pt>
                <c:pt idx="971">
                  <c:v>105.108</c:v>
                </c:pt>
                <c:pt idx="972">
                  <c:v>105.108</c:v>
                </c:pt>
                <c:pt idx="973">
                  <c:v>105.399</c:v>
                </c:pt>
                <c:pt idx="974">
                  <c:v>106.328</c:v>
                </c:pt>
                <c:pt idx="975">
                  <c:v>106.093</c:v>
                </c:pt>
                <c:pt idx="976">
                  <c:v>106.24299999999999</c:v>
                </c:pt>
                <c:pt idx="977">
                  <c:v>108.30800000000001</c:v>
                </c:pt>
                <c:pt idx="978">
                  <c:v>109.134</c:v>
                </c:pt>
                <c:pt idx="979">
                  <c:v>108.364</c:v>
                </c:pt>
                <c:pt idx="980">
                  <c:v>105.952</c:v>
                </c:pt>
                <c:pt idx="981">
                  <c:v>105.755</c:v>
                </c:pt>
                <c:pt idx="982">
                  <c:v>105.389</c:v>
                </c:pt>
                <c:pt idx="983">
                  <c:v>105.342</c:v>
                </c:pt>
                <c:pt idx="984">
                  <c:v>105.004</c:v>
                </c:pt>
                <c:pt idx="985">
                  <c:v>104.02800000000001</c:v>
                </c:pt>
                <c:pt idx="986">
                  <c:v>103.66200000000001</c:v>
                </c:pt>
                <c:pt idx="987">
                  <c:v>103.17400000000001</c:v>
                </c:pt>
                <c:pt idx="988">
                  <c:v>102.292</c:v>
                </c:pt>
                <c:pt idx="989">
                  <c:v>102.105</c:v>
                </c:pt>
                <c:pt idx="990">
                  <c:v>102.142</c:v>
                </c:pt>
                <c:pt idx="991">
                  <c:v>101.879</c:v>
                </c:pt>
                <c:pt idx="992">
                  <c:v>102.649</c:v>
                </c:pt>
                <c:pt idx="993">
                  <c:v>103.60599999999999</c:v>
                </c:pt>
                <c:pt idx="994">
                  <c:v>103.559</c:v>
                </c:pt>
                <c:pt idx="995">
                  <c:v>103.88800000000001</c:v>
                </c:pt>
                <c:pt idx="996">
                  <c:v>104.545</c:v>
                </c:pt>
                <c:pt idx="997">
                  <c:v>106.89100000000001</c:v>
                </c:pt>
                <c:pt idx="998">
                  <c:v>104.667</c:v>
                </c:pt>
                <c:pt idx="999">
                  <c:v>104.32899999999999</c:v>
                </c:pt>
                <c:pt idx="1000">
                  <c:v>103.681</c:v>
                </c:pt>
                <c:pt idx="1001">
                  <c:v>103.7</c:v>
                </c:pt>
                <c:pt idx="1002">
                  <c:v>102.733</c:v>
                </c:pt>
                <c:pt idx="1003">
                  <c:v>102.292</c:v>
                </c:pt>
                <c:pt idx="1004">
                  <c:v>102.292</c:v>
                </c:pt>
                <c:pt idx="1005">
                  <c:v>101.83199999999999</c:v>
                </c:pt>
                <c:pt idx="1006">
                  <c:v>101.11</c:v>
                </c:pt>
                <c:pt idx="1007">
                  <c:v>101.02500000000001</c:v>
                </c:pt>
                <c:pt idx="1008">
                  <c:v>100.218</c:v>
                </c:pt>
                <c:pt idx="1009">
                  <c:v>100.134</c:v>
                </c:pt>
                <c:pt idx="1010">
                  <c:v>99.805000000000007</c:v>
                </c:pt>
                <c:pt idx="1011">
                  <c:v>99.477000000000004</c:v>
                </c:pt>
                <c:pt idx="1012">
                  <c:v>99.477000000000004</c:v>
                </c:pt>
                <c:pt idx="1013">
                  <c:v>99.457999999999998</c:v>
                </c:pt>
                <c:pt idx="1014">
                  <c:v>99.477000000000004</c:v>
                </c:pt>
                <c:pt idx="1015">
                  <c:v>99.899000000000001</c:v>
                </c:pt>
                <c:pt idx="1016">
                  <c:v>99.477000000000004</c:v>
                </c:pt>
                <c:pt idx="1017">
                  <c:v>101.58799999999999</c:v>
                </c:pt>
                <c:pt idx="1018">
                  <c:v>100.65</c:v>
                </c:pt>
                <c:pt idx="1019">
                  <c:v>99.945999999999998</c:v>
                </c:pt>
                <c:pt idx="1020">
                  <c:v>100.41500000000001</c:v>
                </c:pt>
                <c:pt idx="1021">
                  <c:v>99.757999999999996</c:v>
                </c:pt>
                <c:pt idx="1022">
                  <c:v>98.716999999999999</c:v>
                </c:pt>
                <c:pt idx="1023">
                  <c:v>98.537999999999997</c:v>
                </c:pt>
                <c:pt idx="1024">
                  <c:v>98.537999999999997</c:v>
                </c:pt>
                <c:pt idx="1025">
                  <c:v>98.537999999999997</c:v>
                </c:pt>
                <c:pt idx="1026">
                  <c:v>98.537999999999997</c:v>
                </c:pt>
                <c:pt idx="1027">
                  <c:v>98.406999999999996</c:v>
                </c:pt>
                <c:pt idx="1028">
                  <c:v>98.537999999999997</c:v>
                </c:pt>
                <c:pt idx="1029">
                  <c:v>98.548000000000002</c:v>
                </c:pt>
                <c:pt idx="1030">
                  <c:v>98.491</c:v>
                </c:pt>
                <c:pt idx="1031">
                  <c:v>98.501000000000005</c:v>
                </c:pt>
                <c:pt idx="1032">
                  <c:v>98.537999999999997</c:v>
                </c:pt>
                <c:pt idx="1033">
                  <c:v>98.491</c:v>
                </c:pt>
                <c:pt idx="1034">
                  <c:v>98.537999999999997</c:v>
                </c:pt>
                <c:pt idx="1035">
                  <c:v>98.537999999999997</c:v>
                </c:pt>
                <c:pt idx="1036">
                  <c:v>98.537999999999997</c:v>
                </c:pt>
                <c:pt idx="1037">
                  <c:v>98.537999999999997</c:v>
                </c:pt>
                <c:pt idx="1038">
                  <c:v>99.466999999999999</c:v>
                </c:pt>
                <c:pt idx="1039">
                  <c:v>98.697999999999993</c:v>
                </c:pt>
                <c:pt idx="1040">
                  <c:v>98.537999999999997</c:v>
                </c:pt>
                <c:pt idx="1041">
                  <c:v>99.100999999999999</c:v>
                </c:pt>
                <c:pt idx="1042">
                  <c:v>100.19</c:v>
                </c:pt>
                <c:pt idx="1043">
                  <c:v>99.757999999999996</c:v>
                </c:pt>
                <c:pt idx="1044">
                  <c:v>99.646000000000001</c:v>
                </c:pt>
                <c:pt idx="1045">
                  <c:v>99.524000000000001</c:v>
                </c:pt>
                <c:pt idx="1046">
                  <c:v>99.655000000000001</c:v>
                </c:pt>
                <c:pt idx="1047">
                  <c:v>99.477000000000004</c:v>
                </c:pt>
                <c:pt idx="1048">
                  <c:v>99.194999999999993</c:v>
                </c:pt>
                <c:pt idx="1049">
                  <c:v>99.533000000000001</c:v>
                </c:pt>
                <c:pt idx="1050">
                  <c:v>99.28</c:v>
                </c:pt>
                <c:pt idx="1051">
                  <c:v>99.299000000000007</c:v>
                </c:pt>
                <c:pt idx="1052">
                  <c:v>99.477000000000004</c:v>
                </c:pt>
                <c:pt idx="1053">
                  <c:v>99.477000000000004</c:v>
                </c:pt>
                <c:pt idx="1054">
                  <c:v>99.402000000000001</c:v>
                </c:pt>
                <c:pt idx="1055">
                  <c:v>99.016999999999996</c:v>
                </c:pt>
                <c:pt idx="1056">
                  <c:v>99.194999999999993</c:v>
                </c:pt>
                <c:pt idx="1057">
                  <c:v>99.477000000000004</c:v>
                </c:pt>
                <c:pt idx="1058">
                  <c:v>99.100999999999999</c:v>
                </c:pt>
                <c:pt idx="1059">
                  <c:v>101.354</c:v>
                </c:pt>
                <c:pt idx="1060">
                  <c:v>99.477000000000004</c:v>
                </c:pt>
                <c:pt idx="1061">
                  <c:v>99.242000000000004</c:v>
                </c:pt>
                <c:pt idx="1062">
                  <c:v>99.665000000000006</c:v>
                </c:pt>
                <c:pt idx="1063">
                  <c:v>100.387</c:v>
                </c:pt>
                <c:pt idx="1064">
                  <c:v>98.537999999999997</c:v>
                </c:pt>
                <c:pt idx="1065">
                  <c:v>97.131</c:v>
                </c:pt>
                <c:pt idx="1066">
                  <c:v>95.816999999999993</c:v>
                </c:pt>
                <c:pt idx="1067">
                  <c:v>95.498000000000005</c:v>
                </c:pt>
                <c:pt idx="1068">
                  <c:v>95.263000000000005</c:v>
                </c:pt>
                <c:pt idx="1069">
                  <c:v>94.971999999999994</c:v>
                </c:pt>
                <c:pt idx="1070">
                  <c:v>94.784999999999997</c:v>
                </c:pt>
                <c:pt idx="1071">
                  <c:v>94.09</c:v>
                </c:pt>
                <c:pt idx="1072">
                  <c:v>95.525999999999996</c:v>
                </c:pt>
                <c:pt idx="1073">
                  <c:v>93.846000000000004</c:v>
                </c:pt>
                <c:pt idx="1074">
                  <c:v>94.784999999999997</c:v>
                </c:pt>
                <c:pt idx="1075">
                  <c:v>95.254000000000005</c:v>
                </c:pt>
                <c:pt idx="1076">
                  <c:v>92.813999999999993</c:v>
                </c:pt>
                <c:pt idx="1077">
                  <c:v>92.908000000000001</c:v>
                </c:pt>
                <c:pt idx="1078">
                  <c:v>92.897999999999996</c:v>
                </c:pt>
                <c:pt idx="1079">
                  <c:v>92.626000000000005</c:v>
                </c:pt>
                <c:pt idx="1080">
                  <c:v>93.338999999999999</c:v>
                </c:pt>
                <c:pt idx="1081">
                  <c:v>92.241</c:v>
                </c:pt>
                <c:pt idx="1082">
                  <c:v>91.566000000000003</c:v>
                </c:pt>
                <c:pt idx="1083">
                  <c:v>91.491</c:v>
                </c:pt>
                <c:pt idx="1084">
                  <c:v>91.031000000000006</c:v>
                </c:pt>
                <c:pt idx="1085">
                  <c:v>91.125</c:v>
                </c:pt>
                <c:pt idx="1086">
                  <c:v>91.227999999999994</c:v>
                </c:pt>
                <c:pt idx="1087">
                  <c:v>91.134</c:v>
                </c:pt>
                <c:pt idx="1088">
                  <c:v>91.031000000000006</c:v>
                </c:pt>
                <c:pt idx="1089">
                  <c:v>90.936999999999998</c:v>
                </c:pt>
                <c:pt idx="1090">
                  <c:v>91.031000000000006</c:v>
                </c:pt>
                <c:pt idx="1091">
                  <c:v>91.453000000000003</c:v>
                </c:pt>
                <c:pt idx="1092">
                  <c:v>91.406000000000006</c:v>
                </c:pt>
                <c:pt idx="1093">
                  <c:v>91.406000000000006</c:v>
                </c:pt>
                <c:pt idx="1094">
                  <c:v>91.471999999999994</c:v>
                </c:pt>
                <c:pt idx="1095">
                  <c:v>91.2</c:v>
                </c:pt>
                <c:pt idx="1096">
                  <c:v>91.012</c:v>
                </c:pt>
                <c:pt idx="1097">
                  <c:v>91.087000000000003</c:v>
                </c:pt>
                <c:pt idx="1098">
                  <c:v>91.471999999999994</c:v>
                </c:pt>
                <c:pt idx="1099">
                  <c:v>91.302999999999997</c:v>
                </c:pt>
                <c:pt idx="1100">
                  <c:v>91.828000000000003</c:v>
                </c:pt>
                <c:pt idx="1101">
                  <c:v>91.921999999999997</c:v>
                </c:pt>
                <c:pt idx="1102">
                  <c:v>91.96</c:v>
                </c:pt>
                <c:pt idx="1103">
                  <c:v>91.528000000000006</c:v>
                </c:pt>
                <c:pt idx="1104">
                  <c:v>92.429000000000002</c:v>
                </c:pt>
                <c:pt idx="1105">
                  <c:v>91.480999999999995</c:v>
                </c:pt>
                <c:pt idx="1106">
                  <c:v>92.438000000000002</c:v>
                </c:pt>
                <c:pt idx="1107">
                  <c:v>92.466999999999999</c:v>
                </c:pt>
                <c:pt idx="1108">
                  <c:v>92.42</c:v>
                </c:pt>
                <c:pt idx="1109">
                  <c:v>92.626000000000005</c:v>
                </c:pt>
                <c:pt idx="1110">
                  <c:v>92.363</c:v>
                </c:pt>
                <c:pt idx="1111">
                  <c:v>93.02</c:v>
                </c:pt>
                <c:pt idx="1112">
                  <c:v>92.626000000000005</c:v>
                </c:pt>
                <c:pt idx="1113">
                  <c:v>92.757000000000005</c:v>
                </c:pt>
                <c:pt idx="1114">
                  <c:v>92.007000000000005</c:v>
                </c:pt>
                <c:pt idx="1115">
                  <c:v>92.147000000000006</c:v>
                </c:pt>
                <c:pt idx="1116">
                  <c:v>92.728999999999999</c:v>
                </c:pt>
                <c:pt idx="1117">
                  <c:v>92.861000000000004</c:v>
                </c:pt>
                <c:pt idx="1118">
                  <c:v>91.96</c:v>
                </c:pt>
                <c:pt idx="1119">
                  <c:v>91.218000000000004</c:v>
                </c:pt>
                <c:pt idx="1120">
                  <c:v>90.316999999999993</c:v>
                </c:pt>
                <c:pt idx="1121">
                  <c:v>89.914000000000001</c:v>
                </c:pt>
                <c:pt idx="1122">
                  <c:v>89.36</c:v>
                </c:pt>
                <c:pt idx="1123">
                  <c:v>87.652000000000001</c:v>
                </c:pt>
                <c:pt idx="1124">
                  <c:v>87.652000000000001</c:v>
                </c:pt>
                <c:pt idx="1125">
                  <c:v>87.352000000000004</c:v>
                </c:pt>
                <c:pt idx="1126">
                  <c:v>87.155000000000001</c:v>
                </c:pt>
                <c:pt idx="1127">
                  <c:v>87.84</c:v>
                </c:pt>
                <c:pt idx="1128">
                  <c:v>86.423000000000002</c:v>
                </c:pt>
                <c:pt idx="1129">
                  <c:v>85.738</c:v>
                </c:pt>
                <c:pt idx="1130">
                  <c:v>85.4</c:v>
                </c:pt>
                <c:pt idx="1131">
                  <c:v>85.352999999999994</c:v>
                </c:pt>
                <c:pt idx="1132">
                  <c:v>85.391000000000005</c:v>
                </c:pt>
                <c:pt idx="1133">
                  <c:v>84.94</c:v>
                </c:pt>
                <c:pt idx="1134">
                  <c:v>85.4</c:v>
                </c:pt>
                <c:pt idx="1135">
                  <c:v>85.305999999999997</c:v>
                </c:pt>
                <c:pt idx="1136">
                  <c:v>85.4</c:v>
                </c:pt>
                <c:pt idx="1137">
                  <c:v>86.328999999999994</c:v>
                </c:pt>
                <c:pt idx="1138">
                  <c:v>86.667000000000002</c:v>
                </c:pt>
                <c:pt idx="1139">
                  <c:v>86.301000000000002</c:v>
                </c:pt>
                <c:pt idx="1140">
                  <c:v>86.385000000000005</c:v>
                </c:pt>
                <c:pt idx="1141">
                  <c:v>86.16</c:v>
                </c:pt>
                <c:pt idx="1142">
                  <c:v>85.869</c:v>
                </c:pt>
                <c:pt idx="1143">
                  <c:v>86.084999999999994</c:v>
                </c:pt>
                <c:pt idx="1144">
                  <c:v>88.215000000000003</c:v>
                </c:pt>
                <c:pt idx="1145">
                  <c:v>87.343000000000004</c:v>
                </c:pt>
                <c:pt idx="1146">
                  <c:v>87.698999999999998</c:v>
                </c:pt>
                <c:pt idx="1147">
                  <c:v>87.277000000000001</c:v>
                </c:pt>
                <c:pt idx="1148">
                  <c:v>85.869</c:v>
                </c:pt>
                <c:pt idx="1149">
                  <c:v>86.977000000000004</c:v>
                </c:pt>
                <c:pt idx="1150">
                  <c:v>87.164000000000001</c:v>
                </c:pt>
                <c:pt idx="1151">
                  <c:v>87.183000000000007</c:v>
                </c:pt>
                <c:pt idx="1152">
                  <c:v>86.900999999999996</c:v>
                </c:pt>
                <c:pt idx="1153">
                  <c:v>87.370999999999995</c:v>
                </c:pt>
                <c:pt idx="1154">
                  <c:v>86.686000000000007</c:v>
                </c:pt>
                <c:pt idx="1155">
                  <c:v>85.971999999999994</c:v>
                </c:pt>
                <c:pt idx="1156">
                  <c:v>86.591999999999999</c:v>
                </c:pt>
                <c:pt idx="1157">
                  <c:v>83.522999999999996</c:v>
                </c:pt>
                <c:pt idx="1158">
                  <c:v>83.522999999999996</c:v>
                </c:pt>
                <c:pt idx="1159">
                  <c:v>82.114999999999995</c:v>
                </c:pt>
                <c:pt idx="1160">
                  <c:v>80.894999999999996</c:v>
                </c:pt>
                <c:pt idx="1161">
                  <c:v>79.918999999999997</c:v>
                </c:pt>
                <c:pt idx="1162">
                  <c:v>79.3</c:v>
                </c:pt>
                <c:pt idx="1163">
                  <c:v>81.646000000000001</c:v>
                </c:pt>
                <c:pt idx="1164">
                  <c:v>83.353999999999999</c:v>
                </c:pt>
                <c:pt idx="1165">
                  <c:v>82.05</c:v>
                </c:pt>
                <c:pt idx="1166">
                  <c:v>82.143000000000001</c:v>
                </c:pt>
                <c:pt idx="1167">
                  <c:v>83.522999999999996</c:v>
                </c:pt>
                <c:pt idx="1168">
                  <c:v>78.831000000000003</c:v>
                </c:pt>
                <c:pt idx="1169">
                  <c:v>76.343999999999994</c:v>
                </c:pt>
                <c:pt idx="1170">
                  <c:v>77.930000000000007</c:v>
                </c:pt>
                <c:pt idx="1171">
                  <c:v>79.488</c:v>
                </c:pt>
                <c:pt idx="1172">
                  <c:v>76.953999999999994</c:v>
                </c:pt>
                <c:pt idx="1173">
                  <c:v>83.888999999999996</c:v>
                </c:pt>
                <c:pt idx="1174">
                  <c:v>88.403000000000006</c:v>
                </c:pt>
                <c:pt idx="1175">
                  <c:v>89.453999999999994</c:v>
                </c:pt>
                <c:pt idx="1176">
                  <c:v>94.314999999999998</c:v>
                </c:pt>
                <c:pt idx="1177">
                  <c:v>92.963999999999999</c:v>
                </c:pt>
                <c:pt idx="1178">
                  <c:v>95.254000000000005</c:v>
                </c:pt>
                <c:pt idx="1179">
                  <c:v>97.552999999999997</c:v>
                </c:pt>
                <c:pt idx="1180">
                  <c:v>95.816999999999993</c:v>
                </c:pt>
                <c:pt idx="1181">
                  <c:v>98.069000000000003</c:v>
                </c:pt>
                <c:pt idx="1182">
                  <c:v>98.82</c:v>
                </c:pt>
                <c:pt idx="1183">
                  <c:v>98.894999999999996</c:v>
                </c:pt>
                <c:pt idx="1184">
                  <c:v>99.242000000000004</c:v>
                </c:pt>
                <c:pt idx="1185">
                  <c:v>99.617999999999995</c:v>
                </c:pt>
                <c:pt idx="1186">
                  <c:v>100.246</c:v>
                </c:pt>
                <c:pt idx="1187">
                  <c:v>99.477000000000004</c:v>
                </c:pt>
                <c:pt idx="1188">
                  <c:v>99.438999999999993</c:v>
                </c:pt>
                <c:pt idx="1189">
                  <c:v>100.41500000000001</c:v>
                </c:pt>
                <c:pt idx="1190">
                  <c:v>100.321</c:v>
                </c:pt>
                <c:pt idx="1191">
                  <c:v>100.39700000000001</c:v>
                </c:pt>
                <c:pt idx="1192">
                  <c:v>100.068</c:v>
                </c:pt>
                <c:pt idx="1193">
                  <c:v>100.41500000000001</c:v>
                </c:pt>
                <c:pt idx="1194">
                  <c:v>100.462</c:v>
                </c:pt>
                <c:pt idx="1195">
                  <c:v>100.218</c:v>
                </c:pt>
                <c:pt idx="1196">
                  <c:v>100.453</c:v>
                </c:pt>
                <c:pt idx="1197">
                  <c:v>100.434</c:v>
                </c:pt>
                <c:pt idx="1198">
                  <c:v>100.199</c:v>
                </c:pt>
                <c:pt idx="1199">
                  <c:v>101.072</c:v>
                </c:pt>
                <c:pt idx="1200">
                  <c:v>101.438</c:v>
                </c:pt>
                <c:pt idx="1201">
                  <c:v>101.26</c:v>
                </c:pt>
                <c:pt idx="1202">
                  <c:v>101.363</c:v>
                </c:pt>
                <c:pt idx="1203">
                  <c:v>101.541</c:v>
                </c:pt>
                <c:pt idx="1204">
                  <c:v>102.715</c:v>
                </c:pt>
                <c:pt idx="1205">
                  <c:v>102.264</c:v>
                </c:pt>
                <c:pt idx="1206">
                  <c:v>102.18</c:v>
                </c:pt>
                <c:pt idx="1207">
                  <c:v>102.236</c:v>
                </c:pt>
                <c:pt idx="1208">
                  <c:v>103.024</c:v>
                </c:pt>
                <c:pt idx="1209">
                  <c:v>103.7</c:v>
                </c:pt>
                <c:pt idx="1210">
                  <c:v>103.709</c:v>
                </c:pt>
                <c:pt idx="1211">
                  <c:v>103.7</c:v>
                </c:pt>
                <c:pt idx="1212">
                  <c:v>103.794</c:v>
                </c:pt>
                <c:pt idx="1213">
                  <c:v>103.7</c:v>
                </c:pt>
                <c:pt idx="1214">
                  <c:v>103.23099999999999</c:v>
                </c:pt>
                <c:pt idx="1215">
                  <c:v>102.949</c:v>
                </c:pt>
                <c:pt idx="1216">
                  <c:v>103.559</c:v>
                </c:pt>
                <c:pt idx="1217">
                  <c:v>103.23099999999999</c:v>
                </c:pt>
                <c:pt idx="1218">
                  <c:v>103.7</c:v>
                </c:pt>
                <c:pt idx="1219">
                  <c:v>105.108</c:v>
                </c:pt>
                <c:pt idx="1220">
                  <c:v>105.19199999999999</c:v>
                </c:pt>
                <c:pt idx="1221">
                  <c:v>105.92400000000001</c:v>
                </c:pt>
                <c:pt idx="1222">
                  <c:v>105.483</c:v>
                </c:pt>
                <c:pt idx="1223">
                  <c:v>103.52200000000001</c:v>
                </c:pt>
                <c:pt idx="1224">
                  <c:v>103.11799999999999</c:v>
                </c:pt>
                <c:pt idx="1225">
                  <c:v>102.996</c:v>
                </c:pt>
                <c:pt idx="1226">
                  <c:v>103.137</c:v>
                </c:pt>
                <c:pt idx="1227">
                  <c:v>102.621</c:v>
                </c:pt>
                <c:pt idx="1228">
                  <c:v>102.06699999999999</c:v>
                </c:pt>
                <c:pt idx="1229">
                  <c:v>102.292</c:v>
                </c:pt>
                <c:pt idx="1230">
                  <c:v>101.354</c:v>
                </c:pt>
                <c:pt idx="1231">
                  <c:v>101.34399999999999</c:v>
                </c:pt>
                <c:pt idx="1232">
                  <c:v>101.95399999999999</c:v>
                </c:pt>
                <c:pt idx="1233">
                  <c:v>102.105</c:v>
                </c:pt>
                <c:pt idx="1234">
                  <c:v>101.729</c:v>
                </c:pt>
                <c:pt idx="1235">
                  <c:v>102.639</c:v>
                </c:pt>
                <c:pt idx="1236">
                  <c:v>101.354</c:v>
                </c:pt>
                <c:pt idx="1237">
                  <c:v>102.55500000000001</c:v>
                </c:pt>
                <c:pt idx="1238">
                  <c:v>103.16500000000001</c:v>
                </c:pt>
                <c:pt idx="1239">
                  <c:v>102.949</c:v>
                </c:pt>
                <c:pt idx="1240">
                  <c:v>102.959</c:v>
                </c:pt>
                <c:pt idx="1241">
                  <c:v>103.11799999999999</c:v>
                </c:pt>
                <c:pt idx="1242">
                  <c:v>102.855</c:v>
                </c:pt>
                <c:pt idx="1243">
                  <c:v>102.292</c:v>
                </c:pt>
                <c:pt idx="1244">
                  <c:v>102.874</c:v>
                </c:pt>
                <c:pt idx="1245">
                  <c:v>103.41800000000001</c:v>
                </c:pt>
                <c:pt idx="1246">
                  <c:v>103.04300000000001</c:v>
                </c:pt>
                <c:pt idx="1247">
                  <c:v>102.461</c:v>
                </c:pt>
                <c:pt idx="1248">
                  <c:v>103.221</c:v>
                </c:pt>
                <c:pt idx="1249">
                  <c:v>103.193</c:v>
                </c:pt>
                <c:pt idx="1250">
                  <c:v>103.23099999999999</c:v>
                </c:pt>
                <c:pt idx="1251">
                  <c:v>103.04300000000001</c:v>
                </c:pt>
                <c:pt idx="1252">
                  <c:v>102.56399999999999</c:v>
                </c:pt>
                <c:pt idx="1253">
                  <c:v>103.23099999999999</c:v>
                </c:pt>
                <c:pt idx="1254">
                  <c:v>102.98699999999999</c:v>
                </c:pt>
                <c:pt idx="1255">
                  <c:v>103.23099999999999</c:v>
                </c:pt>
                <c:pt idx="1256">
                  <c:v>103.23099999999999</c:v>
                </c:pt>
                <c:pt idx="1257">
                  <c:v>103.23099999999999</c:v>
                </c:pt>
                <c:pt idx="1258">
                  <c:v>103.23099999999999</c:v>
                </c:pt>
                <c:pt idx="1259">
                  <c:v>103.03400000000001</c:v>
                </c:pt>
                <c:pt idx="1260">
                  <c:v>103.137</c:v>
                </c:pt>
                <c:pt idx="1261">
                  <c:v>103.23099999999999</c:v>
                </c:pt>
                <c:pt idx="1262">
                  <c:v>103.04300000000001</c:v>
                </c:pt>
                <c:pt idx="1263">
                  <c:v>104.16</c:v>
                </c:pt>
                <c:pt idx="1264">
                  <c:v>104.169</c:v>
                </c:pt>
                <c:pt idx="1265">
                  <c:v>103.23099999999999</c:v>
                </c:pt>
                <c:pt idx="1266">
                  <c:v>102.949</c:v>
                </c:pt>
                <c:pt idx="1267">
                  <c:v>102.19799999999999</c:v>
                </c:pt>
                <c:pt idx="1268">
                  <c:v>101.729</c:v>
                </c:pt>
                <c:pt idx="1269">
                  <c:v>100.931</c:v>
                </c:pt>
                <c:pt idx="1270">
                  <c:v>100.41500000000001</c:v>
                </c:pt>
                <c:pt idx="1271">
                  <c:v>100.47199999999999</c:v>
                </c:pt>
                <c:pt idx="1272">
                  <c:v>100.41500000000001</c:v>
                </c:pt>
                <c:pt idx="1273">
                  <c:v>101.166</c:v>
                </c:pt>
                <c:pt idx="1274">
                  <c:v>101.288</c:v>
                </c:pt>
                <c:pt idx="1275">
                  <c:v>100.88500000000001</c:v>
                </c:pt>
                <c:pt idx="1276">
                  <c:v>101.57899999999999</c:v>
                </c:pt>
                <c:pt idx="1277">
                  <c:v>101.63500000000001</c:v>
                </c:pt>
                <c:pt idx="1278">
                  <c:v>106.515</c:v>
                </c:pt>
                <c:pt idx="1279">
                  <c:v>106.515</c:v>
                </c:pt>
                <c:pt idx="1280">
                  <c:v>106.515</c:v>
                </c:pt>
                <c:pt idx="1281">
                  <c:v>106.04600000000001</c:v>
                </c:pt>
                <c:pt idx="1282">
                  <c:v>105.577</c:v>
                </c:pt>
                <c:pt idx="1283">
                  <c:v>105.56699999999999</c:v>
                </c:pt>
                <c:pt idx="1284">
                  <c:v>104.169</c:v>
                </c:pt>
                <c:pt idx="1285">
                  <c:v>104.169</c:v>
                </c:pt>
                <c:pt idx="1286">
                  <c:v>104.169</c:v>
                </c:pt>
                <c:pt idx="1287">
                  <c:v>104.179</c:v>
                </c:pt>
                <c:pt idx="1288">
                  <c:v>104.169</c:v>
                </c:pt>
                <c:pt idx="1289">
                  <c:v>106.04600000000001</c:v>
                </c:pt>
                <c:pt idx="1290">
                  <c:v>105.342</c:v>
                </c:pt>
                <c:pt idx="1291">
                  <c:v>105.108</c:v>
                </c:pt>
                <c:pt idx="1292">
                  <c:v>107.444</c:v>
                </c:pt>
                <c:pt idx="1293">
                  <c:v>107.45399999999999</c:v>
                </c:pt>
                <c:pt idx="1294">
                  <c:v>106.985</c:v>
                </c:pt>
                <c:pt idx="1295">
                  <c:v>106.797</c:v>
                </c:pt>
                <c:pt idx="1296">
                  <c:v>106.985</c:v>
                </c:pt>
                <c:pt idx="1297">
                  <c:v>106.04600000000001</c:v>
                </c:pt>
                <c:pt idx="1298">
                  <c:v>106.97499999999999</c:v>
                </c:pt>
                <c:pt idx="1299">
                  <c:v>106.985</c:v>
                </c:pt>
                <c:pt idx="1300">
                  <c:v>106.985</c:v>
                </c:pt>
                <c:pt idx="1301">
                  <c:v>106.985</c:v>
                </c:pt>
                <c:pt idx="1302">
                  <c:v>106.89100000000001</c:v>
                </c:pt>
                <c:pt idx="1303">
                  <c:v>106.985</c:v>
                </c:pt>
                <c:pt idx="1304">
                  <c:v>106.985</c:v>
                </c:pt>
                <c:pt idx="1305">
                  <c:v>106.994</c:v>
                </c:pt>
                <c:pt idx="1306">
                  <c:v>107.914</c:v>
                </c:pt>
                <c:pt idx="1307">
                  <c:v>101.373</c:v>
                </c:pt>
                <c:pt idx="1308">
                  <c:v>108.383</c:v>
                </c:pt>
                <c:pt idx="1309">
                  <c:v>108.383</c:v>
                </c:pt>
                <c:pt idx="1310">
                  <c:v>108.383</c:v>
                </c:pt>
                <c:pt idx="1311">
                  <c:v>108.392</c:v>
                </c:pt>
                <c:pt idx="1312">
                  <c:v>108.392</c:v>
                </c:pt>
                <c:pt idx="1313">
                  <c:v>108.373</c:v>
                </c:pt>
                <c:pt idx="1314">
                  <c:v>108.392</c:v>
                </c:pt>
                <c:pt idx="1315">
                  <c:v>106.04600000000001</c:v>
                </c:pt>
                <c:pt idx="1316">
                  <c:v>106.04600000000001</c:v>
                </c:pt>
                <c:pt idx="1317">
                  <c:v>107.801</c:v>
                </c:pt>
                <c:pt idx="1318">
                  <c:v>106.027</c:v>
                </c:pt>
                <c:pt idx="1319">
                  <c:v>103.813</c:v>
                </c:pt>
                <c:pt idx="1320">
                  <c:v>107.867</c:v>
                </c:pt>
                <c:pt idx="1321">
                  <c:v>102.771</c:v>
                </c:pt>
                <c:pt idx="1322">
                  <c:v>107.923</c:v>
                </c:pt>
                <c:pt idx="1323">
                  <c:v>103.23099999999999</c:v>
                </c:pt>
                <c:pt idx="1324">
                  <c:v>102.02</c:v>
                </c:pt>
                <c:pt idx="1325">
                  <c:v>100</c:v>
                </c:pt>
              </c:numCache>
            </c:numRef>
          </c:val>
          <c:smooth val="0"/>
          <c:extLst>
            <c:ext xmlns:c16="http://schemas.microsoft.com/office/drawing/2014/chart" uri="{C3380CC4-5D6E-409C-BE32-E72D297353CC}">
              <c16:uniqueId val="{00000001-ACEC-4010-B7E1-0ACB6476C728}"/>
            </c:ext>
          </c:extLst>
        </c:ser>
        <c:dLbls>
          <c:showLegendKey val="0"/>
          <c:showVal val="0"/>
          <c:showCatName val="0"/>
          <c:showSerName val="0"/>
          <c:showPercent val="0"/>
          <c:showBubbleSize val="0"/>
        </c:dLbls>
        <c:marker val="1"/>
        <c:smooth val="0"/>
        <c:axId val="-1338555792"/>
        <c:axId val="-1338545456"/>
      </c:lineChart>
      <c:dateAx>
        <c:axId val="-1338551440"/>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1338546000"/>
        <c:crosses val="autoZero"/>
        <c:auto val="1"/>
        <c:lblOffset val="100"/>
        <c:baseTimeUnit val="days"/>
        <c:majorUnit val="1"/>
        <c:majorTimeUnit val="months"/>
      </c:dateAx>
      <c:valAx>
        <c:axId val="-133854600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1338551440"/>
        <c:crosses val="autoZero"/>
        <c:crossBetween val="between"/>
      </c:valAx>
      <c:valAx>
        <c:axId val="-133854545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1338555792"/>
        <c:crosses val="max"/>
        <c:crossBetween val="between"/>
      </c:valAx>
      <c:dateAx>
        <c:axId val="-1338555792"/>
        <c:scaling>
          <c:orientation val="minMax"/>
        </c:scaling>
        <c:delete val="1"/>
        <c:axPos val="b"/>
        <c:numFmt formatCode="[$-416]d\-mmm;@" sourceLinked="1"/>
        <c:majorTickMark val="out"/>
        <c:minorTickMark val="none"/>
        <c:tickLblPos val="nextTo"/>
        <c:crossAx val="-1338545456"/>
        <c:crosses val="autoZero"/>
        <c:auto val="1"/>
        <c:lblOffset val="100"/>
        <c:baseTimeUnit val="days"/>
      </c:dateAx>
      <c:spPr>
        <a:noFill/>
        <a:ln>
          <a:noFill/>
        </a:ln>
        <a:effectLst/>
      </c:spPr>
    </c:plotArea>
    <c:legend>
      <c:legendPos val="b"/>
      <c:layout>
        <c:manualLayout>
          <c:xMode val="edge"/>
          <c:yMode val="edge"/>
          <c:x val="0"/>
          <c:y val="0.93034504022995068"/>
          <c:w val="1"/>
          <c:h val="6.96549597700493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0"/>
    <c:dispBlanksAs val="zero"/>
    <c:showDLblsOverMax val="0"/>
  </c:chart>
  <c:spPr>
    <a:noFill/>
    <a:ln w="9525" cap="flat" cmpd="sng" algn="ctr">
      <a:noFill/>
      <a:round/>
    </a:ln>
    <a:effectLst/>
  </c:spPr>
  <c:txPr>
    <a:bodyPr/>
    <a:lstStyle/>
    <a:p>
      <a:pPr>
        <a:defRPr sz="1000">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9974271518425E-3"/>
          <c:y val="4.2788158491994605E-2"/>
          <c:w val="0.98426708205766189"/>
          <c:h val="0.77805258441089864"/>
        </c:manualLayout>
      </c:layout>
      <c:barChart>
        <c:barDir val="col"/>
        <c:grouping val="clustered"/>
        <c:varyColors val="0"/>
        <c:ser>
          <c:idx val="0"/>
          <c:order val="0"/>
          <c:tx>
            <c:strRef>
              <c:f>Performance!$AN$1</c:f>
              <c:strCache>
                <c:ptCount val="1"/>
                <c:pt idx="0">
                  <c:v>Rendimento Distribuído (R$/cota)</c:v>
                </c:pt>
              </c:strCache>
            </c:strRef>
          </c:tx>
          <c:spPr>
            <a:solidFill>
              <a:srgbClr val="0D0D38"/>
            </a:solidFill>
            <a:ln>
              <a:noFill/>
            </a:ln>
            <a:effectLst/>
          </c:spPr>
          <c:invertIfNegative val="0"/>
          <c:dLbls>
            <c:dLbl>
              <c:idx val="21"/>
              <c:layout>
                <c:manualLayout>
                  <c:x val="0"/>
                  <c:y val="1.136516175220367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BE-4F91-A8AD-9B07F77E58D9}"/>
                </c:ext>
              </c:extLst>
            </c:dLbl>
            <c:spPr>
              <a:noFill/>
              <a:ln>
                <a:noFill/>
              </a:ln>
              <a:effectLst/>
            </c:spPr>
            <c:txPr>
              <a:bodyPr rot="0" spcFirstLastPara="1" vertOverflow="ellipsis" vert="horz" wrap="square" anchor="ctr" anchorCtr="1"/>
              <a:lstStyle/>
              <a:p>
                <a:pPr>
                  <a:defRPr sz="8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Performance!$AM$3:$AM$74</c:f>
              <c:numCache>
                <c:formatCode>[$-416]d\-mmm;@</c:formatCode>
                <c:ptCount val="72"/>
                <c:pt idx="0">
                  <c:v>43465</c:v>
                </c:pt>
                <c:pt idx="1">
                  <c:v>43496</c:v>
                </c:pt>
                <c:pt idx="2">
                  <c:v>43524</c:v>
                </c:pt>
                <c:pt idx="3">
                  <c:v>43555</c:v>
                </c:pt>
                <c:pt idx="4">
                  <c:v>43585</c:v>
                </c:pt>
                <c:pt idx="5">
                  <c:v>43616</c:v>
                </c:pt>
                <c:pt idx="6">
                  <c:v>43644</c:v>
                </c:pt>
                <c:pt idx="7">
                  <c:v>43677</c:v>
                </c:pt>
                <c:pt idx="8">
                  <c:v>43707</c:v>
                </c:pt>
                <c:pt idx="9">
                  <c:v>43738</c:v>
                </c:pt>
                <c:pt idx="10">
                  <c:v>43769</c:v>
                </c:pt>
                <c:pt idx="11">
                  <c:v>43798</c:v>
                </c:pt>
                <c:pt idx="12">
                  <c:v>43829</c:v>
                </c:pt>
                <c:pt idx="13">
                  <c:v>43861</c:v>
                </c:pt>
                <c:pt idx="14">
                  <c:v>43889</c:v>
                </c:pt>
                <c:pt idx="15">
                  <c:v>43921</c:v>
                </c:pt>
                <c:pt idx="16">
                  <c:v>43951</c:v>
                </c:pt>
                <c:pt idx="17">
                  <c:v>43980</c:v>
                </c:pt>
                <c:pt idx="18">
                  <c:v>44012</c:v>
                </c:pt>
                <c:pt idx="19">
                  <c:v>44043</c:v>
                </c:pt>
                <c:pt idx="20">
                  <c:v>44074</c:v>
                </c:pt>
                <c:pt idx="21">
                  <c:v>44104</c:v>
                </c:pt>
                <c:pt idx="22">
                  <c:v>44134</c:v>
                </c:pt>
                <c:pt idx="23">
                  <c:v>44165</c:v>
                </c:pt>
                <c:pt idx="24">
                  <c:v>44195</c:v>
                </c:pt>
                <c:pt idx="25">
                  <c:v>44225</c:v>
                </c:pt>
                <c:pt idx="26">
                  <c:v>44253</c:v>
                </c:pt>
                <c:pt idx="27">
                  <c:v>44286</c:v>
                </c:pt>
                <c:pt idx="28">
                  <c:v>44316</c:v>
                </c:pt>
                <c:pt idx="29">
                  <c:v>44347</c:v>
                </c:pt>
                <c:pt idx="30">
                  <c:v>44377</c:v>
                </c:pt>
                <c:pt idx="31">
                  <c:v>44407</c:v>
                </c:pt>
                <c:pt idx="32">
                  <c:v>44439</c:v>
                </c:pt>
                <c:pt idx="33">
                  <c:v>44469</c:v>
                </c:pt>
                <c:pt idx="34">
                  <c:v>44498</c:v>
                </c:pt>
                <c:pt idx="35">
                  <c:v>44530</c:v>
                </c:pt>
                <c:pt idx="36">
                  <c:v>44560</c:v>
                </c:pt>
                <c:pt idx="37">
                  <c:v>44592</c:v>
                </c:pt>
                <c:pt idx="38">
                  <c:v>44617</c:v>
                </c:pt>
                <c:pt idx="39">
                  <c:v>44651</c:v>
                </c:pt>
                <c:pt idx="40">
                  <c:v>44680</c:v>
                </c:pt>
                <c:pt idx="41">
                  <c:v>44712</c:v>
                </c:pt>
                <c:pt idx="42">
                  <c:v>44742</c:v>
                </c:pt>
                <c:pt idx="43">
                  <c:v>44771</c:v>
                </c:pt>
                <c:pt idx="44">
                  <c:v>44804</c:v>
                </c:pt>
                <c:pt idx="45">
                  <c:v>44834</c:v>
                </c:pt>
                <c:pt idx="46">
                  <c:v>44865</c:v>
                </c:pt>
                <c:pt idx="47">
                  <c:v>44895</c:v>
                </c:pt>
                <c:pt idx="48">
                  <c:v>44924</c:v>
                </c:pt>
                <c:pt idx="49">
                  <c:v>44957</c:v>
                </c:pt>
                <c:pt idx="50">
                  <c:v>44985</c:v>
                </c:pt>
                <c:pt idx="51">
                  <c:v>45016</c:v>
                </c:pt>
                <c:pt idx="52">
                  <c:v>45044</c:v>
                </c:pt>
                <c:pt idx="53">
                  <c:v>45077</c:v>
                </c:pt>
                <c:pt idx="54">
                  <c:v>45107</c:v>
                </c:pt>
                <c:pt idx="55">
                  <c:v>45138</c:v>
                </c:pt>
                <c:pt idx="56">
                  <c:v>45169</c:v>
                </c:pt>
                <c:pt idx="57">
                  <c:v>45198</c:v>
                </c:pt>
                <c:pt idx="58">
                  <c:v>45230</c:v>
                </c:pt>
                <c:pt idx="59">
                  <c:v>45260</c:v>
                </c:pt>
                <c:pt idx="60">
                  <c:v>45288</c:v>
                </c:pt>
                <c:pt idx="61">
                  <c:v>45322</c:v>
                </c:pt>
                <c:pt idx="62">
                  <c:v>45351</c:v>
                </c:pt>
                <c:pt idx="63">
                  <c:v>45379</c:v>
                </c:pt>
                <c:pt idx="64">
                  <c:v>45412</c:v>
                </c:pt>
                <c:pt idx="65">
                  <c:v>45443</c:v>
                </c:pt>
                <c:pt idx="66">
                  <c:v>45471</c:v>
                </c:pt>
                <c:pt idx="67">
                  <c:v>45504</c:v>
                </c:pt>
                <c:pt idx="68">
                  <c:v>45534</c:v>
                </c:pt>
                <c:pt idx="69">
                  <c:v>45565</c:v>
                </c:pt>
                <c:pt idx="70">
                  <c:v>45596</c:v>
                </c:pt>
                <c:pt idx="71">
                  <c:v>45625</c:v>
                </c:pt>
              </c:numCache>
            </c:numRef>
          </c:cat>
          <c:val>
            <c:numRef>
              <c:f>Performance!$AN$3:$AN$74</c:f>
              <c:numCache>
                <c:formatCode>#,##0.00</c:formatCode>
                <c:ptCount val="72"/>
                <c:pt idx="0">
                  <c:v>0.17</c:v>
                </c:pt>
                <c:pt idx="1">
                  <c:v>1.01</c:v>
                </c:pt>
                <c:pt idx="2">
                  <c:v>0.47</c:v>
                </c:pt>
                <c:pt idx="3">
                  <c:v>0.66</c:v>
                </c:pt>
                <c:pt idx="4">
                  <c:v>0.86</c:v>
                </c:pt>
                <c:pt idx="5">
                  <c:v>1.36</c:v>
                </c:pt>
                <c:pt idx="6">
                  <c:v>1.39</c:v>
                </c:pt>
                <c:pt idx="7">
                  <c:v>1.1000000000000001</c:v>
                </c:pt>
                <c:pt idx="8">
                  <c:v>1</c:v>
                </c:pt>
                <c:pt idx="9">
                  <c:v>1.1000000000000001</c:v>
                </c:pt>
                <c:pt idx="10">
                  <c:v>1.1100000000000001</c:v>
                </c:pt>
                <c:pt idx="11">
                  <c:v>0.83</c:v>
                </c:pt>
                <c:pt idx="12">
                  <c:v>0.36</c:v>
                </c:pt>
                <c:pt idx="13">
                  <c:v>0.71</c:v>
                </c:pt>
                <c:pt idx="14">
                  <c:v>0.71</c:v>
                </c:pt>
                <c:pt idx="15">
                  <c:v>0.71</c:v>
                </c:pt>
                <c:pt idx="16">
                  <c:v>0.63</c:v>
                </c:pt>
                <c:pt idx="17">
                  <c:v>0.63</c:v>
                </c:pt>
                <c:pt idx="18">
                  <c:v>0.63</c:v>
                </c:pt>
                <c:pt idx="19">
                  <c:v>0.71</c:v>
                </c:pt>
                <c:pt idx="20">
                  <c:v>0.85</c:v>
                </c:pt>
                <c:pt idx="21">
                  <c:v>0.92</c:v>
                </c:pt>
                <c:pt idx="22">
                  <c:v>1.18</c:v>
                </c:pt>
                <c:pt idx="23">
                  <c:v>1.28</c:v>
                </c:pt>
                <c:pt idx="24">
                  <c:v>1.8</c:v>
                </c:pt>
                <c:pt idx="25">
                  <c:v>2.0499999999999998</c:v>
                </c:pt>
                <c:pt idx="26">
                  <c:v>1.6</c:v>
                </c:pt>
                <c:pt idx="27">
                  <c:v>1.1000000000000001</c:v>
                </c:pt>
                <c:pt idx="28">
                  <c:v>1</c:v>
                </c:pt>
                <c:pt idx="29">
                  <c:v>1.07</c:v>
                </c:pt>
                <c:pt idx="30">
                  <c:v>1.07</c:v>
                </c:pt>
                <c:pt idx="31">
                  <c:v>1.1000000000000001</c:v>
                </c:pt>
                <c:pt idx="32">
                  <c:v>1.1499999999999999</c:v>
                </c:pt>
                <c:pt idx="33">
                  <c:v>1.1499999999999999</c:v>
                </c:pt>
                <c:pt idx="34">
                  <c:v>1.1499999999999999</c:v>
                </c:pt>
                <c:pt idx="35">
                  <c:v>1.2</c:v>
                </c:pt>
                <c:pt idx="36">
                  <c:v>1.35</c:v>
                </c:pt>
                <c:pt idx="37">
                  <c:v>1.1000000000000001</c:v>
                </c:pt>
                <c:pt idx="38">
                  <c:v>1.1000000000000001</c:v>
                </c:pt>
                <c:pt idx="39">
                  <c:v>1.1000000000000001</c:v>
                </c:pt>
                <c:pt idx="40">
                  <c:v>1.3</c:v>
                </c:pt>
                <c:pt idx="41">
                  <c:v>1.45</c:v>
                </c:pt>
                <c:pt idx="42">
                  <c:v>1.5</c:v>
                </c:pt>
                <c:pt idx="43">
                  <c:v>1.4</c:v>
                </c:pt>
                <c:pt idx="44">
                  <c:v>1.05</c:v>
                </c:pt>
                <c:pt idx="45">
                  <c:v>1</c:v>
                </c:pt>
                <c:pt idx="46">
                  <c:v>1</c:v>
                </c:pt>
                <c:pt idx="47">
                  <c:v>0.9</c:v>
                </c:pt>
                <c:pt idx="48">
                  <c:v>0.9</c:v>
                </c:pt>
                <c:pt idx="49">
                  <c:v>0.9</c:v>
                </c:pt>
                <c:pt idx="50">
                  <c:v>0.9</c:v>
                </c:pt>
                <c:pt idx="51">
                  <c:v>0.9</c:v>
                </c:pt>
                <c:pt idx="52">
                  <c:v>0.9</c:v>
                </c:pt>
                <c:pt idx="53">
                  <c:v>0.94</c:v>
                </c:pt>
                <c:pt idx="54">
                  <c:v>0.94</c:v>
                </c:pt>
                <c:pt idx="55">
                  <c:v>0.9</c:v>
                </c:pt>
                <c:pt idx="56">
                  <c:v>0.6</c:v>
                </c:pt>
                <c:pt idx="57">
                  <c:v>0.45</c:v>
                </c:pt>
                <c:pt idx="58">
                  <c:v>0.57999999999999996</c:v>
                </c:pt>
                <c:pt idx="59">
                  <c:v>0.67</c:v>
                </c:pt>
                <c:pt idx="60">
                  <c:v>0.69</c:v>
                </c:pt>
                <c:pt idx="61">
                  <c:v>0.95630000000000004</c:v>
                </c:pt>
                <c:pt idx="62">
                  <c:v>0.9</c:v>
                </c:pt>
                <c:pt idx="63">
                  <c:v>0.76</c:v>
                </c:pt>
                <c:pt idx="64">
                  <c:v>0.89</c:v>
                </c:pt>
                <c:pt idx="65">
                  <c:v>0.65</c:v>
                </c:pt>
                <c:pt idx="66">
                  <c:v>0.74539999999999995</c:v>
                </c:pt>
                <c:pt idx="67">
                  <c:v>0.88</c:v>
                </c:pt>
                <c:pt idx="68">
                  <c:v>0.8</c:v>
                </c:pt>
                <c:pt idx="69">
                  <c:v>0.76</c:v>
                </c:pt>
                <c:pt idx="70">
                  <c:v>0.71</c:v>
                </c:pt>
                <c:pt idx="71">
                  <c:v>0.79</c:v>
                </c:pt>
              </c:numCache>
            </c:numRef>
          </c:val>
          <c:extLst>
            <c:ext xmlns:c16="http://schemas.microsoft.com/office/drawing/2014/chart" uri="{C3380CC4-5D6E-409C-BE32-E72D297353CC}">
              <c16:uniqueId val="{00000000-7A3C-43A8-A25C-77BDB4AE5BC4}"/>
            </c:ext>
          </c:extLst>
        </c:ser>
        <c:dLbls>
          <c:dLblPos val="outEnd"/>
          <c:showLegendKey val="0"/>
          <c:showVal val="1"/>
          <c:showCatName val="0"/>
          <c:showSerName val="0"/>
          <c:showPercent val="0"/>
          <c:showBubbleSize val="0"/>
        </c:dLbls>
        <c:gapWidth val="80"/>
        <c:axId val="1109860143"/>
        <c:axId val="480433967"/>
      </c:barChart>
      <c:dateAx>
        <c:axId val="1109860143"/>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80433967"/>
        <c:crosses val="autoZero"/>
        <c:auto val="1"/>
        <c:lblOffset val="100"/>
        <c:baseTimeUnit val="months"/>
      </c:dateAx>
      <c:valAx>
        <c:axId val="480433967"/>
        <c:scaling>
          <c:orientation val="minMax"/>
          <c:max val="2.5"/>
        </c:scaling>
        <c:delete val="1"/>
        <c:axPos val="l"/>
        <c:numFmt formatCode="#,##0.00" sourceLinked="1"/>
        <c:majorTickMark val="none"/>
        <c:minorTickMark val="none"/>
        <c:tickLblPos val="nextTo"/>
        <c:crossAx val="1109860143"/>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82767331453353E-3"/>
          <c:y val="4.300340833438529E-2"/>
          <c:w val="0.98171546360473871"/>
          <c:h val="0.69845295027538545"/>
        </c:manualLayout>
      </c:layout>
      <c:barChart>
        <c:barDir val="col"/>
        <c:grouping val="clustered"/>
        <c:varyColors val="0"/>
        <c:ser>
          <c:idx val="0"/>
          <c:order val="0"/>
          <c:tx>
            <c:strRef>
              <c:f>Performance!$AP$1</c:f>
              <c:strCache>
                <c:ptCount val="1"/>
                <c:pt idx="0">
                  <c:v>Dividend Yield anualizado (sobre a cota patrimonial)</c:v>
                </c:pt>
              </c:strCache>
            </c:strRef>
          </c:tx>
          <c:spPr>
            <a:solidFill>
              <a:srgbClr val="0D0D38"/>
            </a:solidFill>
            <a:ln>
              <a:noFill/>
            </a:ln>
            <a:effectLst/>
          </c:spPr>
          <c:invertIfNegative val="0"/>
          <c:dLbls>
            <c:dLbl>
              <c:idx val="20"/>
              <c:layout>
                <c:manualLayout>
                  <c:x val="6.9811205215149891E-4"/>
                  <c:y val="0.2214364170718569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DF-49B8-B1AF-C408EF535B30}"/>
                </c:ext>
              </c:extLst>
            </c:dLbl>
            <c:dLbl>
              <c:idx val="34"/>
              <c:layout>
                <c:manualLayout>
                  <c:x val="-6.9811205215149891E-4"/>
                  <c:y val="0.2565226681283255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DF-49B8-B1AF-C408EF535B30}"/>
                </c:ext>
              </c:extLst>
            </c:dLbl>
            <c:spPr>
              <a:solidFill>
                <a:srgbClr val="0D0D38"/>
              </a:solidFill>
              <a:ln>
                <a:noFill/>
              </a:ln>
              <a:effectLst/>
            </c:spPr>
            <c:txPr>
              <a:bodyPr rot="0" spcFirstLastPara="1" vertOverflow="ellipsis" vert="horz" wrap="square" anchor="ctr" anchorCtr="1"/>
              <a:lstStyle/>
              <a:p>
                <a:pPr>
                  <a:defRPr sz="7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Performance!$AM$3:$AM$74</c15:sqref>
                  </c15:fullRef>
                </c:ext>
              </c:extLst>
              <c:f>Performance!$AM$11:$AM$74</c:f>
              <c:numCache>
                <c:formatCode>[$-416]d\-mmm;@</c:formatCode>
                <c:ptCount val="64"/>
                <c:pt idx="0">
                  <c:v>43707</c:v>
                </c:pt>
                <c:pt idx="1">
                  <c:v>43738</c:v>
                </c:pt>
                <c:pt idx="2">
                  <c:v>43769</c:v>
                </c:pt>
                <c:pt idx="3">
                  <c:v>43798</c:v>
                </c:pt>
                <c:pt idx="4">
                  <c:v>43829</c:v>
                </c:pt>
                <c:pt idx="5">
                  <c:v>43861</c:v>
                </c:pt>
                <c:pt idx="6">
                  <c:v>43889</c:v>
                </c:pt>
                <c:pt idx="7">
                  <c:v>43921</c:v>
                </c:pt>
                <c:pt idx="8">
                  <c:v>43951</c:v>
                </c:pt>
                <c:pt idx="9">
                  <c:v>43980</c:v>
                </c:pt>
                <c:pt idx="10">
                  <c:v>44012</c:v>
                </c:pt>
                <c:pt idx="11">
                  <c:v>44043</c:v>
                </c:pt>
                <c:pt idx="12">
                  <c:v>44074</c:v>
                </c:pt>
                <c:pt idx="13">
                  <c:v>44104</c:v>
                </c:pt>
                <c:pt idx="14">
                  <c:v>44134</c:v>
                </c:pt>
                <c:pt idx="15">
                  <c:v>44165</c:v>
                </c:pt>
                <c:pt idx="16">
                  <c:v>44195</c:v>
                </c:pt>
                <c:pt idx="17">
                  <c:v>44225</c:v>
                </c:pt>
                <c:pt idx="18">
                  <c:v>44253</c:v>
                </c:pt>
                <c:pt idx="19">
                  <c:v>44286</c:v>
                </c:pt>
                <c:pt idx="20">
                  <c:v>44316</c:v>
                </c:pt>
                <c:pt idx="21">
                  <c:v>44347</c:v>
                </c:pt>
                <c:pt idx="22">
                  <c:v>44377</c:v>
                </c:pt>
                <c:pt idx="23">
                  <c:v>44407</c:v>
                </c:pt>
                <c:pt idx="24">
                  <c:v>44439</c:v>
                </c:pt>
                <c:pt idx="25">
                  <c:v>44469</c:v>
                </c:pt>
                <c:pt idx="26">
                  <c:v>44498</c:v>
                </c:pt>
                <c:pt idx="27">
                  <c:v>44530</c:v>
                </c:pt>
                <c:pt idx="28">
                  <c:v>44560</c:v>
                </c:pt>
                <c:pt idx="29">
                  <c:v>44592</c:v>
                </c:pt>
                <c:pt idx="30">
                  <c:v>44617</c:v>
                </c:pt>
                <c:pt idx="31">
                  <c:v>44651</c:v>
                </c:pt>
                <c:pt idx="32">
                  <c:v>44680</c:v>
                </c:pt>
                <c:pt idx="33">
                  <c:v>44712</c:v>
                </c:pt>
                <c:pt idx="34">
                  <c:v>44742</c:v>
                </c:pt>
                <c:pt idx="35">
                  <c:v>44771</c:v>
                </c:pt>
                <c:pt idx="36">
                  <c:v>44804</c:v>
                </c:pt>
                <c:pt idx="37">
                  <c:v>44834</c:v>
                </c:pt>
                <c:pt idx="38">
                  <c:v>44865</c:v>
                </c:pt>
                <c:pt idx="39">
                  <c:v>44895</c:v>
                </c:pt>
                <c:pt idx="40">
                  <c:v>44924</c:v>
                </c:pt>
                <c:pt idx="41">
                  <c:v>44957</c:v>
                </c:pt>
                <c:pt idx="42">
                  <c:v>44985</c:v>
                </c:pt>
                <c:pt idx="43">
                  <c:v>45016</c:v>
                </c:pt>
                <c:pt idx="44">
                  <c:v>45044</c:v>
                </c:pt>
                <c:pt idx="45">
                  <c:v>45077</c:v>
                </c:pt>
                <c:pt idx="46">
                  <c:v>45107</c:v>
                </c:pt>
                <c:pt idx="47">
                  <c:v>45138</c:v>
                </c:pt>
                <c:pt idx="48">
                  <c:v>45169</c:v>
                </c:pt>
                <c:pt idx="49">
                  <c:v>45198</c:v>
                </c:pt>
                <c:pt idx="50">
                  <c:v>45230</c:v>
                </c:pt>
                <c:pt idx="51">
                  <c:v>45260</c:v>
                </c:pt>
                <c:pt idx="52">
                  <c:v>45288</c:v>
                </c:pt>
                <c:pt idx="53">
                  <c:v>45322</c:v>
                </c:pt>
                <c:pt idx="54">
                  <c:v>45351</c:v>
                </c:pt>
                <c:pt idx="55">
                  <c:v>45379</c:v>
                </c:pt>
                <c:pt idx="56">
                  <c:v>45412</c:v>
                </c:pt>
                <c:pt idx="57">
                  <c:v>45443</c:v>
                </c:pt>
                <c:pt idx="58">
                  <c:v>45471</c:v>
                </c:pt>
                <c:pt idx="59">
                  <c:v>45504</c:v>
                </c:pt>
                <c:pt idx="60">
                  <c:v>45534</c:v>
                </c:pt>
                <c:pt idx="61">
                  <c:v>45565</c:v>
                </c:pt>
                <c:pt idx="62">
                  <c:v>45596</c:v>
                </c:pt>
                <c:pt idx="63">
                  <c:v>45625</c:v>
                </c:pt>
              </c:numCache>
            </c:numRef>
          </c:cat>
          <c:val>
            <c:numRef>
              <c:extLst>
                <c:ext xmlns:c15="http://schemas.microsoft.com/office/drawing/2012/chart" uri="{02D57815-91ED-43cb-92C2-25804820EDAC}">
                  <c15:fullRef>
                    <c15:sqref>Performance!$AP$3:$AP$74</c15:sqref>
                  </c15:fullRef>
                </c:ext>
              </c:extLst>
              <c:f>Performance!$AP$11:$AP$74</c:f>
              <c:numCache>
                <c:formatCode>0.0%</c:formatCode>
                <c:ptCount val="64"/>
                <c:pt idx="0">
                  <c:v>0.11990407673860912</c:v>
                </c:pt>
                <c:pt idx="1">
                  <c:v>0.13202640528105622</c:v>
                </c:pt>
                <c:pt idx="2">
                  <c:v>0.13405797101449277</c:v>
                </c:pt>
                <c:pt idx="3">
                  <c:v>9.9999999999999992E-2</c:v>
                </c:pt>
                <c:pt idx="4">
                  <c:v>4.2801941939958385E-2</c:v>
                </c:pt>
                <c:pt idx="5">
                  <c:v>8.5199999999999998E-2</c:v>
                </c:pt>
                <c:pt idx="6">
                  <c:v>8.5259681777244065E-2</c:v>
                </c:pt>
                <c:pt idx="7">
                  <c:v>8.6488681352146976E-2</c:v>
                </c:pt>
                <c:pt idx="8">
                  <c:v>7.673568818514008E-2</c:v>
                </c:pt>
                <c:pt idx="9">
                  <c:v>7.6240419524001624E-2</c:v>
                </c:pt>
                <c:pt idx="10">
                  <c:v>7.6171284634760708E-2</c:v>
                </c:pt>
                <c:pt idx="11">
                  <c:v>8.5956416464891036E-2</c:v>
                </c:pt>
                <c:pt idx="12">
                  <c:v>0.10273972602739725</c:v>
                </c:pt>
                <c:pt idx="13">
                  <c:v>0.11057692307692309</c:v>
                </c:pt>
                <c:pt idx="14">
                  <c:v>0.14113425695205822</c:v>
                </c:pt>
                <c:pt idx="15">
                  <c:v>0.15155402072027627</c:v>
                </c:pt>
                <c:pt idx="16">
                  <c:v>0.21132961549750517</c:v>
                </c:pt>
                <c:pt idx="17">
                  <c:v>0.24009369510052703</c:v>
                </c:pt>
                <c:pt idx="18">
                  <c:v>0.18912529550827425</c:v>
                </c:pt>
                <c:pt idx="19">
                  <c:v>0.13006207508128881</c:v>
                </c:pt>
                <c:pt idx="20">
                  <c:v>0.11802891708468574</c:v>
                </c:pt>
                <c:pt idx="21">
                  <c:v>0.12614205717653992</c:v>
                </c:pt>
                <c:pt idx="22">
                  <c:v>0.12632821723730814</c:v>
                </c:pt>
                <c:pt idx="23">
                  <c:v>0.12920908379013313</c:v>
                </c:pt>
                <c:pt idx="24">
                  <c:v>0.13496332518337406</c:v>
                </c:pt>
                <c:pt idx="25">
                  <c:v>0.13510867436851379</c:v>
                </c:pt>
                <c:pt idx="26">
                  <c:v>0.135387030314922</c:v>
                </c:pt>
                <c:pt idx="27">
                  <c:v>0.14152334152334151</c:v>
                </c:pt>
                <c:pt idx="28">
                  <c:v>0.15922940829565563</c:v>
                </c:pt>
                <c:pt idx="29">
                  <c:v>0.13001083423618637</c:v>
                </c:pt>
                <c:pt idx="30">
                  <c:v>0.1299084735754355</c:v>
                </c:pt>
                <c:pt idx="31">
                  <c:v>0.12942445337778216</c:v>
                </c:pt>
                <c:pt idx="32">
                  <c:v>0.15241817293600393</c:v>
                </c:pt>
                <c:pt idx="33">
                  <c:v>0.16934306569343063</c:v>
                </c:pt>
                <c:pt idx="34">
                  <c:v>0.17554125219426564</c:v>
                </c:pt>
                <c:pt idx="35">
                  <c:v>0.16449623029472238</c:v>
                </c:pt>
                <c:pt idx="36">
                  <c:v>0.12372348782403772</c:v>
                </c:pt>
                <c:pt idx="37">
                  <c:v>0.1188707280832095</c:v>
                </c:pt>
                <c:pt idx="38">
                  <c:v>0.11960530250174424</c:v>
                </c:pt>
                <c:pt idx="39">
                  <c:v>0.10840108401084012</c:v>
                </c:pt>
                <c:pt idx="40">
                  <c:v>0.11325503355704698</c:v>
                </c:pt>
                <c:pt idx="41">
                  <c:v>0.1134453781512605</c:v>
                </c:pt>
                <c:pt idx="42">
                  <c:v>0.11291165708311553</c:v>
                </c:pt>
                <c:pt idx="43">
                  <c:v>0.11230113340958719</c:v>
                </c:pt>
                <c:pt idx="44">
                  <c:v>0.11169717654359293</c:v>
                </c:pt>
                <c:pt idx="45">
                  <c:v>0.11687907988809448</c:v>
                </c:pt>
                <c:pt idx="46">
                  <c:v>0.11615693543404386</c:v>
                </c:pt>
                <c:pt idx="47">
                  <c:v>0.11091712026291466</c:v>
                </c:pt>
                <c:pt idx="48">
                  <c:v>7.4457083764219223E-2</c:v>
                </c:pt>
                <c:pt idx="49">
                  <c:v>5.6355666875391369E-2</c:v>
                </c:pt>
                <c:pt idx="50">
                  <c:v>7.324771156381768E-2</c:v>
                </c:pt>
                <c:pt idx="51">
                  <c:v>8.3549760388437158E-2</c:v>
                </c:pt>
                <c:pt idx="52">
                  <c:v>8.6077687434720301E-2</c:v>
                </c:pt>
                <c:pt idx="53">
                  <c:v>0.11912526910336887</c:v>
                </c:pt>
                <c:pt idx="54">
                  <c:v>0.11375508813659123</c:v>
                </c:pt>
                <c:pt idx="55">
                  <c:v>9.7408576390785859E-2</c:v>
                </c:pt>
                <c:pt idx="56">
                  <c:v>0.11610577642254429</c:v>
                </c:pt>
                <c:pt idx="57">
                  <c:v>8.4342594954613784E-2</c:v>
                </c:pt>
                <c:pt idx="58">
                  <c:v>9.7554513291725806E-2</c:v>
                </c:pt>
                <c:pt idx="59">
                  <c:v>0.11435097845019582</c:v>
                </c:pt>
                <c:pt idx="60">
                  <c:v>0.10403533043397696</c:v>
                </c:pt>
                <c:pt idx="61">
                  <c:v>9.9415768681784991E-2</c:v>
                </c:pt>
                <c:pt idx="62">
                  <c:v>9.338835291657839E-2</c:v>
                </c:pt>
                <c:pt idx="63">
                  <c:v>0.10453275434048576</c:v>
                </c:pt>
              </c:numCache>
            </c:numRef>
          </c:val>
          <c:extLst>
            <c:ext xmlns:c16="http://schemas.microsoft.com/office/drawing/2014/chart" uri="{C3380CC4-5D6E-409C-BE32-E72D297353CC}">
              <c16:uniqueId val="{00000000-B40B-46CA-93E8-FC7F2B067B81}"/>
            </c:ext>
          </c:extLst>
        </c:ser>
        <c:dLbls>
          <c:showLegendKey val="0"/>
          <c:showVal val="0"/>
          <c:showCatName val="0"/>
          <c:showSerName val="0"/>
          <c:showPercent val="0"/>
          <c:showBubbleSize val="0"/>
        </c:dLbls>
        <c:gapWidth val="20"/>
        <c:axId val="-1338551440"/>
        <c:axId val="-1338546000"/>
      </c:barChart>
      <c:lineChart>
        <c:grouping val="standard"/>
        <c:varyColors val="0"/>
        <c:ser>
          <c:idx val="1"/>
          <c:order val="1"/>
          <c:tx>
            <c:strRef>
              <c:f>Performance!$AO$1</c:f>
              <c:strCache>
                <c:ptCount val="1"/>
                <c:pt idx="0">
                  <c:v>Dividend Yield anualizado (sobre a cota de fechamento)</c:v>
                </c:pt>
              </c:strCache>
            </c:strRef>
          </c:tx>
          <c:spPr>
            <a:ln w="19050" cap="rnd">
              <a:solidFill>
                <a:srgbClr val="FFC20E"/>
              </a:solidFill>
              <a:round/>
            </a:ln>
            <a:effectLst/>
          </c:spPr>
          <c:marker>
            <c:symbol val="none"/>
          </c:marker>
          <c:dLbls>
            <c:spPr>
              <a:solidFill>
                <a:schemeClr val="bg1"/>
              </a:solidFill>
              <a:ln>
                <a:solidFill>
                  <a:srgbClr val="FF6B06"/>
                </a:solidFill>
              </a:ln>
              <a:effectLst/>
            </c:spPr>
            <c:txPr>
              <a:bodyPr rot="0" spcFirstLastPara="1" vertOverflow="ellipsis" vert="horz" wrap="square" anchor="ctr" anchorCtr="1"/>
              <a:lstStyle/>
              <a:p>
                <a:pPr>
                  <a:defRPr sz="7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Performance!$AM$3:$AM$74</c15:sqref>
                  </c15:fullRef>
                </c:ext>
              </c:extLst>
              <c:f>Performance!$AM$11:$AM$74</c:f>
              <c:numCache>
                <c:formatCode>[$-416]d\-mmm;@</c:formatCode>
                <c:ptCount val="64"/>
                <c:pt idx="0">
                  <c:v>43707</c:v>
                </c:pt>
                <c:pt idx="1">
                  <c:v>43738</c:v>
                </c:pt>
                <c:pt idx="2">
                  <c:v>43769</c:v>
                </c:pt>
                <c:pt idx="3">
                  <c:v>43798</c:v>
                </c:pt>
                <c:pt idx="4">
                  <c:v>43829</c:v>
                </c:pt>
                <c:pt idx="5">
                  <c:v>43861</c:v>
                </c:pt>
                <c:pt idx="6">
                  <c:v>43889</c:v>
                </c:pt>
                <c:pt idx="7">
                  <c:v>43921</c:v>
                </c:pt>
                <c:pt idx="8">
                  <c:v>43951</c:v>
                </c:pt>
                <c:pt idx="9">
                  <c:v>43980</c:v>
                </c:pt>
                <c:pt idx="10">
                  <c:v>44012</c:v>
                </c:pt>
                <c:pt idx="11">
                  <c:v>44043</c:v>
                </c:pt>
                <c:pt idx="12">
                  <c:v>44074</c:v>
                </c:pt>
                <c:pt idx="13">
                  <c:v>44104</c:v>
                </c:pt>
                <c:pt idx="14">
                  <c:v>44134</c:v>
                </c:pt>
                <c:pt idx="15">
                  <c:v>44165</c:v>
                </c:pt>
                <c:pt idx="16">
                  <c:v>44195</c:v>
                </c:pt>
                <c:pt idx="17">
                  <c:v>44225</c:v>
                </c:pt>
                <c:pt idx="18">
                  <c:v>44253</c:v>
                </c:pt>
                <c:pt idx="19">
                  <c:v>44286</c:v>
                </c:pt>
                <c:pt idx="20">
                  <c:v>44316</c:v>
                </c:pt>
                <c:pt idx="21">
                  <c:v>44347</c:v>
                </c:pt>
                <c:pt idx="22">
                  <c:v>44377</c:v>
                </c:pt>
                <c:pt idx="23">
                  <c:v>44407</c:v>
                </c:pt>
                <c:pt idx="24">
                  <c:v>44439</c:v>
                </c:pt>
                <c:pt idx="25">
                  <c:v>44469</c:v>
                </c:pt>
                <c:pt idx="26">
                  <c:v>44498</c:v>
                </c:pt>
                <c:pt idx="27">
                  <c:v>44530</c:v>
                </c:pt>
                <c:pt idx="28">
                  <c:v>44560</c:v>
                </c:pt>
                <c:pt idx="29">
                  <c:v>44592</c:v>
                </c:pt>
                <c:pt idx="30">
                  <c:v>44617</c:v>
                </c:pt>
                <c:pt idx="31">
                  <c:v>44651</c:v>
                </c:pt>
                <c:pt idx="32">
                  <c:v>44680</c:v>
                </c:pt>
                <c:pt idx="33">
                  <c:v>44712</c:v>
                </c:pt>
                <c:pt idx="34">
                  <c:v>44742</c:v>
                </c:pt>
                <c:pt idx="35">
                  <c:v>44771</c:v>
                </c:pt>
                <c:pt idx="36">
                  <c:v>44804</c:v>
                </c:pt>
                <c:pt idx="37">
                  <c:v>44834</c:v>
                </c:pt>
                <c:pt idx="38">
                  <c:v>44865</c:v>
                </c:pt>
                <c:pt idx="39">
                  <c:v>44895</c:v>
                </c:pt>
                <c:pt idx="40">
                  <c:v>44924</c:v>
                </c:pt>
                <c:pt idx="41">
                  <c:v>44957</c:v>
                </c:pt>
                <c:pt idx="42">
                  <c:v>44985</c:v>
                </c:pt>
                <c:pt idx="43">
                  <c:v>45016</c:v>
                </c:pt>
                <c:pt idx="44">
                  <c:v>45044</c:v>
                </c:pt>
                <c:pt idx="45">
                  <c:v>45077</c:v>
                </c:pt>
                <c:pt idx="46">
                  <c:v>45107</c:v>
                </c:pt>
                <c:pt idx="47">
                  <c:v>45138</c:v>
                </c:pt>
                <c:pt idx="48">
                  <c:v>45169</c:v>
                </c:pt>
                <c:pt idx="49">
                  <c:v>45198</c:v>
                </c:pt>
                <c:pt idx="50">
                  <c:v>45230</c:v>
                </c:pt>
                <c:pt idx="51">
                  <c:v>45260</c:v>
                </c:pt>
                <c:pt idx="52">
                  <c:v>45288</c:v>
                </c:pt>
                <c:pt idx="53">
                  <c:v>45322</c:v>
                </c:pt>
                <c:pt idx="54">
                  <c:v>45351</c:v>
                </c:pt>
                <c:pt idx="55">
                  <c:v>45379</c:v>
                </c:pt>
                <c:pt idx="56">
                  <c:v>45412</c:v>
                </c:pt>
                <c:pt idx="57">
                  <c:v>45443</c:v>
                </c:pt>
                <c:pt idx="58">
                  <c:v>45471</c:v>
                </c:pt>
                <c:pt idx="59">
                  <c:v>45504</c:v>
                </c:pt>
                <c:pt idx="60">
                  <c:v>45534</c:v>
                </c:pt>
                <c:pt idx="61">
                  <c:v>45565</c:v>
                </c:pt>
                <c:pt idx="62">
                  <c:v>45596</c:v>
                </c:pt>
                <c:pt idx="63">
                  <c:v>45625</c:v>
                </c:pt>
              </c:numCache>
            </c:numRef>
          </c:cat>
          <c:val>
            <c:numRef>
              <c:extLst>
                <c:ext xmlns:c15="http://schemas.microsoft.com/office/drawing/2012/chart" uri="{02D57815-91ED-43cb-92C2-25804820EDAC}">
                  <c15:fullRef>
                    <c15:sqref>Performance!$AO$3:$AO$74</c15:sqref>
                  </c15:fullRef>
                </c:ext>
              </c:extLst>
              <c:f>Performance!$AO$11:$AO$74</c:f>
              <c:numCache>
                <c:formatCode>0.0%</c:formatCode>
                <c:ptCount val="64"/>
                <c:pt idx="0">
                  <c:v>0.11071847060885932</c:v>
                </c:pt>
                <c:pt idx="1">
                  <c:v>0.12670499812822161</c:v>
                </c:pt>
                <c:pt idx="2">
                  <c:v>0.12786913573135963</c:v>
                </c:pt>
                <c:pt idx="3">
                  <c:v>9.6308186195826637E-2</c:v>
                </c:pt>
                <c:pt idx="4">
                  <c:v>4.1886035079554379E-2</c:v>
                </c:pt>
                <c:pt idx="5">
                  <c:v>8.2947962809716197E-2</c:v>
                </c:pt>
                <c:pt idx="6">
                  <c:v>8.4990922331065574E-2</c:v>
                </c:pt>
                <c:pt idx="7">
                  <c:v>0.10221465076660988</c:v>
                </c:pt>
                <c:pt idx="8">
                  <c:v>8.5699710933514708E-2</c:v>
                </c:pt>
                <c:pt idx="9">
                  <c:v>8.6250171131291936E-2</c:v>
                </c:pt>
                <c:pt idx="10">
                  <c:v>8.2597675028406606E-2</c:v>
                </c:pt>
                <c:pt idx="11">
                  <c:v>9.1280172275254715E-2</c:v>
                </c:pt>
                <c:pt idx="12">
                  <c:v>0.10063737001006373</c:v>
                </c:pt>
                <c:pt idx="13">
                  <c:v>0.11099158514884334</c:v>
                </c:pt>
                <c:pt idx="14">
                  <c:v>0.13938654171752571</c:v>
                </c:pt>
                <c:pt idx="15">
                  <c:v>0.1436977855946712</c:v>
                </c:pt>
                <c:pt idx="16">
                  <c:v>0.19943125161576244</c:v>
                </c:pt>
                <c:pt idx="17">
                  <c:v>0.215034965034965</c:v>
                </c:pt>
                <c:pt idx="18">
                  <c:v>0.16812609457092823</c:v>
                </c:pt>
                <c:pt idx="19">
                  <c:v>0.11629955947136565</c:v>
                </c:pt>
                <c:pt idx="20">
                  <c:v>0.10938924339106654</c:v>
                </c:pt>
                <c:pt idx="21">
                  <c:v>0.11992154665172318</c:v>
                </c:pt>
                <c:pt idx="22">
                  <c:v>0.12287081339712919</c:v>
                </c:pt>
                <c:pt idx="23">
                  <c:v>0.12279069767441861</c:v>
                </c:pt>
                <c:pt idx="24">
                  <c:v>0.12957746478873239</c:v>
                </c:pt>
                <c:pt idx="25">
                  <c:v>0.13101680432925092</c:v>
                </c:pt>
                <c:pt idx="26">
                  <c:v>0.13346228239845259</c:v>
                </c:pt>
                <c:pt idx="27">
                  <c:v>0.14159292035398227</c:v>
                </c:pt>
                <c:pt idx="28">
                  <c:v>0.15599422243620611</c:v>
                </c:pt>
                <c:pt idx="29">
                  <c:v>0.12553495007132667</c:v>
                </c:pt>
                <c:pt idx="30">
                  <c:v>0.12795657231485072</c:v>
                </c:pt>
                <c:pt idx="31">
                  <c:v>0.12852969814995133</c:v>
                </c:pt>
                <c:pt idx="32">
                  <c:v>0.15226939970717424</c:v>
                </c:pt>
                <c:pt idx="33">
                  <c:v>0.17296222664015903</c:v>
                </c:pt>
                <c:pt idx="34">
                  <c:v>0.17821782178217821</c:v>
                </c:pt>
                <c:pt idx="35">
                  <c:v>0.1677986416300439</c:v>
                </c:pt>
                <c:pt idx="36">
                  <c:v>0.12716996366572469</c:v>
                </c:pt>
                <c:pt idx="37">
                  <c:v>0.12526096033402923</c:v>
                </c:pt>
                <c:pt idx="38">
                  <c:v>0.12475309283709325</c:v>
                </c:pt>
                <c:pt idx="39">
                  <c:v>0.11461318051575932</c:v>
                </c:pt>
                <c:pt idx="40">
                  <c:v>0.12328767123287673</c:v>
                </c:pt>
                <c:pt idx="41">
                  <c:v>0.11843403882004606</c:v>
                </c:pt>
                <c:pt idx="42">
                  <c:v>0.12881679389312978</c:v>
                </c:pt>
                <c:pt idx="43">
                  <c:v>0.13583197082128035</c:v>
                </c:pt>
                <c:pt idx="44">
                  <c:v>0.13872832369942198</c:v>
                </c:pt>
                <c:pt idx="45">
                  <c:v>0.13290915517850829</c:v>
                </c:pt>
                <c:pt idx="46">
                  <c:v>0.13239436619718309</c:v>
                </c:pt>
                <c:pt idx="47">
                  <c:v>0.1210762331838565</c:v>
                </c:pt>
                <c:pt idx="48">
                  <c:v>8.2163642588154742E-2</c:v>
                </c:pt>
                <c:pt idx="49">
                  <c:v>6.4270411806712696E-2</c:v>
                </c:pt>
                <c:pt idx="50">
                  <c:v>8.446601941747571E-2</c:v>
                </c:pt>
                <c:pt idx="51">
                  <c:v>0.10062578222778473</c:v>
                </c:pt>
                <c:pt idx="52">
                  <c:v>9.9161676646706581E-2</c:v>
                </c:pt>
                <c:pt idx="53">
                  <c:v>0.13448494081800072</c:v>
                </c:pt>
                <c:pt idx="54">
                  <c:v>0.12631578947368421</c:v>
                </c:pt>
                <c:pt idx="55">
                  <c:v>0.10580046403712298</c:v>
                </c:pt>
                <c:pt idx="56">
                  <c:v>0.13217821782178218</c:v>
                </c:pt>
                <c:pt idx="57">
                  <c:v>9.6165700900012335E-2</c:v>
                </c:pt>
                <c:pt idx="58">
                  <c:v>0.10529487934078868</c:v>
                </c:pt>
                <c:pt idx="59">
                  <c:v>0.13003324713705211</c:v>
                </c:pt>
                <c:pt idx="60">
                  <c:v>0.11998500187476567</c:v>
                </c:pt>
                <c:pt idx="61">
                  <c:v>0.11723871962977246</c:v>
                </c:pt>
                <c:pt idx="62">
                  <c:v>0.11316243857085932</c:v>
                </c:pt>
                <c:pt idx="63">
                  <c:v>0.13253180483713128</c:v>
                </c:pt>
              </c:numCache>
            </c:numRef>
          </c:val>
          <c:smooth val="0"/>
          <c:extLst>
            <c:ext xmlns:c16="http://schemas.microsoft.com/office/drawing/2014/chart" uri="{C3380CC4-5D6E-409C-BE32-E72D297353CC}">
              <c16:uniqueId val="{00000001-B40B-46CA-93E8-FC7F2B067B81}"/>
            </c:ext>
          </c:extLst>
        </c:ser>
        <c:dLbls>
          <c:showLegendKey val="0"/>
          <c:showVal val="0"/>
          <c:showCatName val="0"/>
          <c:showSerName val="0"/>
          <c:showPercent val="0"/>
          <c:showBubbleSize val="0"/>
        </c:dLbls>
        <c:marker val="1"/>
        <c:smooth val="0"/>
        <c:axId val="-1338551440"/>
        <c:axId val="-1338546000"/>
      </c:lineChart>
      <c:dateAx>
        <c:axId val="-1338551440"/>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1338546000"/>
        <c:crosses val="autoZero"/>
        <c:auto val="1"/>
        <c:lblOffset val="100"/>
        <c:baseTimeUnit val="months"/>
        <c:majorUnit val="1"/>
        <c:majorTimeUnit val="months"/>
      </c:dateAx>
      <c:valAx>
        <c:axId val="-1338546000"/>
        <c:scaling>
          <c:orientation val="minMax"/>
          <c:max val="0.25"/>
          <c:min val="0"/>
        </c:scaling>
        <c:delete val="1"/>
        <c:axPos val="l"/>
        <c:majorGridlines>
          <c:spPr>
            <a:ln w="9525" cap="flat" cmpd="sng" algn="ctr">
              <a:noFill/>
              <a:round/>
            </a:ln>
            <a:effectLst/>
          </c:spPr>
        </c:majorGridlines>
        <c:numFmt formatCode="0.0%" sourceLinked="0"/>
        <c:majorTickMark val="none"/>
        <c:minorTickMark val="none"/>
        <c:tickLblPos val="nextTo"/>
        <c:crossAx val="-1338551440"/>
        <c:crosses val="autoZero"/>
        <c:crossBetween val="between"/>
      </c:valAx>
      <c:spPr>
        <a:noFill/>
        <a:ln>
          <a:noFill/>
        </a:ln>
        <a:effectLst/>
      </c:spPr>
    </c:plotArea>
    <c:legend>
      <c:legendPos val="b"/>
      <c:layout>
        <c:manualLayout>
          <c:xMode val="edge"/>
          <c:yMode val="edge"/>
          <c:x val="0"/>
          <c:y val="0.93034504022995068"/>
          <c:w val="1"/>
          <c:h val="6.90813961485142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0"/>
    <c:dispBlanksAs val="zero"/>
    <c:showDLblsOverMax val="0"/>
  </c:chart>
  <c:spPr>
    <a:noFill/>
    <a:ln w="9525" cap="flat" cmpd="sng" algn="ctr">
      <a:noFill/>
      <a:round/>
    </a:ln>
    <a:effectLst/>
  </c:spPr>
  <c:txPr>
    <a:bodyPr/>
    <a:lstStyle/>
    <a:p>
      <a:pPr>
        <a:defRPr sz="1000">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'Cotistas - Shareholders'!$B$6</c:f>
              <c:strCache>
                <c:ptCount val="1"/>
                <c:pt idx="0">
                  <c:v>Total</c:v>
                </c:pt>
              </c:strCache>
            </c:strRef>
          </c:tx>
          <c:spPr>
            <a:ln w="28575" cap="rnd">
              <a:solidFill>
                <a:srgbClr val="0D0D38"/>
              </a:solidFill>
              <a:round/>
            </a:ln>
            <a:effectLst/>
          </c:spPr>
          <c:marker>
            <c:symbol val="none"/>
          </c:marker>
          <c:dLbls>
            <c:spPr>
              <a:solidFill>
                <a:schemeClr val="bg1"/>
              </a:solidFill>
              <a:ln>
                <a:solidFill>
                  <a:srgbClr val="0D0D38"/>
                </a:solidFill>
              </a:ln>
              <a:effectLst/>
            </c:spPr>
            <c:txPr>
              <a:bodyPr rot="0" spcFirstLastPara="1" vertOverflow="ellipsis" vert="horz" wrap="square" anchor="ctr" anchorCtr="1"/>
              <a:lstStyle/>
              <a:p>
                <a:pPr>
                  <a:defRPr sz="1000" b="1" i="0" u="none" strike="noStrike" kern="1200" baseline="0">
                    <a:solidFill>
                      <a:srgbClr val="0D0D38"/>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'Cotistas - Shareholders'!$C$5:$AC$5</c:f>
              <c:numCache>
                <c:formatCode>[$-416]mmm\-yy;@</c:formatCode>
                <c:ptCount val="27"/>
                <c:pt idx="0">
                  <c:v>44835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pt idx="13">
                  <c:v>45260</c:v>
                </c:pt>
                <c:pt idx="14">
                  <c:v>45291</c:v>
                </c:pt>
                <c:pt idx="15">
                  <c:v>45322</c:v>
                </c:pt>
                <c:pt idx="16">
                  <c:v>45351</c:v>
                </c:pt>
                <c:pt idx="17">
                  <c:v>45382</c:v>
                </c:pt>
                <c:pt idx="18">
                  <c:v>45412</c:v>
                </c:pt>
                <c:pt idx="19">
                  <c:v>45443</c:v>
                </c:pt>
                <c:pt idx="20">
                  <c:v>45471</c:v>
                </c:pt>
                <c:pt idx="21">
                  <c:v>45504</c:v>
                </c:pt>
                <c:pt idx="22">
                  <c:v>45534</c:v>
                </c:pt>
                <c:pt idx="23">
                  <c:v>45565</c:v>
                </c:pt>
                <c:pt idx="24">
                  <c:v>45596</c:v>
                </c:pt>
                <c:pt idx="25">
                  <c:v>45625</c:v>
                </c:pt>
              </c:numCache>
            </c:numRef>
          </c:cat>
          <c:val>
            <c:numRef>
              <c:f>'Cotistas - Shareholders'!$C$6:$AC$6</c:f>
              <c:numCache>
                <c:formatCode>#,##0</c:formatCode>
                <c:ptCount val="27"/>
                <c:pt idx="0">
                  <c:v>39006</c:v>
                </c:pt>
                <c:pt idx="1">
                  <c:v>39084</c:v>
                </c:pt>
                <c:pt idx="2">
                  <c:v>39508</c:v>
                </c:pt>
                <c:pt idx="3">
                  <c:v>39858</c:v>
                </c:pt>
                <c:pt idx="4">
                  <c:v>39562</c:v>
                </c:pt>
                <c:pt idx="5">
                  <c:v>39227</c:v>
                </c:pt>
                <c:pt idx="6">
                  <c:v>38903</c:v>
                </c:pt>
                <c:pt idx="7">
                  <c:v>38588</c:v>
                </c:pt>
                <c:pt idx="8">
                  <c:v>38416</c:v>
                </c:pt>
                <c:pt idx="9">
                  <c:v>38446</c:v>
                </c:pt>
                <c:pt idx="10">
                  <c:v>38144</c:v>
                </c:pt>
                <c:pt idx="11">
                  <c:v>37440</c:v>
                </c:pt>
                <c:pt idx="12">
                  <c:v>37044</c:v>
                </c:pt>
                <c:pt idx="13">
                  <c:v>37979</c:v>
                </c:pt>
                <c:pt idx="14">
                  <c:v>36705</c:v>
                </c:pt>
                <c:pt idx="15">
                  <c:v>36224</c:v>
                </c:pt>
                <c:pt idx="16">
                  <c:v>36059</c:v>
                </c:pt>
                <c:pt idx="17">
                  <c:v>35900</c:v>
                </c:pt>
                <c:pt idx="18">
                  <c:v>35497</c:v>
                </c:pt>
                <c:pt idx="19">
                  <c:v>35141</c:v>
                </c:pt>
                <c:pt idx="20">
                  <c:v>34648</c:v>
                </c:pt>
                <c:pt idx="21">
                  <c:v>40129</c:v>
                </c:pt>
                <c:pt idx="22">
                  <c:v>39849</c:v>
                </c:pt>
                <c:pt idx="23">
                  <c:v>39587</c:v>
                </c:pt>
                <c:pt idx="24">
                  <c:v>38838</c:v>
                </c:pt>
                <c:pt idx="25">
                  <c:v>38195</c:v>
                </c:pt>
              </c:numCache>
            </c:numRef>
          </c:val>
          <c:smooth val="0"/>
          <c:extLst>
            <c:ext xmlns:c16="http://schemas.microsoft.com/office/drawing/2014/chart" uri="{C3380CC4-5D6E-409C-BE32-E72D297353CC}">
              <c16:uniqueId val="{00000000-C656-4E4D-A41B-4D45C9FB47F7}"/>
            </c:ext>
          </c:extLst>
        </c:ser>
        <c:dLbls>
          <c:showLegendKey val="0"/>
          <c:showVal val="0"/>
          <c:showCatName val="0"/>
          <c:showSerName val="0"/>
          <c:showPercent val="0"/>
          <c:showBubbleSize val="0"/>
        </c:dLbls>
        <c:smooth val="0"/>
        <c:axId val="2066013408"/>
        <c:axId val="340571984"/>
      </c:lineChart>
      <c:dateAx>
        <c:axId val="2066013408"/>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340571984"/>
        <c:crosses val="autoZero"/>
        <c:auto val="0"/>
        <c:lblOffset val="100"/>
        <c:baseTimeUnit val="months"/>
      </c:dateAx>
      <c:valAx>
        <c:axId val="340571984"/>
        <c:scaling>
          <c:orientation val="minMax"/>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2066013408"/>
        <c:crossesAt val="43434"/>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89570552147238"/>
          <c:y val="0.13762965784508094"/>
          <c:w val="0.5399239758844433"/>
          <c:h val="0.64055233423973912"/>
        </c:manualLayout>
      </c:layout>
      <c:doughnutChart>
        <c:varyColors val="1"/>
        <c:ser>
          <c:idx val="0"/>
          <c:order val="0"/>
          <c:spPr>
            <a:solidFill>
              <a:srgbClr val="00A99D"/>
            </a:solidFill>
          </c:spPr>
          <c:dPt>
            <c:idx val="0"/>
            <c:bubble3D val="0"/>
            <c:spPr>
              <a:solidFill>
                <a:srgbClr val="0D0D38"/>
              </a:solidFill>
              <a:ln w="19050">
                <a:solidFill>
                  <a:schemeClr val="lt1"/>
                </a:solidFill>
              </a:ln>
              <a:effectLst/>
            </c:spPr>
            <c:extLst>
              <c:ext xmlns:c16="http://schemas.microsoft.com/office/drawing/2014/chart" uri="{C3380CC4-5D6E-409C-BE32-E72D297353CC}">
                <c16:uniqueId val="{00000011-8C24-45D6-A6EE-381A4450665E}"/>
              </c:ext>
            </c:extLst>
          </c:dPt>
          <c:dPt>
            <c:idx val="1"/>
            <c:bubble3D val="0"/>
            <c:spPr>
              <a:solidFill>
                <a:srgbClr val="88AAFF"/>
              </a:solidFill>
              <a:ln w="19050">
                <a:solidFill>
                  <a:schemeClr val="lt1"/>
                </a:solidFill>
              </a:ln>
              <a:effectLst/>
            </c:spPr>
            <c:extLst>
              <c:ext xmlns:c16="http://schemas.microsoft.com/office/drawing/2014/chart" uri="{C3380CC4-5D6E-409C-BE32-E72D297353CC}">
                <c16:uniqueId val="{00000001-D9EE-4CCC-8F59-A7206BBD3B1E}"/>
              </c:ext>
            </c:extLst>
          </c:dPt>
          <c:dPt>
            <c:idx val="2"/>
            <c:bubble3D val="0"/>
            <c:spPr>
              <a:solidFill>
                <a:srgbClr val="FF6B06"/>
              </a:solidFill>
              <a:ln w="19050">
                <a:solidFill>
                  <a:schemeClr val="lt1"/>
                </a:solidFill>
              </a:ln>
              <a:effectLst/>
            </c:spPr>
            <c:extLst>
              <c:ext xmlns:c16="http://schemas.microsoft.com/office/drawing/2014/chart" uri="{C3380CC4-5D6E-409C-BE32-E72D297353CC}">
                <c16:uniqueId val="{00000014-8C24-45D6-A6EE-381A4450665E}"/>
              </c:ext>
            </c:extLst>
          </c:dPt>
          <c:dLbls>
            <c:dLbl>
              <c:idx val="1"/>
              <c:layout>
                <c:manualLayout>
                  <c:x val="1.6828706525254334E-3"/>
                  <c:y val="5.40302099233723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EE-4CCC-8F59-A7206BBD3B1E}"/>
                </c:ext>
              </c:extLst>
            </c:dLbl>
            <c:dLbl>
              <c:idx val="2"/>
              <c:layout>
                <c:manualLayout>
                  <c:x val="-9.2422966646317348E-17"/>
                  <c:y val="-0.14375998091327208"/>
                </c:manualLayout>
              </c:layout>
              <c:spPr>
                <a:noFill/>
                <a:ln>
                  <a:noFill/>
                </a:ln>
                <a:effectLst/>
              </c:spPr>
              <c:txPr>
                <a:bodyPr rot="0" spcFirstLastPara="1" vertOverflow="ellipsis" vert="horz" wrap="square" anchor="ctr" anchorCtr="1"/>
                <a:lstStyle/>
                <a:p>
                  <a:pPr>
                    <a:defRPr sz="10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C24-45D6-A6EE-381A4450665E}"/>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Portfólio!$F$6:$F$9</c15:sqref>
                  </c15:fullRef>
                </c:ext>
              </c:extLst>
              <c:f>(Portfólio!$F$6,Portfólio!$F$8:$F$9)</c:f>
              <c:strCache>
                <c:ptCount val="3"/>
                <c:pt idx="0">
                  <c:v>Única</c:v>
                </c:pt>
                <c:pt idx="1">
                  <c:v>Sênior</c:v>
                </c:pt>
                <c:pt idx="2">
                  <c:v>Júnior</c:v>
                </c:pt>
              </c:strCache>
            </c:strRef>
          </c:cat>
          <c:val>
            <c:numRef>
              <c:extLst>
                <c:ext xmlns:c15="http://schemas.microsoft.com/office/drawing/2012/chart" uri="{02D57815-91ED-43cb-92C2-25804820EDAC}">
                  <c15:fullRef>
                    <c15:sqref>Portfólio!$G$6:$G$9</c15:sqref>
                  </c15:fullRef>
                </c:ext>
              </c:extLst>
              <c:f>(Portfólio!$G$6,Portfólio!$G$8:$G$9)</c:f>
              <c:numCache>
                <c:formatCode>0%</c:formatCode>
                <c:ptCount val="3"/>
                <c:pt idx="0">
                  <c:v>0.75249011648802133</c:v>
                </c:pt>
                <c:pt idx="1">
                  <c:v>0.23767577937366319</c:v>
                </c:pt>
                <c:pt idx="2">
                  <c:v>9.8341041383155515E-3</c:v>
                </c:pt>
              </c:numCache>
            </c:numRef>
          </c:val>
          <c:extLst>
            <c:ext xmlns:c15="http://schemas.microsoft.com/office/drawing/2012/chart" uri="{02D57815-91ED-43cb-92C2-25804820EDAC}">
              <c15:categoryFilterExceptions>
                <c15:categoryFilterException>
                  <c15:sqref>Portfólio!$G$7</c15:sqref>
                  <c15:spPr xmlns:c15="http://schemas.microsoft.com/office/drawing/2012/chart">
                    <a:solidFill>
                      <a:srgbClr val="00A99D"/>
                    </a:solidFill>
                    <a:ln w="19050">
                      <a:solidFill>
                        <a:schemeClr val="lt1"/>
                      </a:solidFill>
                    </a:ln>
                    <a:effectLst/>
                  </c15:spPr>
                  <c15:bubble3D val="0"/>
                </c15:categoryFilterException>
              </c15:categoryFilterExceptions>
            </c:ext>
            <c:ext xmlns:c16="http://schemas.microsoft.com/office/drawing/2014/chart" uri="{C3380CC4-5D6E-409C-BE32-E72D297353CC}">
              <c16:uniqueId val="{00000010-D9EE-4CCC-8F59-A7206BBD3B1E}"/>
            </c:ext>
          </c:extLst>
        </c:ser>
        <c:dLbls>
          <c:showLegendKey val="0"/>
          <c:showVal val="1"/>
          <c:showCatName val="0"/>
          <c:showSerName val="0"/>
          <c:showPercent val="0"/>
          <c:showBubbleSize val="0"/>
          <c:showLeaderLines val="0"/>
        </c:dLbls>
        <c:firstSliceAng val="0"/>
        <c:holeSize val="41"/>
      </c:doughnutChart>
      <c:spPr>
        <a:noFill/>
        <a:ln>
          <a:noFill/>
        </a:ln>
        <a:effectLst/>
      </c:spPr>
    </c:plotArea>
    <c:legend>
      <c:legendPos val="b"/>
      <c:layout>
        <c:manualLayout>
          <c:xMode val="edge"/>
          <c:yMode val="edge"/>
          <c:x val="7.3614609026209324E-2"/>
          <c:y val="0.86256357817021667"/>
          <c:w val="0.82314693065031119"/>
          <c:h val="8.769192479993873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14659206040244E-2"/>
          <c:y val="0.11455256484628834"/>
          <c:w val="0.95728455549597713"/>
          <c:h val="0.62024590316040185"/>
        </c:manualLayout>
      </c:layout>
      <c:barChart>
        <c:barDir val="col"/>
        <c:grouping val="clustered"/>
        <c:varyColors val="0"/>
        <c:ser>
          <c:idx val="1"/>
          <c:order val="0"/>
          <c:spPr>
            <a:solidFill>
              <a:srgbClr val="0D0D38"/>
            </a:solidFill>
            <a:ln w="19050">
              <a:noFill/>
            </a:ln>
            <a:effectLst/>
          </c:spPr>
          <c:invertIfNegative val="0"/>
          <c:dPt>
            <c:idx val="0"/>
            <c:invertIfNegative val="0"/>
            <c:bubble3D val="0"/>
            <c:extLst>
              <c:ext xmlns:c16="http://schemas.microsoft.com/office/drawing/2014/chart" uri="{C3380CC4-5D6E-409C-BE32-E72D297353CC}">
                <c16:uniqueId val="{00000003-3071-4E51-B903-4C3C1A77EB59}"/>
              </c:ext>
            </c:extLst>
          </c:dPt>
          <c:dPt>
            <c:idx val="6"/>
            <c:invertIfNegative val="0"/>
            <c:bubble3D val="0"/>
            <c:extLst>
              <c:ext xmlns:c16="http://schemas.microsoft.com/office/drawing/2014/chart" uri="{C3380CC4-5D6E-409C-BE32-E72D297353CC}">
                <c16:uniqueId val="{00000001-ED34-4369-BA29-B9A152E89731}"/>
              </c:ext>
            </c:extLst>
          </c:dPt>
          <c:dLbls>
            <c:spPr>
              <a:noFill/>
              <a:ln>
                <a:noFill/>
              </a:ln>
              <a:effectLst/>
            </c:spPr>
            <c:txPr>
              <a:bodyPr rot="0" spcFirstLastPara="1" vertOverflow="ellipsis" vert="horz" wrap="square" anchor="ctr" anchorCtr="1"/>
              <a:lstStyle/>
              <a:p>
                <a:pPr>
                  <a:defRPr sz="10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Portfólio!$M$6:$M$12</c:f>
              <c:strCache>
                <c:ptCount val="7"/>
                <c:pt idx="0">
                  <c:v>2024</c:v>
                </c:pt>
                <c:pt idx="1">
                  <c:v>2025</c:v>
                </c:pt>
                <c:pt idx="2">
                  <c:v>2026</c:v>
                </c:pt>
                <c:pt idx="3">
                  <c:v>2027</c:v>
                </c:pt>
                <c:pt idx="4">
                  <c:v>2028</c:v>
                </c:pt>
                <c:pt idx="5">
                  <c:v>2029</c:v>
                </c:pt>
                <c:pt idx="6">
                  <c:v>2030+</c:v>
                </c:pt>
              </c:strCache>
            </c:strRef>
          </c:cat>
          <c:val>
            <c:numRef>
              <c:f>Portfólio!$N$6:$N$12</c:f>
              <c:numCache>
                <c:formatCode>0%</c:formatCode>
                <c:ptCount val="7"/>
                <c:pt idx="0">
                  <c:v>0</c:v>
                </c:pt>
                <c:pt idx="1">
                  <c:v>0</c:v>
                </c:pt>
                <c:pt idx="2">
                  <c:v>2.9332526410457322E-2</c:v>
                </c:pt>
                <c:pt idx="3">
                  <c:v>9.0652468332725368E-3</c:v>
                </c:pt>
                <c:pt idx="4">
                  <c:v>6.6109809947054073E-3</c:v>
                </c:pt>
                <c:pt idx="5">
                  <c:v>0.11352874219777917</c:v>
                </c:pt>
                <c:pt idx="6">
                  <c:v>0.8414625035637856</c:v>
                </c:pt>
              </c:numCache>
            </c:numRef>
          </c:val>
          <c:extLst>
            <c:ext xmlns:c16="http://schemas.microsoft.com/office/drawing/2014/chart" uri="{C3380CC4-5D6E-409C-BE32-E72D297353CC}">
              <c16:uniqueId val="{00000003-C7F8-4D4C-B998-5AF9C4C77F29}"/>
            </c:ext>
          </c:extLst>
        </c:ser>
        <c:dLbls>
          <c:dLblPos val="outEnd"/>
          <c:showLegendKey val="0"/>
          <c:showVal val="1"/>
          <c:showCatName val="0"/>
          <c:showSerName val="0"/>
          <c:showPercent val="0"/>
          <c:showBubbleSize val="0"/>
        </c:dLbls>
        <c:gapWidth val="80"/>
        <c:axId val="1102269167"/>
        <c:axId val="1102269583"/>
      </c:barChart>
      <c:catAx>
        <c:axId val="1102269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1102269583"/>
        <c:crosses val="autoZero"/>
        <c:auto val="1"/>
        <c:lblAlgn val="ctr"/>
        <c:lblOffset val="100"/>
        <c:noMultiLvlLbl val="0"/>
      </c:catAx>
      <c:valAx>
        <c:axId val="1102269583"/>
        <c:scaling>
          <c:orientation val="minMax"/>
        </c:scaling>
        <c:delete val="1"/>
        <c:axPos val="l"/>
        <c:numFmt formatCode="0%" sourceLinked="1"/>
        <c:majorTickMark val="out"/>
        <c:minorTickMark val="none"/>
        <c:tickLblPos val="nextTo"/>
        <c:crossAx val="1102269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83076923076923"/>
          <c:y val="0.11568205128205128"/>
          <c:w val="0.6914752136752137"/>
          <c:h val="0.67125522767805845"/>
        </c:manualLayout>
      </c:layout>
      <c:doughnutChart>
        <c:varyColors val="1"/>
        <c:ser>
          <c:idx val="0"/>
          <c:order val="0"/>
          <c:dPt>
            <c:idx val="0"/>
            <c:bubble3D val="0"/>
            <c:spPr>
              <a:solidFill>
                <a:srgbClr val="0D0D38"/>
              </a:solidFill>
              <a:ln w="19050">
                <a:solidFill>
                  <a:schemeClr val="lt1"/>
                </a:solidFill>
              </a:ln>
              <a:effectLst/>
            </c:spPr>
            <c:extLst>
              <c:ext xmlns:c16="http://schemas.microsoft.com/office/drawing/2014/chart" uri="{C3380CC4-5D6E-409C-BE32-E72D297353CC}">
                <c16:uniqueId val="{00000005-202F-48DD-9540-D058B7A1255C}"/>
              </c:ext>
            </c:extLst>
          </c:dPt>
          <c:dPt>
            <c:idx val="1"/>
            <c:bubble3D val="0"/>
            <c:spPr>
              <a:solidFill>
                <a:srgbClr val="88AAFF"/>
              </a:solidFill>
              <a:ln w="19050">
                <a:solidFill>
                  <a:schemeClr val="lt1"/>
                </a:solidFill>
              </a:ln>
              <a:effectLst/>
            </c:spPr>
            <c:extLst>
              <c:ext xmlns:c16="http://schemas.microsoft.com/office/drawing/2014/chart" uri="{C3380CC4-5D6E-409C-BE32-E72D297353CC}">
                <c16:uniqueId val="{00000007-202F-48DD-9540-D058B7A1255C}"/>
              </c:ext>
            </c:extLst>
          </c:dPt>
          <c:dPt>
            <c:idx val="2"/>
            <c:bubble3D val="0"/>
            <c:spPr>
              <a:solidFill>
                <a:srgbClr val="FF6B06"/>
              </a:solidFill>
              <a:ln w="19050">
                <a:solidFill>
                  <a:schemeClr val="lt1"/>
                </a:solidFill>
              </a:ln>
              <a:effectLst/>
            </c:spPr>
            <c:extLst>
              <c:ext xmlns:c16="http://schemas.microsoft.com/office/drawing/2014/chart" uri="{C3380CC4-5D6E-409C-BE32-E72D297353CC}">
                <c16:uniqueId val="{00000001-5023-430F-9C38-07A52A75428B}"/>
              </c:ext>
            </c:extLst>
          </c:dPt>
          <c:dLbls>
            <c:dLbl>
              <c:idx val="1"/>
              <c:layout>
                <c:manualLayout>
                  <c:x val="-2.1040905304955896E-2"/>
                  <c:y val="2.4880266667254895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7-202F-48DD-9540-D058B7A1255C}"/>
                </c:ext>
              </c:extLst>
            </c:dLbl>
            <c:dLbl>
              <c:idx val="2"/>
              <c:layout>
                <c:manualLayout>
                  <c:x val="-9.6385140283963276E-17"/>
                  <c:y val="-0.14568750427422078"/>
                </c:manualLayout>
              </c:layout>
              <c:spPr>
                <a:noFill/>
                <a:ln>
                  <a:noFill/>
                </a:ln>
                <a:effectLst/>
              </c:spPr>
              <c:txPr>
                <a:bodyPr rot="0" spcFirstLastPara="1" vertOverflow="ellipsis" vert="horz" wrap="square" anchor="ctr" anchorCtr="1"/>
                <a:lstStyle/>
                <a:p>
                  <a:pPr>
                    <a:defRPr sz="10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23-430F-9C38-07A52A75428B}"/>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1"/>
            <c:leaderLines>
              <c:spPr>
                <a:ln w="9525" cap="flat" cmpd="sng" algn="ctr">
                  <a:no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Portfólio!$I$6:$I$9</c15:sqref>
                  </c15:fullRef>
                </c:ext>
              </c:extLst>
              <c:f>Portfólio!$I$6:$I$8</c:f>
              <c:strCache>
                <c:ptCount val="3"/>
                <c:pt idx="0">
                  <c:v>IPCA</c:v>
                </c:pt>
                <c:pt idx="1">
                  <c:v>IGP-M</c:v>
                </c:pt>
                <c:pt idx="2">
                  <c:v>CDI</c:v>
                </c:pt>
              </c:strCache>
            </c:strRef>
          </c:cat>
          <c:val>
            <c:numRef>
              <c:extLst>
                <c:ext xmlns:c15="http://schemas.microsoft.com/office/drawing/2012/chart" uri="{02D57815-91ED-43cb-92C2-25804820EDAC}">
                  <c15:fullRef>
                    <c15:sqref>Portfólio!$J$6:$J$9</c15:sqref>
                  </c15:fullRef>
                </c:ext>
              </c:extLst>
              <c:f>Portfólio!$J$6:$J$8</c:f>
              <c:numCache>
                <c:formatCode>0%</c:formatCode>
                <c:ptCount val="3"/>
                <c:pt idx="0">
                  <c:v>0.75693081129486917</c:v>
                </c:pt>
                <c:pt idx="1">
                  <c:v>0.21783410654213708</c:v>
                </c:pt>
                <c:pt idx="2">
                  <c:v>2.5235082162993767E-2</c:v>
                </c:pt>
              </c:numCache>
            </c:numRef>
          </c:val>
          <c:extLst>
            <c:ext xmlns:c15="http://schemas.microsoft.com/office/drawing/2012/chart" uri="{02D57815-91ED-43cb-92C2-25804820EDAC}">
              <c15:categoryFilterExceptions>
                <c15:categoryFilterException>
                  <c15:sqref>Portfólio!$J$9</c15:sqref>
                  <c15:spPr xmlns:c15="http://schemas.microsoft.com/office/drawing/2012/chart">
                    <a:solidFill>
                      <a:srgbClr val="00A99D"/>
                    </a:solidFill>
                    <a:ln w="19050">
                      <a:solidFill>
                        <a:schemeClr val="lt1"/>
                      </a:solidFill>
                    </a:ln>
                    <a:effectLst/>
                  </c15:spPr>
                  <c15:bubble3D val="0"/>
                  <c15:dLbl>
                    <c:idx val="2"/>
                    <c:delete val="1"/>
                    <c:extLst>
                      <c:ext uri="{CE6537A1-D6FC-4f65-9D91-7224C49458BB}"/>
                      <c:ext xmlns:c16="http://schemas.microsoft.com/office/drawing/2014/chart" uri="{C3380CC4-5D6E-409C-BE32-E72D297353CC}">
                        <c16:uniqueId val="{00000007-1115-4C6C-8E7C-E8D8AF34F949}"/>
                      </c:ext>
                    </c:extLst>
                  </c15:dLbl>
                </c15:categoryFilterException>
              </c15:categoryFilterExceptions>
            </c:ext>
            <c:ext xmlns:c16="http://schemas.microsoft.com/office/drawing/2014/chart" uri="{C3380CC4-5D6E-409C-BE32-E72D297353CC}">
              <c16:uniqueId val="{00000004-5023-430F-9C38-07A52A75428B}"/>
            </c:ext>
          </c:extLst>
        </c:ser>
        <c:dLbls>
          <c:showLegendKey val="0"/>
          <c:showVal val="1"/>
          <c:showCatName val="0"/>
          <c:showSerName val="0"/>
          <c:showPercent val="0"/>
          <c:showBubbleSize val="0"/>
          <c:showLeaderLines val="1"/>
        </c:dLbls>
        <c:firstSliceAng val="0"/>
        <c:holeSize val="41"/>
      </c:doughnutChart>
      <c:spPr>
        <a:noFill/>
        <a:ln>
          <a:noFill/>
        </a:ln>
        <a:effectLst/>
      </c:spPr>
    </c:plotArea>
    <c:legend>
      <c:legendPos val="b"/>
      <c:layout>
        <c:manualLayout>
          <c:xMode val="edge"/>
          <c:yMode val="edge"/>
          <c:x val="0"/>
          <c:y val="0.85047386424922322"/>
          <c:w val="1"/>
          <c:h val="0.14868119658119658"/>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03443758468073E-2"/>
          <c:y val="4.5165205593779831E-2"/>
          <c:w val="0.91671404176891025"/>
          <c:h val="0.69444749858572086"/>
        </c:manualLayout>
      </c:layout>
      <c:barChart>
        <c:barDir val="col"/>
        <c:grouping val="stacked"/>
        <c:varyColors val="0"/>
        <c:ser>
          <c:idx val="0"/>
          <c:order val="0"/>
          <c:tx>
            <c:strRef>
              <c:f>Portfólio!$C$30</c:f>
              <c:strCache>
                <c:ptCount val="1"/>
                <c:pt idx="0">
                  <c:v>0 - 15 dias</c:v>
                </c:pt>
              </c:strCache>
            </c:strRef>
          </c:tx>
          <c:spPr>
            <a:solidFill>
              <a:srgbClr val="0D0D38"/>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Portfólio!$B$31:$B$44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Portfólio!$C$31:$C$44</c:f>
              <c:numCache>
                <c:formatCode>0%</c:formatCode>
                <c:ptCount val="14"/>
                <c:pt idx="0">
                  <c:v>0.82442442340434474</c:v>
                </c:pt>
                <c:pt idx="1">
                  <c:v>0.82689644540422669</c:v>
                </c:pt>
                <c:pt idx="2">
                  <c:v>0.83577440240793333</c:v>
                </c:pt>
                <c:pt idx="3">
                  <c:v>0.83794791778764621</c:v>
                </c:pt>
                <c:pt idx="4">
                  <c:v>0.80295116811303269</c:v>
                </c:pt>
                <c:pt idx="5">
                  <c:v>0.79949944536215467</c:v>
                </c:pt>
                <c:pt idx="6">
                  <c:v>0.82057627117894416</c:v>
                </c:pt>
                <c:pt idx="7">
                  <c:v>0.82221193392812997</c:v>
                </c:pt>
                <c:pt idx="8">
                  <c:v>0.85287086871698281</c:v>
                </c:pt>
                <c:pt idx="9">
                  <c:v>0.8471604813467315</c:v>
                </c:pt>
                <c:pt idx="10">
                  <c:v>0.83885867172020945</c:v>
                </c:pt>
                <c:pt idx="11">
                  <c:v>0.84146950024652678</c:v>
                </c:pt>
                <c:pt idx="12">
                  <c:v>0.83905842072642844</c:v>
                </c:pt>
                <c:pt idx="13">
                  <c:v>0.83187387801992574</c:v>
                </c:pt>
              </c:numCache>
            </c:numRef>
          </c:val>
          <c:extLst>
            <c:ext xmlns:c16="http://schemas.microsoft.com/office/drawing/2014/chart" uri="{C3380CC4-5D6E-409C-BE32-E72D297353CC}">
              <c16:uniqueId val="{00000000-362D-4E0E-8C7B-AB97EFE0DDC2}"/>
            </c:ext>
          </c:extLst>
        </c:ser>
        <c:ser>
          <c:idx val="1"/>
          <c:order val="1"/>
          <c:tx>
            <c:strRef>
              <c:f>Portfólio!$D$30</c:f>
              <c:strCache>
                <c:ptCount val="1"/>
                <c:pt idx="0">
                  <c:v>15 - 30 dias</c:v>
                </c:pt>
              </c:strCache>
            </c:strRef>
          </c:tx>
          <c:spPr>
            <a:solidFill>
              <a:srgbClr val="2044DC"/>
            </a:solidFill>
            <a:ln>
              <a:noFill/>
            </a:ln>
            <a:effectLst/>
          </c:spPr>
          <c:invertIfNegative val="0"/>
          <c:dLbls>
            <c:dLbl>
              <c:idx val="0"/>
              <c:layout>
                <c:manualLayout>
                  <c:x val="0"/>
                  <c:y val="3.9068072655848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62D-4E0E-8C7B-AB97EFE0DDC2}"/>
                </c:ext>
              </c:extLst>
            </c:dLbl>
            <c:dLbl>
              <c:idx val="1"/>
              <c:layout>
                <c:manualLayout>
                  <c:x val="0"/>
                  <c:y val="3.9068072655848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62D-4E0E-8C7B-AB97EFE0DDC2}"/>
                </c:ext>
              </c:extLst>
            </c:dLbl>
            <c:dLbl>
              <c:idx val="2"/>
              <c:layout>
                <c:manualLayout>
                  <c:x val="-3.5156225094929644E-17"/>
                  <c:y val="4.81686267424492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62D-4E0E-8C7B-AB97EFE0DDC2}"/>
                </c:ext>
              </c:extLst>
            </c:dLbl>
            <c:dLbl>
              <c:idx val="3"/>
              <c:layout>
                <c:manualLayout>
                  <c:x val="-7.0312450189859288E-17"/>
                  <c:y val="4.3789660674953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2D-4E0E-8C7B-AB97EFE0DDC2}"/>
                </c:ext>
              </c:extLst>
            </c:dLbl>
            <c:dLbl>
              <c:idx val="4"/>
              <c:layout>
                <c:manualLayout>
                  <c:x val="-7.0312450189859288E-17"/>
                  <c:y val="3.06527624724676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62D-4E0E-8C7B-AB97EFE0DDC2}"/>
                </c:ext>
              </c:extLst>
            </c:dLbl>
            <c:dLbl>
              <c:idx val="5"/>
              <c:layout>
                <c:manualLayout>
                  <c:x val="0"/>
                  <c:y val="3.06527624724676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B-4D5D-828E-1EE668381A7B}"/>
                </c:ext>
              </c:extLst>
            </c:dLbl>
            <c:dLbl>
              <c:idx val="6"/>
              <c:layout>
                <c:manualLayout>
                  <c:x val="0"/>
                  <c:y val="4.3789660674953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E2-4474-AAAF-BE3308EF3E43}"/>
                </c:ext>
              </c:extLst>
            </c:dLbl>
            <c:dLbl>
              <c:idx val="7"/>
              <c:layout>
                <c:manualLayout>
                  <c:x val="-1.4071562649201387E-16"/>
                  <c:y val="4.80393282884587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E7-44A6-95F1-02E5A5DFBE67}"/>
                </c:ext>
              </c:extLst>
            </c:dLbl>
            <c:dLbl>
              <c:idx val="8"/>
              <c:layout>
                <c:manualLayout>
                  <c:x val="0"/>
                  <c:y val="7.40324553793701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51-4806-894D-A0CCD9650882}"/>
                </c:ext>
              </c:extLst>
            </c:dLbl>
            <c:dLbl>
              <c:idx val="9"/>
              <c:layout>
                <c:manualLayout>
                  <c:x val="0"/>
                  <c:y val="8.4324280500368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25-40E3-932F-3F2A81D70541}"/>
                </c:ext>
              </c:extLst>
            </c:dLbl>
            <c:dLbl>
              <c:idx val="10"/>
              <c:layout>
                <c:manualLayout>
                  <c:x val="0"/>
                  <c:y val="7.30178313670263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97-43B9-A00A-BB017493E689}"/>
                </c:ext>
              </c:extLst>
            </c:dLbl>
            <c:dLbl>
              <c:idx val="11"/>
              <c:layout>
                <c:manualLayout>
                  <c:x val="0"/>
                  <c:y val="7.41554147137918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98-4793-A91C-D25D642A6121}"/>
                </c:ext>
              </c:extLst>
            </c:dLbl>
            <c:dLbl>
              <c:idx val="12"/>
              <c:layout>
                <c:manualLayout>
                  <c:x val="-1.4037866118442149E-16"/>
                  <c:y val="7.8698941373480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AE-4332-9930-B3D95B7C6525}"/>
                </c:ext>
              </c:extLst>
            </c:dLbl>
            <c:dLbl>
              <c:idx val="13"/>
              <c:layout>
                <c:manualLayout>
                  <c:x val="-1.4037866118442149E-16"/>
                  <c:y val="6.944024238836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AE-4332-9930-B3D95B7C6525}"/>
                </c:ext>
              </c:extLst>
            </c:dLbl>
            <c:spPr>
              <a:solidFill>
                <a:srgbClr val="2044DC"/>
              </a:solid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Portfólio!$B$31:$B$44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Portfólio!$D$31:$D$44</c:f>
              <c:numCache>
                <c:formatCode>0%</c:formatCode>
                <c:ptCount val="14"/>
                <c:pt idx="0">
                  <c:v>2.9208623468191683E-2</c:v>
                </c:pt>
                <c:pt idx="1">
                  <c:v>4.1187500677136002E-2</c:v>
                </c:pt>
                <c:pt idx="2">
                  <c:v>3.7002015203346082E-2</c:v>
                </c:pt>
                <c:pt idx="3">
                  <c:v>3.7544034823190638E-2</c:v>
                </c:pt>
                <c:pt idx="4">
                  <c:v>4.0726868218537673E-2</c:v>
                </c:pt>
                <c:pt idx="5">
                  <c:v>4.7554652204111134E-2</c:v>
                </c:pt>
                <c:pt idx="6">
                  <c:v>3.9758203127677257E-2</c:v>
                </c:pt>
                <c:pt idx="7">
                  <c:v>5.0922284436418462E-2</c:v>
                </c:pt>
                <c:pt idx="8">
                  <c:v>3.6545135080638176E-2</c:v>
                </c:pt>
                <c:pt idx="9">
                  <c:v>4.6502442155551958E-2</c:v>
                </c:pt>
                <c:pt idx="10">
                  <c:v>4.461580269124784E-2</c:v>
                </c:pt>
                <c:pt idx="11">
                  <c:v>3.9374396398216605E-2</c:v>
                </c:pt>
                <c:pt idx="12">
                  <c:v>4.7162270877883564E-2</c:v>
                </c:pt>
                <c:pt idx="13">
                  <c:v>4.5037885571606526E-2</c:v>
                </c:pt>
              </c:numCache>
            </c:numRef>
          </c:val>
          <c:extLst>
            <c:ext xmlns:c16="http://schemas.microsoft.com/office/drawing/2014/chart" uri="{C3380CC4-5D6E-409C-BE32-E72D297353CC}">
              <c16:uniqueId val="{00000001-362D-4E0E-8C7B-AB97EFE0DDC2}"/>
            </c:ext>
          </c:extLst>
        </c:ser>
        <c:ser>
          <c:idx val="2"/>
          <c:order val="2"/>
          <c:tx>
            <c:strRef>
              <c:f>Portfólio!$E$30</c:f>
              <c:strCache>
                <c:ptCount val="1"/>
                <c:pt idx="0">
                  <c:v>30 - 60 dias</c:v>
                </c:pt>
              </c:strCache>
            </c:strRef>
          </c:tx>
          <c:spPr>
            <a:solidFill>
              <a:srgbClr val="4571FF"/>
            </a:solidFill>
            <a:ln>
              <a:noFill/>
            </a:ln>
            <a:effectLst/>
          </c:spPr>
          <c:invertIfNegative val="0"/>
          <c:dLbls>
            <c:dLbl>
              <c:idx val="0"/>
              <c:layout>
                <c:manualLayout>
                  <c:x val="0"/>
                  <c:y val="4.88350908198102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2D-4E0E-8C7B-AB97EFE0DDC2}"/>
                </c:ext>
              </c:extLst>
            </c:dLbl>
            <c:dLbl>
              <c:idx val="1"/>
              <c:layout>
                <c:manualLayout>
                  <c:x val="0"/>
                  <c:y val="9.767018163962087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2D-4E0E-8C7B-AB97EFE0DDC2}"/>
                </c:ext>
              </c:extLst>
            </c:dLbl>
            <c:dLbl>
              <c:idx val="2"/>
              <c:layout>
                <c:manualLayout>
                  <c:x val="-3.5156225094929644E-17"/>
                  <c:y val="1.56594584977456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62D-4E0E-8C7B-AB97EFE0DDC2}"/>
                </c:ext>
              </c:extLst>
            </c:dLbl>
            <c:dLbl>
              <c:idx val="3"/>
              <c:layout>
                <c:manualLayout>
                  <c:x val="-7.0312450189859288E-17"/>
                  <c:y val="1.56594584977456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62D-4E0E-8C7B-AB97EFE0DDC2}"/>
                </c:ext>
              </c:extLst>
            </c:dLbl>
            <c:dLbl>
              <c:idx val="4"/>
              <c:layout>
                <c:manualLayout>
                  <c:x val="-7.0312450189859288E-17"/>
                  <c:y val="5.04443098956357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62D-4E0E-8C7B-AB97EFE0DDC2}"/>
                </c:ext>
              </c:extLst>
            </c:dLbl>
            <c:dLbl>
              <c:idx val="5"/>
              <c:layout>
                <c:manualLayout>
                  <c:x val="-1.4062490037971858E-16"/>
                  <c:y val="4.378585613415690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8B-4D5D-828E-1EE668381A7B}"/>
                </c:ext>
              </c:extLst>
            </c:dLbl>
            <c:dLbl>
              <c:idx val="6"/>
              <c:layout>
                <c:manualLayout>
                  <c:x val="-2.7179070666036718E-6"/>
                  <c:y val="1.31231061833759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E2-4474-AAAF-BE3308EF3E43}"/>
                </c:ext>
              </c:extLst>
            </c:dLbl>
            <c:dLbl>
              <c:idx val="7"/>
              <c:layout>
                <c:manualLayout>
                  <c:x val="-1.4071562649201387E-16"/>
                  <c:y val="2.18360583129358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E7-44A6-95F1-02E5A5DFBE67}"/>
                </c:ext>
              </c:extLst>
            </c:dLbl>
            <c:dLbl>
              <c:idx val="8"/>
              <c:layout>
                <c:manualLayout>
                  <c:x val="0"/>
                  <c:y val="4.80176041331922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51-4806-894D-A0CCD9650882}"/>
                </c:ext>
              </c:extLst>
            </c:dLbl>
            <c:dLbl>
              <c:idx val="9"/>
              <c:layout>
                <c:manualLayout>
                  <c:x val="0"/>
                  <c:y val="5.7695560342357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25-40E3-932F-3F2A81D70541}"/>
                </c:ext>
              </c:extLst>
            </c:dLbl>
            <c:dLbl>
              <c:idx val="10"/>
              <c:layout>
                <c:manualLayout>
                  <c:x val="0"/>
                  <c:y val="4.72468320610170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97-43B9-A00A-BB017493E689}"/>
                </c:ext>
              </c:extLst>
            </c:dLbl>
            <c:dLbl>
              <c:idx val="11"/>
              <c:layout>
                <c:manualLayout>
                  <c:x val="-1.4070004387466994E-16"/>
                  <c:y val="4.17124207765079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98-4793-A91C-D25D642A6121}"/>
                </c:ext>
              </c:extLst>
            </c:dLbl>
            <c:dLbl>
              <c:idx val="12"/>
              <c:layout>
                <c:manualLayout>
                  <c:x val="0"/>
                  <c:y val="4.629349492557680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AE-4332-9930-B3D95B7C6525}"/>
                </c:ext>
              </c:extLst>
            </c:dLbl>
            <c:dLbl>
              <c:idx val="13"/>
              <c:layout>
                <c:manualLayout>
                  <c:x val="0"/>
                  <c:y val="4.16641454330191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AE-4332-9930-B3D95B7C6525}"/>
                </c:ext>
              </c:extLst>
            </c:dLbl>
            <c:spPr>
              <a:solidFill>
                <a:srgbClr val="4571FF"/>
              </a:solid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Portfólio!$B$31:$B$44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Portfólio!$E$31:$E$44</c:f>
              <c:numCache>
                <c:formatCode>0%</c:formatCode>
                <c:ptCount val="14"/>
                <c:pt idx="0">
                  <c:v>3.7375924037225929E-2</c:v>
                </c:pt>
                <c:pt idx="1">
                  <c:v>3.4542377191184359E-2</c:v>
                </c:pt>
                <c:pt idx="2">
                  <c:v>3.1915441025386758E-2</c:v>
                </c:pt>
                <c:pt idx="3">
                  <c:v>3.2425843264045025E-2</c:v>
                </c:pt>
                <c:pt idx="4">
                  <c:v>3.2821594955629814E-2</c:v>
                </c:pt>
                <c:pt idx="5">
                  <c:v>3.7062508050221703E-2</c:v>
                </c:pt>
                <c:pt idx="6">
                  <c:v>3.703377676211049E-2</c:v>
                </c:pt>
                <c:pt idx="7">
                  <c:v>2.7693838647939222E-2</c:v>
                </c:pt>
                <c:pt idx="8">
                  <c:v>3.8256928887172935E-2</c:v>
                </c:pt>
                <c:pt idx="9">
                  <c:v>3.8437041741586589E-2</c:v>
                </c:pt>
                <c:pt idx="10">
                  <c:v>4.1097892516883158E-2</c:v>
                </c:pt>
                <c:pt idx="11">
                  <c:v>3.0796180352856126E-2</c:v>
                </c:pt>
                <c:pt idx="12">
                  <c:v>2.8583624844432078E-2</c:v>
                </c:pt>
                <c:pt idx="13">
                  <c:v>3.6937600057320753E-2</c:v>
                </c:pt>
              </c:numCache>
            </c:numRef>
          </c:val>
          <c:extLst>
            <c:ext xmlns:c16="http://schemas.microsoft.com/office/drawing/2014/chart" uri="{C3380CC4-5D6E-409C-BE32-E72D297353CC}">
              <c16:uniqueId val="{00000004-362D-4E0E-8C7B-AB97EFE0DDC2}"/>
            </c:ext>
          </c:extLst>
        </c:ser>
        <c:ser>
          <c:idx val="3"/>
          <c:order val="3"/>
          <c:tx>
            <c:strRef>
              <c:f>Portfólio!$F$30</c:f>
              <c:strCache>
                <c:ptCount val="1"/>
                <c:pt idx="0">
                  <c:v>60 - 90 dias</c:v>
                </c:pt>
              </c:strCache>
            </c:strRef>
          </c:tx>
          <c:spPr>
            <a:solidFill>
              <a:srgbClr val="88AAFF"/>
            </a:solidFill>
            <a:ln>
              <a:noFill/>
            </a:ln>
            <a:effectLst/>
          </c:spPr>
          <c:invertIfNegative val="0"/>
          <c:dLbls>
            <c:dLbl>
              <c:idx val="0"/>
              <c:layout>
                <c:manualLayout>
                  <c:x val="0"/>
                  <c:y val="-2.93010544918862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2D-4E0E-8C7B-AB97EFE0DDC2}"/>
                </c:ext>
              </c:extLst>
            </c:dLbl>
            <c:dLbl>
              <c:idx val="1"/>
              <c:layout>
                <c:manualLayout>
                  <c:x val="0"/>
                  <c:y val="-3.41845635738673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2D-4E0E-8C7B-AB97EFE0DDC2}"/>
                </c:ext>
              </c:extLst>
            </c:dLbl>
            <c:dLbl>
              <c:idx val="2"/>
              <c:layout>
                <c:manualLayout>
                  <c:x val="-3.5156225094929644E-17"/>
                  <c:y val="-2.39129475337801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2D-4E0E-8C7B-AB97EFE0DDC2}"/>
                </c:ext>
              </c:extLst>
            </c:dLbl>
            <c:dLbl>
              <c:idx val="3"/>
              <c:layout>
                <c:manualLayout>
                  <c:x val="0"/>
                  <c:y val="-2.441754540990521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2D-4E0E-8C7B-AB97EFE0DDC2}"/>
                </c:ext>
              </c:extLst>
            </c:dLbl>
            <c:dLbl>
              <c:idx val="4"/>
              <c:layout>
                <c:manualLayout>
                  <c:x val="0"/>
                  <c:y val="-2.44175454099052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2D-4E0E-8C7B-AB97EFE0DDC2}"/>
                </c:ext>
              </c:extLst>
            </c:dLbl>
            <c:dLbl>
              <c:idx val="5"/>
              <c:layout>
                <c:manualLayout>
                  <c:x val="-1.4062490037971858E-16"/>
                  <c:y val="-3.065009929390997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8B-4D5D-828E-1EE668381A7B}"/>
                </c:ext>
              </c:extLst>
            </c:dLbl>
            <c:dLbl>
              <c:idx val="6"/>
              <c:layout>
                <c:manualLayout>
                  <c:x val="0"/>
                  <c:y val="-2.18553153092433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E2-4474-AAAF-BE3308EF3E43}"/>
                </c:ext>
              </c:extLst>
            </c:dLbl>
            <c:dLbl>
              <c:idx val="7"/>
              <c:layout>
                <c:manualLayout>
                  <c:x val="-1.4071562649201387E-16"/>
                  <c:y val="-1.746884665034865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E7-44A6-95F1-02E5A5DFBE67}"/>
                </c:ext>
              </c:extLst>
            </c:dLbl>
            <c:dLbl>
              <c:idx val="8"/>
              <c:layout>
                <c:manualLayout>
                  <c:x val="0"/>
                  <c:y val="8.74931212304685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51-4806-894D-A0CCD9650882}"/>
                </c:ext>
              </c:extLst>
            </c:dLbl>
            <c:dLbl>
              <c:idx val="9"/>
              <c:layout>
                <c:manualLayout>
                  <c:x val="0"/>
                  <c:y val="1.33143600790055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25-40E3-932F-3F2A81D70541}"/>
                </c:ext>
              </c:extLst>
            </c:dLbl>
            <c:dLbl>
              <c:idx val="10"/>
              <c:layout>
                <c:manualLayout>
                  <c:x val="0"/>
                  <c:y val="1.28854996530046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97-43B9-A00A-BB017493E689}"/>
                </c:ext>
              </c:extLst>
            </c:dLbl>
            <c:spPr>
              <a:solidFill>
                <a:srgbClr val="88AAFF"/>
              </a:solid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Portfólio!$B$31:$B$44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Portfólio!$F$31:$F$44</c:f>
              <c:numCache>
                <c:formatCode>0%</c:formatCode>
                <c:ptCount val="14"/>
                <c:pt idx="0">
                  <c:v>2.3220084363918141E-2</c:v>
                </c:pt>
                <c:pt idx="1">
                  <c:v>6.0211360908102697E-3</c:v>
                </c:pt>
                <c:pt idx="2">
                  <c:v>1.0201488427834986E-2</c:v>
                </c:pt>
                <c:pt idx="3">
                  <c:v>9.3359218514670744E-3</c:v>
                </c:pt>
                <c:pt idx="4">
                  <c:v>4.6279940595498434E-2</c:v>
                </c:pt>
                <c:pt idx="5">
                  <c:v>1.1229869093287262E-2</c:v>
                </c:pt>
                <c:pt idx="6">
                  <c:v>1.2470693879512159E-2</c:v>
                </c:pt>
                <c:pt idx="7">
                  <c:v>7.806456194406894E-3</c:v>
                </c:pt>
                <c:pt idx="8">
                  <c:v>8.5148236104348827E-3</c:v>
                </c:pt>
                <c:pt idx="9">
                  <c:v>3.7048841509154033E-3</c:v>
                </c:pt>
                <c:pt idx="10">
                  <c:v>4.2666226056195479E-3</c:v>
                </c:pt>
                <c:pt idx="11">
                  <c:v>2.2729512568545471E-2</c:v>
                </c:pt>
                <c:pt idx="12">
                  <c:v>1.1187970870225725E-2</c:v>
                </c:pt>
                <c:pt idx="13">
                  <c:v>5.5644462582557013E-3</c:v>
                </c:pt>
              </c:numCache>
            </c:numRef>
          </c:val>
          <c:extLst>
            <c:ext xmlns:c16="http://schemas.microsoft.com/office/drawing/2014/chart" uri="{C3380CC4-5D6E-409C-BE32-E72D297353CC}">
              <c16:uniqueId val="{0000000A-362D-4E0E-8C7B-AB97EFE0DDC2}"/>
            </c:ext>
          </c:extLst>
        </c:ser>
        <c:ser>
          <c:idx val="4"/>
          <c:order val="4"/>
          <c:tx>
            <c:strRef>
              <c:f>Portfólio!$G$30</c:f>
              <c:strCache>
                <c:ptCount val="1"/>
                <c:pt idx="0">
                  <c:v>Maior 90 dias</c:v>
                </c:pt>
              </c:strCache>
            </c:strRef>
          </c:tx>
          <c:spPr>
            <a:solidFill>
              <a:srgbClr val="FF6B06"/>
            </a:solidFill>
            <a:ln>
              <a:noFill/>
            </a:ln>
            <a:effectLst/>
          </c:spPr>
          <c:invertIfNegative val="0"/>
          <c:dLbls>
            <c:dLbl>
              <c:idx val="0"/>
              <c:layout>
                <c:manualLayout>
                  <c:x val="0"/>
                  <c:y val="-4.88350908198104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2D-4E0E-8C7B-AB97EFE0DDC2}"/>
                </c:ext>
              </c:extLst>
            </c:dLbl>
            <c:dLbl>
              <c:idx val="1"/>
              <c:layout>
                <c:manualLayout>
                  <c:x val="0"/>
                  <c:y val="-5.47277662307928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62D-4E0E-8C7B-AB97EFE0DDC2}"/>
                </c:ext>
              </c:extLst>
            </c:dLbl>
            <c:dLbl>
              <c:idx val="2"/>
              <c:layout>
                <c:manualLayout>
                  <c:x val="0"/>
                  <c:y val="-4.8835090819810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2D-4E0E-8C7B-AB97EFE0DDC2}"/>
                </c:ext>
              </c:extLst>
            </c:dLbl>
            <c:dLbl>
              <c:idx val="3"/>
              <c:layout>
                <c:manualLayout>
                  <c:x val="0"/>
                  <c:y val="-4.88350908198104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62D-4E0E-8C7B-AB97EFE0DDC2}"/>
                </c:ext>
              </c:extLst>
            </c:dLbl>
            <c:dLbl>
              <c:idx val="4"/>
              <c:layout>
                <c:manualLayout>
                  <c:x val="0"/>
                  <c:y val="-3.9068072655848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2D-4E0E-8C7B-AB97EFE0DDC2}"/>
                </c:ext>
              </c:extLst>
            </c:dLbl>
            <c:dLbl>
              <c:idx val="5"/>
              <c:layout>
                <c:manualLayout>
                  <c:x val="-1.4062490037971858E-16"/>
                  <c:y val="-4.37858561341571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8B-4D5D-828E-1EE668381A7B}"/>
                </c:ext>
              </c:extLst>
            </c:dLbl>
            <c:dLbl>
              <c:idx val="6"/>
              <c:layout>
                <c:manualLayout>
                  <c:x val="0"/>
                  <c:y val="-4.37295437398599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E2-4474-AAAF-BE3308EF3E43}"/>
                </c:ext>
              </c:extLst>
            </c:dLbl>
            <c:dLbl>
              <c:idx val="7"/>
              <c:layout>
                <c:manualLayout>
                  <c:x val="-1.4071562649201387E-16"/>
                  <c:y val="-3.93049049632844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E7-44A6-95F1-02E5A5DFBE67}"/>
                </c:ext>
              </c:extLst>
            </c:dLbl>
            <c:dLbl>
              <c:idx val="8"/>
              <c:layout>
                <c:manualLayout>
                  <c:x val="0"/>
                  <c:y val="-2.62606128027724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51-4806-894D-A0CCD9650882}"/>
                </c:ext>
              </c:extLst>
            </c:dLbl>
            <c:dLbl>
              <c:idx val="9"/>
              <c:layout>
                <c:manualLayout>
                  <c:x val="0"/>
                  <c:y val="-2.21906001316758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25-40E3-932F-3F2A81D70541}"/>
                </c:ext>
              </c:extLst>
            </c:dLbl>
            <c:dLbl>
              <c:idx val="10"/>
              <c:layout>
                <c:manualLayout>
                  <c:x val="0"/>
                  <c:y val="-2.57709993060093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97-43B9-A00A-BB017493E689}"/>
                </c:ext>
              </c:extLst>
            </c:dLbl>
            <c:dLbl>
              <c:idx val="11"/>
              <c:layout>
                <c:manualLayout>
                  <c:x val="-1.4070004387466994E-16"/>
                  <c:y val="-2.78082805176719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98-4793-A91C-D25D642A6121}"/>
                </c:ext>
              </c:extLst>
            </c:dLbl>
            <c:dLbl>
              <c:idx val="12"/>
              <c:layout>
                <c:manualLayout>
                  <c:x val="0"/>
                  <c:y val="-2.7776096955346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AE-4332-9930-B3D95B7C6525}"/>
                </c:ext>
              </c:extLst>
            </c:dLbl>
            <c:dLbl>
              <c:idx val="13"/>
              <c:layout>
                <c:manualLayout>
                  <c:x val="0"/>
                  <c:y val="-3.24054464479037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AE-4332-9930-B3D95B7C6525}"/>
                </c:ext>
              </c:extLst>
            </c:dLbl>
            <c:spPr>
              <a:solidFill>
                <a:srgbClr val="FF6B06"/>
              </a:solid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Portfólio!$B$31:$B$44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Portfólio!$G$31:$G$44</c:f>
              <c:numCache>
                <c:formatCode>0%</c:formatCode>
                <c:ptCount val="14"/>
                <c:pt idx="0">
                  <c:v>8.5770944726319159E-2</c:v>
                </c:pt>
                <c:pt idx="1">
                  <c:v>9.1352540636642998E-2</c:v>
                </c:pt>
                <c:pt idx="2">
                  <c:v>8.5106652935498794E-2</c:v>
                </c:pt>
                <c:pt idx="3">
                  <c:v>8.2746282273650273E-2</c:v>
                </c:pt>
                <c:pt idx="4">
                  <c:v>7.7220428117300996E-2</c:v>
                </c:pt>
                <c:pt idx="5">
                  <c:v>0.10465352529022404</c:v>
                </c:pt>
                <c:pt idx="6">
                  <c:v>9.0161055051756839E-2</c:v>
                </c:pt>
                <c:pt idx="7">
                  <c:v>9.1365486793105549E-2</c:v>
                </c:pt>
                <c:pt idx="8">
                  <c:v>6.3812243704771801E-2</c:v>
                </c:pt>
                <c:pt idx="9">
                  <c:v>6.4195150605215384E-2</c:v>
                </c:pt>
                <c:pt idx="10">
                  <c:v>7.1161010466039842E-2</c:v>
                </c:pt>
                <c:pt idx="11">
                  <c:v>6.5630410433855507E-2</c:v>
                </c:pt>
                <c:pt idx="12">
                  <c:v>7.4007712681028889E-2</c:v>
                </c:pt>
                <c:pt idx="13">
                  <c:v>8.0586190092890447E-2</c:v>
                </c:pt>
              </c:numCache>
            </c:numRef>
          </c:val>
          <c:extLst>
            <c:ext xmlns:c16="http://schemas.microsoft.com/office/drawing/2014/chart" uri="{C3380CC4-5D6E-409C-BE32-E72D297353CC}">
              <c16:uniqueId val="{00000010-362D-4E0E-8C7B-AB97EFE0DDC2}"/>
            </c:ext>
          </c:extLst>
        </c:ser>
        <c:dLbls>
          <c:dLblPos val="ctr"/>
          <c:showLegendKey val="0"/>
          <c:showVal val="1"/>
          <c:showCatName val="0"/>
          <c:showSerName val="0"/>
          <c:showPercent val="0"/>
          <c:showBubbleSize val="0"/>
        </c:dLbls>
        <c:gapWidth val="50"/>
        <c:overlap val="100"/>
        <c:axId val="1140435151"/>
        <c:axId val="441131744"/>
      </c:barChart>
      <c:dateAx>
        <c:axId val="1140435151"/>
        <c:scaling>
          <c:orientation val="minMax"/>
        </c:scaling>
        <c:delete val="0"/>
        <c:axPos val="b"/>
        <c:numFmt formatCode="[$-416]mmm\-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41131744"/>
        <c:crosses val="autoZero"/>
        <c:auto val="1"/>
        <c:lblOffset val="100"/>
        <c:baseTimeUnit val="months"/>
      </c:dateAx>
      <c:valAx>
        <c:axId val="441131744"/>
        <c:scaling>
          <c:orientation val="minMax"/>
          <c:max val="1.1000000000000001"/>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1140435151"/>
        <c:crosses val="autoZero"/>
        <c:crossBetween val="between"/>
      </c:valAx>
      <c:spPr>
        <a:noFill/>
        <a:ln>
          <a:noFill/>
        </a:ln>
        <a:effectLst/>
      </c:spPr>
    </c:plotArea>
    <c:legend>
      <c:legendPos val="b"/>
      <c:layout>
        <c:manualLayout>
          <c:xMode val="edge"/>
          <c:yMode val="edge"/>
          <c:x val="0"/>
          <c:y val="0.92617299889942051"/>
          <c:w val="1"/>
          <c:h val="7.382700110057946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05819598706756"/>
          <c:y val="4.5126177674421605E-2"/>
          <c:w val="0.85089733333333328"/>
          <c:h val="0.66441593694616641"/>
        </c:manualLayout>
      </c:layout>
      <c:barChart>
        <c:barDir val="col"/>
        <c:grouping val="stacked"/>
        <c:varyColors val="0"/>
        <c:ser>
          <c:idx val="0"/>
          <c:order val="0"/>
          <c:tx>
            <c:strRef>
              <c:f>Portfólio!$J$30</c:f>
              <c:strCache>
                <c:ptCount val="1"/>
                <c:pt idx="0">
                  <c:v>0% - 25%</c:v>
                </c:pt>
              </c:strCache>
            </c:strRef>
          </c:tx>
          <c:spPr>
            <a:solidFill>
              <a:srgbClr val="0D0D38"/>
            </a:solidFill>
            <a:ln>
              <a:noFill/>
            </a:ln>
            <a:effectLst/>
          </c:spPr>
          <c:invertIfNegative val="0"/>
          <c:dLbls>
            <c:dLbl>
              <c:idx val="0"/>
              <c:layout>
                <c:manualLayout>
                  <c:x val="0"/>
                  <c:y val="-1.77366560467857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EE-4940-B29B-6479D632BE96}"/>
                </c:ext>
              </c:extLst>
            </c:dLbl>
            <c:dLbl>
              <c:idx val="1"/>
              <c:layout>
                <c:manualLayout>
                  <c:x val="1.8366097052530653E-3"/>
                  <c:y val="-1.7807522416270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EE-4940-B29B-6479D632BE96}"/>
                </c:ext>
              </c:extLst>
            </c:dLbl>
            <c:dLbl>
              <c:idx val="2"/>
              <c:layout>
                <c:manualLayout>
                  <c:x val="0"/>
                  <c:y val="-1.7807522416270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EE-4940-B29B-6479D632BE96}"/>
                </c:ext>
              </c:extLst>
            </c:dLbl>
            <c:dLbl>
              <c:idx val="3"/>
              <c:layout>
                <c:manualLayout>
                  <c:x val="0"/>
                  <c:y val="-1.7807522416270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EE-4940-B29B-6479D632BE96}"/>
                </c:ext>
              </c:extLst>
            </c:dLbl>
            <c:dLbl>
              <c:idx val="4"/>
              <c:layout>
                <c:manualLayout>
                  <c:x val="0"/>
                  <c:y val="-1.7807522416270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EE-4940-B29B-6479D632BE96}"/>
                </c:ext>
              </c:extLst>
            </c:dLbl>
            <c:dLbl>
              <c:idx val="5"/>
              <c:layout>
                <c:manualLayout>
                  <c:x val="0"/>
                  <c:y val="-1.32081986513077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0D-4C46-BA32-D44C3C70CBC6}"/>
                </c:ext>
              </c:extLst>
            </c:dLbl>
            <c:dLbl>
              <c:idx val="6"/>
              <c:layout>
                <c:manualLayout>
                  <c:x val="0"/>
                  <c:y val="-1.76109315350769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0D-4C46-BA32-D44C3C70CBC6}"/>
                </c:ext>
              </c:extLst>
            </c:dLbl>
            <c:dLbl>
              <c:idx val="7"/>
              <c:layout>
                <c:manualLayout>
                  <c:x val="-1.4102147078444203E-16"/>
                  <c:y val="-1.32081986513077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0D-4C46-BA32-D44C3C70CBC6}"/>
                </c:ext>
              </c:extLst>
            </c:dLbl>
            <c:dLbl>
              <c:idx val="8"/>
              <c:layout>
                <c:manualLayout>
                  <c:x val="0"/>
                  <c:y val="-1.32081986513077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0D-4C46-BA32-D44C3C70CBC6}"/>
                </c:ext>
              </c:extLst>
            </c:dLbl>
            <c:dLbl>
              <c:idx val="9"/>
              <c:layout>
                <c:manualLayout>
                  <c:x val="0"/>
                  <c:y val="-1.761093153507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0D-4C46-BA32-D44C3C70CBC6}"/>
                </c:ext>
              </c:extLst>
            </c:dLbl>
            <c:spPr>
              <a:solidFill>
                <a:srgbClr val="0D0D38"/>
              </a:solid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Portfólio!$I$31:$I$44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Portfólio!$J$31:$J$44</c:f>
              <c:numCache>
                <c:formatCode>0%</c:formatCode>
                <c:ptCount val="14"/>
                <c:pt idx="0">
                  <c:v>3.8707908806886245E-2</c:v>
                </c:pt>
                <c:pt idx="1">
                  <c:v>3.9198090426968847E-2</c:v>
                </c:pt>
                <c:pt idx="2">
                  <c:v>4.9044155191783165E-2</c:v>
                </c:pt>
                <c:pt idx="3">
                  <c:v>5.1968609991204236E-2</c:v>
                </c:pt>
                <c:pt idx="4">
                  <c:v>5.107526183066198E-2</c:v>
                </c:pt>
                <c:pt idx="5">
                  <c:v>5.5670545458885209E-2</c:v>
                </c:pt>
                <c:pt idx="6">
                  <c:v>5.1871436975331336E-2</c:v>
                </c:pt>
                <c:pt idx="7">
                  <c:v>6.2100784540414566E-2</c:v>
                </c:pt>
                <c:pt idx="8">
                  <c:v>5.8187569770728573E-2</c:v>
                </c:pt>
                <c:pt idx="9">
                  <c:v>5.9715774369979609E-2</c:v>
                </c:pt>
                <c:pt idx="10">
                  <c:v>5.8370879638993012E-2</c:v>
                </c:pt>
                <c:pt idx="11">
                  <c:v>5.7997419135542877E-2</c:v>
                </c:pt>
                <c:pt idx="12">
                  <c:v>6.213528467279212E-2</c:v>
                </c:pt>
                <c:pt idx="13">
                  <c:v>5.8467797758345715E-2</c:v>
                </c:pt>
              </c:numCache>
            </c:numRef>
          </c:val>
          <c:extLst>
            <c:ext xmlns:c16="http://schemas.microsoft.com/office/drawing/2014/chart" uri="{C3380CC4-5D6E-409C-BE32-E72D297353CC}">
              <c16:uniqueId val="{00000000-A6EE-4940-B29B-6479D632BE96}"/>
            </c:ext>
          </c:extLst>
        </c:ser>
        <c:ser>
          <c:idx val="1"/>
          <c:order val="1"/>
          <c:tx>
            <c:strRef>
              <c:f>Portfólio!$K$30</c:f>
              <c:strCache>
                <c:ptCount val="1"/>
                <c:pt idx="0">
                  <c:v>25% - 50%</c:v>
                </c:pt>
              </c:strCache>
            </c:strRef>
          </c:tx>
          <c:spPr>
            <a:solidFill>
              <a:srgbClr val="2044DC"/>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Portfólio!$I$31:$I$44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Portfólio!$K$31:$K$44</c:f>
              <c:numCache>
                <c:formatCode>0%</c:formatCode>
                <c:ptCount val="14"/>
                <c:pt idx="0">
                  <c:v>0.303293764607445</c:v>
                </c:pt>
                <c:pt idx="1">
                  <c:v>0.304124025905816</c:v>
                </c:pt>
                <c:pt idx="2">
                  <c:v>0.3210348634392729</c:v>
                </c:pt>
                <c:pt idx="3">
                  <c:v>0.32743253415073564</c:v>
                </c:pt>
                <c:pt idx="4">
                  <c:v>0.33248659161690436</c:v>
                </c:pt>
                <c:pt idx="5">
                  <c:v>0.33216758834789867</c:v>
                </c:pt>
                <c:pt idx="6">
                  <c:v>0.34694640840582386</c:v>
                </c:pt>
                <c:pt idx="7">
                  <c:v>0.35042481954966115</c:v>
                </c:pt>
                <c:pt idx="8">
                  <c:v>0.32870835386864056</c:v>
                </c:pt>
                <c:pt idx="9">
                  <c:v>0.32457013480318853</c:v>
                </c:pt>
                <c:pt idx="10">
                  <c:v>0.33208233001490939</c:v>
                </c:pt>
                <c:pt idx="11">
                  <c:v>0.33931313532497009</c:v>
                </c:pt>
                <c:pt idx="12">
                  <c:v>0.33261954115332121</c:v>
                </c:pt>
                <c:pt idx="13">
                  <c:v>0.33302411746619692</c:v>
                </c:pt>
              </c:numCache>
            </c:numRef>
          </c:val>
          <c:extLst>
            <c:ext xmlns:c16="http://schemas.microsoft.com/office/drawing/2014/chart" uri="{C3380CC4-5D6E-409C-BE32-E72D297353CC}">
              <c16:uniqueId val="{00000001-A6EE-4940-B29B-6479D632BE96}"/>
            </c:ext>
          </c:extLst>
        </c:ser>
        <c:ser>
          <c:idx val="2"/>
          <c:order val="2"/>
          <c:tx>
            <c:strRef>
              <c:f>Portfólio!$L$30</c:f>
              <c:strCache>
                <c:ptCount val="1"/>
                <c:pt idx="0">
                  <c:v>50% - 75%</c:v>
                </c:pt>
              </c:strCache>
            </c:strRef>
          </c:tx>
          <c:spPr>
            <a:solidFill>
              <a:srgbClr val="4571FF"/>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Portfólio!$I$31:$I$44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Portfólio!$L$31:$L$44</c:f>
              <c:numCache>
                <c:formatCode>0%</c:formatCode>
                <c:ptCount val="14"/>
                <c:pt idx="0">
                  <c:v>0.39835309349882103</c:v>
                </c:pt>
                <c:pt idx="1">
                  <c:v>0.40331261106066185</c:v>
                </c:pt>
                <c:pt idx="2">
                  <c:v>0.38374004569373915</c:v>
                </c:pt>
                <c:pt idx="3">
                  <c:v>0.37755352186944574</c:v>
                </c:pt>
                <c:pt idx="4">
                  <c:v>0.3726493875777786</c:v>
                </c:pt>
                <c:pt idx="5">
                  <c:v>0.36788469880678132</c:v>
                </c:pt>
                <c:pt idx="6">
                  <c:v>0.34673861652135757</c:v>
                </c:pt>
                <c:pt idx="7">
                  <c:v>0.35040607391348</c:v>
                </c:pt>
                <c:pt idx="8">
                  <c:v>0.3405558567774864</c:v>
                </c:pt>
                <c:pt idx="9">
                  <c:v>0.34684431203576815</c:v>
                </c:pt>
                <c:pt idx="10">
                  <c:v>0.33908850400904439</c:v>
                </c:pt>
                <c:pt idx="11">
                  <c:v>0.33483827165095909</c:v>
                </c:pt>
                <c:pt idx="12">
                  <c:v>0.33713877623383454</c:v>
                </c:pt>
                <c:pt idx="13">
                  <c:v>0.31650225067915405</c:v>
                </c:pt>
              </c:numCache>
            </c:numRef>
          </c:val>
          <c:extLst>
            <c:ext xmlns:c16="http://schemas.microsoft.com/office/drawing/2014/chart" uri="{C3380CC4-5D6E-409C-BE32-E72D297353CC}">
              <c16:uniqueId val="{00000002-A6EE-4940-B29B-6479D632BE96}"/>
            </c:ext>
          </c:extLst>
        </c:ser>
        <c:ser>
          <c:idx val="3"/>
          <c:order val="3"/>
          <c:tx>
            <c:strRef>
              <c:f>Portfólio!$M$30</c:f>
              <c:strCache>
                <c:ptCount val="1"/>
                <c:pt idx="0">
                  <c:v>75% - 90%</c:v>
                </c:pt>
              </c:strCache>
            </c:strRef>
          </c:tx>
          <c:spPr>
            <a:solidFill>
              <a:srgbClr val="88AAFF"/>
            </a:solidFill>
            <a:ln>
              <a:noFill/>
            </a:ln>
            <a:effectLst/>
          </c:spPr>
          <c:invertIfNegative val="0"/>
          <c:dLbls>
            <c:spPr>
              <a:solidFill>
                <a:srgbClr val="88AAFF"/>
              </a:solid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Portfólio!$I$31:$I$44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Portfólio!$M$31:$M$44</c:f>
              <c:numCache>
                <c:formatCode>0%</c:formatCode>
                <c:ptCount val="14"/>
                <c:pt idx="0">
                  <c:v>0.12638272854807364</c:v>
                </c:pt>
                <c:pt idx="1">
                  <c:v>0.12097393939422452</c:v>
                </c:pt>
                <c:pt idx="2">
                  <c:v>0.12575038401621161</c:v>
                </c:pt>
                <c:pt idx="3">
                  <c:v>0.12320974537195759</c:v>
                </c:pt>
                <c:pt idx="4">
                  <c:v>0.12393400844829654</c:v>
                </c:pt>
                <c:pt idx="5">
                  <c:v>0.12573420316180051</c:v>
                </c:pt>
                <c:pt idx="6">
                  <c:v>0.12519258902608654</c:v>
                </c:pt>
                <c:pt idx="7">
                  <c:v>0.11670891422975617</c:v>
                </c:pt>
                <c:pt idx="8">
                  <c:v>0.16021512283046382</c:v>
                </c:pt>
                <c:pt idx="9">
                  <c:v>0.15489164149782403</c:v>
                </c:pt>
                <c:pt idx="10">
                  <c:v>0.1676333266540348</c:v>
                </c:pt>
                <c:pt idx="11">
                  <c:v>0.15942436500558535</c:v>
                </c:pt>
                <c:pt idx="12">
                  <c:v>0.15895286883797227</c:v>
                </c:pt>
                <c:pt idx="13">
                  <c:v>0.18124325503002664</c:v>
                </c:pt>
              </c:numCache>
            </c:numRef>
          </c:val>
          <c:extLst>
            <c:ext xmlns:c16="http://schemas.microsoft.com/office/drawing/2014/chart" uri="{C3380CC4-5D6E-409C-BE32-E72D297353CC}">
              <c16:uniqueId val="{00000003-A6EE-4940-B29B-6479D632BE96}"/>
            </c:ext>
          </c:extLst>
        </c:ser>
        <c:ser>
          <c:idx val="4"/>
          <c:order val="4"/>
          <c:tx>
            <c:strRef>
              <c:f>Portfólio!$N$30</c:f>
              <c:strCache>
                <c:ptCount val="1"/>
                <c:pt idx="0">
                  <c:v>Maior 90%</c:v>
                </c:pt>
              </c:strCache>
            </c:strRef>
          </c:tx>
          <c:spPr>
            <a:solidFill>
              <a:srgbClr val="FF6B06"/>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Portfólio!$I$31:$I$44</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Portfólio!$N$31:$N$44</c:f>
              <c:numCache>
                <c:formatCode>0%</c:formatCode>
                <c:ptCount val="14"/>
                <c:pt idx="0">
                  <c:v>0.13326250453877259</c:v>
                </c:pt>
                <c:pt idx="1">
                  <c:v>0.13239133321232788</c:v>
                </c:pt>
                <c:pt idx="2">
                  <c:v>0.12043055165899529</c:v>
                </c:pt>
                <c:pt idx="3">
                  <c:v>0.11983558861665583</c:v>
                </c:pt>
                <c:pt idx="4">
                  <c:v>0.11985475052635852</c:v>
                </c:pt>
                <c:pt idx="5">
                  <c:v>0.11854296422463456</c:v>
                </c:pt>
                <c:pt idx="6">
                  <c:v>0.12925094907140255</c:v>
                </c:pt>
                <c:pt idx="7">
                  <c:v>0.12035940776668849</c:v>
                </c:pt>
                <c:pt idx="8">
                  <c:v>0.11233309675267854</c:v>
                </c:pt>
                <c:pt idx="9">
                  <c:v>0.1139781372932404</c:v>
                </c:pt>
                <c:pt idx="10">
                  <c:v>0.10282495968301759</c:v>
                </c:pt>
                <c:pt idx="11">
                  <c:v>0.10842680888294164</c:v>
                </c:pt>
                <c:pt idx="12">
                  <c:v>0.10915352910207524</c:v>
                </c:pt>
                <c:pt idx="13">
                  <c:v>0.11076257906627293</c:v>
                </c:pt>
              </c:numCache>
            </c:numRef>
          </c:val>
          <c:extLst>
            <c:ext xmlns:c16="http://schemas.microsoft.com/office/drawing/2014/chart" uri="{C3380CC4-5D6E-409C-BE32-E72D297353CC}">
              <c16:uniqueId val="{00000004-A6EE-4940-B29B-6479D632BE96}"/>
            </c:ext>
          </c:extLst>
        </c:ser>
        <c:dLbls>
          <c:showLegendKey val="0"/>
          <c:showVal val="0"/>
          <c:showCatName val="0"/>
          <c:showSerName val="0"/>
          <c:showPercent val="0"/>
          <c:showBubbleSize val="0"/>
        </c:dLbls>
        <c:gapWidth val="50"/>
        <c:overlap val="100"/>
        <c:axId val="1140435151"/>
        <c:axId val="441131744"/>
      </c:barChart>
      <c:lineChart>
        <c:grouping val="standard"/>
        <c:varyColors val="0"/>
        <c:ser>
          <c:idx val="5"/>
          <c:order val="5"/>
          <c:tx>
            <c:strRef>
              <c:f>Portfólio!$O$30</c:f>
              <c:strCache>
                <c:ptCount val="1"/>
                <c:pt idx="0">
                  <c:v>Média LTV</c:v>
                </c:pt>
              </c:strCache>
            </c:strRef>
          </c:tx>
          <c:spPr>
            <a:ln w="28575" cap="rnd">
              <a:solidFill>
                <a:srgbClr val="F8485E"/>
              </a:solidFill>
              <a:round/>
            </a:ln>
            <a:effectLst/>
          </c:spPr>
          <c:marker>
            <c:symbol val="none"/>
          </c:marker>
          <c:cat>
            <c:numLit>
              <c:formatCode>[$-416]mmm\-yy;@</c:formatCode>
              <c:ptCount val="5"/>
              <c:pt idx="0">
                <c:v>45200</c:v>
              </c:pt>
              <c:pt idx="1">
                <c:v>45231</c:v>
              </c:pt>
              <c:pt idx="2">
                <c:v>45261</c:v>
              </c:pt>
              <c:pt idx="3">
                <c:v>45292</c:v>
              </c:pt>
              <c:pt idx="4">
                <c:v>45323</c:v>
              </c:pt>
            </c:numLit>
          </c:cat>
          <c:val>
            <c:numRef>
              <c:f>Portfólio!$O$31:$O$44</c:f>
              <c:numCache>
                <c:formatCode>0%</c:formatCode>
                <c:ptCount val="14"/>
                <c:pt idx="0">
                  <c:v>0.61938537417142636</c:v>
                </c:pt>
                <c:pt idx="1">
                  <c:v>0.61548230440080409</c:v>
                </c:pt>
                <c:pt idx="2">
                  <c:v>0.60831730509387827</c:v>
                </c:pt>
                <c:pt idx="3">
                  <c:v>0.60665578616426896</c:v>
                </c:pt>
                <c:pt idx="4">
                  <c:v>0.60324253562581343</c:v>
                </c:pt>
                <c:pt idx="5">
                  <c:v>0.60309632839158911</c:v>
                </c:pt>
                <c:pt idx="6">
                  <c:v>0.60310028734415155</c:v>
                </c:pt>
                <c:pt idx="7">
                  <c:v>0.58974871958296449</c:v>
                </c:pt>
                <c:pt idx="8">
                  <c:v>0.60472347511061797</c:v>
                </c:pt>
                <c:pt idx="9">
                  <c:v>0.6021064764751175</c:v>
                </c:pt>
                <c:pt idx="10">
                  <c:v>0.60295732070112951</c:v>
                </c:pt>
                <c:pt idx="11">
                  <c:v>0.59687448727810644</c:v>
                </c:pt>
                <c:pt idx="12">
                  <c:v>0.59687899831001678</c:v>
                </c:pt>
                <c:pt idx="13">
                  <c:v>0.60723230691232588</c:v>
                </c:pt>
              </c:numCache>
            </c:numRef>
          </c:val>
          <c:smooth val="0"/>
          <c:extLst>
            <c:ext xmlns:c16="http://schemas.microsoft.com/office/drawing/2014/chart" uri="{C3380CC4-5D6E-409C-BE32-E72D297353CC}">
              <c16:uniqueId val="{00000005-A6EE-4940-B29B-6479D632BE96}"/>
            </c:ext>
          </c:extLst>
        </c:ser>
        <c:dLbls>
          <c:showLegendKey val="0"/>
          <c:showVal val="0"/>
          <c:showCatName val="0"/>
          <c:showSerName val="0"/>
          <c:showPercent val="0"/>
          <c:showBubbleSize val="0"/>
        </c:dLbls>
        <c:marker val="1"/>
        <c:smooth val="0"/>
        <c:axId val="1140435151"/>
        <c:axId val="441131744"/>
      </c:lineChart>
      <c:dateAx>
        <c:axId val="1140435151"/>
        <c:scaling>
          <c:orientation val="minMax"/>
        </c:scaling>
        <c:delete val="0"/>
        <c:axPos val="b"/>
        <c:numFmt formatCode="[$-416]mmm\-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41131744"/>
        <c:crosses val="autoZero"/>
        <c:auto val="1"/>
        <c:lblOffset val="100"/>
        <c:baseTimeUnit val="months"/>
      </c:dateAx>
      <c:valAx>
        <c:axId val="441131744"/>
        <c:scaling>
          <c:orientation val="minMax"/>
          <c:max val="1.1000000000000001"/>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1140435151"/>
        <c:crosses val="autoZero"/>
        <c:crossBetween val="between"/>
      </c:valAx>
      <c:spPr>
        <a:noFill/>
        <a:ln>
          <a:noFill/>
        </a:ln>
        <a:effectLst/>
      </c:spPr>
    </c:plotArea>
    <c:legend>
      <c:legendPos val="b"/>
      <c:layout>
        <c:manualLayout>
          <c:xMode val="edge"/>
          <c:yMode val="edge"/>
          <c:x val="0"/>
          <c:y val="0.91664248805402049"/>
          <c:w val="1"/>
          <c:h val="8.335751194597949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81423540403918E-2"/>
          <c:y val="3.6392211406983399E-2"/>
          <c:w val="0.95570574435632361"/>
          <c:h val="0.65436436628725536"/>
        </c:manualLayout>
      </c:layout>
      <c:barChart>
        <c:barDir val="col"/>
        <c:grouping val="stacked"/>
        <c:varyColors val="0"/>
        <c:ser>
          <c:idx val="0"/>
          <c:order val="1"/>
          <c:tx>
            <c:strRef>
              <c:f>Portfólio!$C$54</c:f>
              <c:strCache>
                <c:ptCount val="1"/>
                <c:pt idx="0">
                  <c:v>Total Contratos</c:v>
                </c:pt>
              </c:strCache>
            </c:strRef>
          </c:tx>
          <c:spPr>
            <a:solidFill>
              <a:srgbClr val="0D0D38"/>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Portfólio!$B$55:$B$68</c:f>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Ref>
              <c:f>Portfólio!$C$55:$C$68</c:f>
              <c:numCache>
                <c:formatCode>#,##0</c:formatCode>
                <c:ptCount val="14"/>
                <c:pt idx="0">
                  <c:v>1365</c:v>
                </c:pt>
                <c:pt idx="1">
                  <c:v>1356</c:v>
                </c:pt>
                <c:pt idx="2">
                  <c:v>1318</c:v>
                </c:pt>
                <c:pt idx="3">
                  <c:v>1297</c:v>
                </c:pt>
                <c:pt idx="4">
                  <c:v>1288</c:v>
                </c:pt>
                <c:pt idx="5">
                  <c:v>1272</c:v>
                </c:pt>
                <c:pt idx="6">
                  <c:v>1257</c:v>
                </c:pt>
                <c:pt idx="7">
                  <c:v>1223</c:v>
                </c:pt>
                <c:pt idx="8">
                  <c:v>1741</c:v>
                </c:pt>
                <c:pt idx="9">
                  <c:v>1727</c:v>
                </c:pt>
                <c:pt idx="10">
                  <c:v>1715</c:v>
                </c:pt>
                <c:pt idx="11">
                  <c:v>1691</c:v>
                </c:pt>
                <c:pt idx="12">
                  <c:v>1677</c:v>
                </c:pt>
                <c:pt idx="13">
                  <c:v>1726</c:v>
                </c:pt>
              </c:numCache>
            </c:numRef>
          </c:val>
          <c:extLst>
            <c:ext xmlns:c16="http://schemas.microsoft.com/office/drawing/2014/chart" uri="{C3380CC4-5D6E-409C-BE32-E72D297353CC}">
              <c16:uniqueId val="{00000000-A8B4-42B9-956A-B3090C8693CD}"/>
            </c:ext>
          </c:extLst>
        </c:ser>
        <c:dLbls>
          <c:showLegendKey val="0"/>
          <c:showVal val="0"/>
          <c:showCatName val="0"/>
          <c:showSerName val="0"/>
          <c:showPercent val="0"/>
          <c:showBubbleSize val="0"/>
        </c:dLbls>
        <c:gapWidth val="30"/>
        <c:overlap val="100"/>
        <c:axId val="1140435151"/>
        <c:axId val="441131744"/>
        <c:extLst>
          <c:ext xmlns:c15="http://schemas.microsoft.com/office/drawing/2012/chart" uri="{02D57815-91ED-43cb-92C2-25804820EDAC}">
            <c15:filteredBarSeries>
              <c15:ser>
                <c:idx val="1"/>
                <c:order val="0"/>
                <c:tx>
                  <c:v>#REF!</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Portfólio!$B$55:$B$68</c15:sqref>
                        </c15:formulaRef>
                      </c:ext>
                    </c:extLst>
                    <c:numCache>
                      <c:formatCode>[$-416]mmm\-yy;@</c:formatCode>
                      <c:ptCount val="14"/>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pt idx="13">
                        <c:v>45597</c:v>
                      </c:pt>
                    </c:numCache>
                  </c:numRef>
                </c:cat>
                <c:val>
                  <c:numLit>
                    <c:formatCode>General</c:formatCode>
                    <c:ptCount val="4"/>
                  </c:numLit>
                </c:val>
                <c:extLst>
                  <c:ext xmlns:c16="http://schemas.microsoft.com/office/drawing/2014/chart" uri="{C3380CC4-5D6E-409C-BE32-E72D297353CC}">
                    <c16:uniqueId val="{00000002-A8B4-42B9-956A-B3090C8693CD}"/>
                  </c:ext>
                </c:extLst>
              </c15:ser>
            </c15:filteredBarSeries>
          </c:ext>
        </c:extLst>
      </c:barChart>
      <c:lineChart>
        <c:grouping val="standard"/>
        <c:varyColors val="0"/>
        <c:ser>
          <c:idx val="2"/>
          <c:order val="2"/>
          <c:tx>
            <c:strRef>
              <c:f>Portfólio!$E$54</c:f>
              <c:strCache>
                <c:ptCount val="1"/>
                <c:pt idx="0">
                  <c:v>Ticket Médio (R$ mil)</c:v>
                </c:pt>
              </c:strCache>
            </c:strRef>
          </c:tx>
          <c:spPr>
            <a:ln w="28575" cap="rnd">
              <a:solidFill>
                <a:srgbClr val="FF6B06"/>
              </a:solidFill>
              <a:round/>
            </a:ln>
            <a:effectLst/>
          </c:spPr>
          <c:marker>
            <c:symbol val="none"/>
          </c:marker>
          <c:dLbls>
            <c:numFmt formatCode="#,##0.0" sourceLinked="0"/>
            <c:spPr>
              <a:solidFill>
                <a:schemeClr val="bg1"/>
              </a:solidFill>
              <a:ln>
                <a:solidFill>
                  <a:srgbClr val="FF6B06"/>
                </a:solidFill>
              </a:ln>
              <a:effectLst/>
            </c:spPr>
            <c:txPr>
              <a:bodyPr rot="0" spcFirstLastPara="1" vertOverflow="ellipsis" vert="horz" wrap="square" anchor="ctr" anchorCtr="1"/>
              <a:lstStyle/>
              <a:p>
                <a:pPr>
                  <a:defRPr sz="9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Lit>
              <c:formatCode>#,##0</c:formatCode>
              <c:ptCount val="5"/>
              <c:pt idx="0">
                <c:v>272.53325883942551</c:v>
              </c:pt>
              <c:pt idx="1">
                <c:v>270.27895325000048</c:v>
              </c:pt>
              <c:pt idx="2">
                <c:v>255.16766581800081</c:v>
              </c:pt>
              <c:pt idx="3">
                <c:v>250.16079902521844</c:v>
              </c:pt>
              <c:pt idx="4">
                <c:v>246.46638961134465</c:v>
              </c:pt>
            </c:numLit>
          </c:cat>
          <c:val>
            <c:numRef>
              <c:f>Portfólio!$E$55:$E$68</c:f>
              <c:numCache>
                <c:formatCode>#,##0</c:formatCode>
                <c:ptCount val="14"/>
                <c:pt idx="0">
                  <c:v>199.65806508382821</c:v>
                </c:pt>
                <c:pt idx="1">
                  <c:v>199.32076198377618</c:v>
                </c:pt>
                <c:pt idx="2">
                  <c:v>193.60217436874115</c:v>
                </c:pt>
                <c:pt idx="3">
                  <c:v>192.87648344272819</c:v>
                </c:pt>
                <c:pt idx="4">
                  <c:v>191.35589255539182</c:v>
                </c:pt>
                <c:pt idx="5">
                  <c:v>190.9917843237491</c:v>
                </c:pt>
                <c:pt idx="6">
                  <c:v>191.95503515910875</c:v>
                </c:pt>
                <c:pt idx="7">
                  <c:v>188.09275149362446</c:v>
                </c:pt>
                <c:pt idx="8">
                  <c:v>136.56726892573587</c:v>
                </c:pt>
                <c:pt idx="9">
                  <c:v>133.86050739036074</c:v>
                </c:pt>
                <c:pt idx="10">
                  <c:v>132.94877818430874</c:v>
                </c:pt>
                <c:pt idx="11">
                  <c:v>131.73277461747142</c:v>
                </c:pt>
                <c:pt idx="12">
                  <c:v>132.57243321427546</c:v>
                </c:pt>
                <c:pt idx="13">
                  <c:v>132.46174010102857</c:v>
                </c:pt>
              </c:numCache>
            </c:numRef>
          </c:val>
          <c:smooth val="0"/>
          <c:extLst>
            <c:ext xmlns:c16="http://schemas.microsoft.com/office/drawing/2014/chart" uri="{C3380CC4-5D6E-409C-BE32-E72D297353CC}">
              <c16:uniqueId val="{00000001-A8B4-42B9-956A-B3090C8693CD}"/>
            </c:ext>
          </c:extLst>
        </c:ser>
        <c:dLbls>
          <c:showLegendKey val="0"/>
          <c:showVal val="0"/>
          <c:showCatName val="0"/>
          <c:showSerName val="0"/>
          <c:showPercent val="0"/>
          <c:showBubbleSize val="0"/>
        </c:dLbls>
        <c:marker val="1"/>
        <c:smooth val="0"/>
        <c:axId val="2044767920"/>
        <c:axId val="503126496"/>
      </c:lineChart>
      <c:dateAx>
        <c:axId val="1140435151"/>
        <c:scaling>
          <c:orientation val="minMax"/>
        </c:scaling>
        <c:delete val="0"/>
        <c:axPos val="b"/>
        <c:numFmt formatCode="[$-416]mmm\-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41131744"/>
        <c:crosses val="autoZero"/>
        <c:auto val="1"/>
        <c:lblOffset val="100"/>
        <c:baseTimeUnit val="months"/>
      </c:dateAx>
      <c:valAx>
        <c:axId val="441131744"/>
        <c:scaling>
          <c:orientation val="minMax"/>
          <c:min val="0"/>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1140435151"/>
        <c:crosses val="autoZero"/>
        <c:crossBetween val="between"/>
      </c:valAx>
      <c:valAx>
        <c:axId val="503126496"/>
        <c:scaling>
          <c:orientation val="minMax"/>
          <c:min val="0"/>
        </c:scaling>
        <c:delete val="0"/>
        <c:axPos val="r"/>
        <c:numFmt formatCode="#,##0.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2044767920"/>
        <c:crosses val="max"/>
        <c:crossBetween val="between"/>
      </c:valAx>
      <c:catAx>
        <c:axId val="2044767920"/>
        <c:scaling>
          <c:orientation val="minMax"/>
        </c:scaling>
        <c:delete val="1"/>
        <c:axPos val="b"/>
        <c:numFmt formatCode="#,##0" sourceLinked="1"/>
        <c:majorTickMark val="out"/>
        <c:minorTickMark val="none"/>
        <c:tickLblPos val="nextTo"/>
        <c:crossAx val="503126496"/>
        <c:crosses val="autoZero"/>
        <c:auto val="1"/>
        <c:lblAlgn val="ctr"/>
        <c:lblOffset val="100"/>
        <c:noMultiLvlLbl val="1"/>
      </c:catAx>
      <c:spPr>
        <a:noFill/>
        <a:ln>
          <a:noFill/>
        </a:ln>
        <a:effectLst/>
      </c:spPr>
    </c:plotArea>
    <c:legend>
      <c:legendPos val="b"/>
      <c:layout>
        <c:manualLayout>
          <c:xMode val="edge"/>
          <c:yMode val="edge"/>
          <c:x val="0"/>
          <c:y val="0.93964457572628757"/>
          <c:w val="1"/>
          <c:h val="6.035542427371239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80198565593093"/>
          <c:y val="0.18068535825545173"/>
          <c:w val="0.54656283582786924"/>
          <c:h val="0.69956973059521665"/>
        </c:manualLayout>
      </c:layout>
      <c:doughnutChart>
        <c:varyColors val="1"/>
        <c:ser>
          <c:idx val="0"/>
          <c:order val="0"/>
          <c:tx>
            <c:strRef>
              <c:f>Portfólio!$H$68</c:f>
              <c:strCache>
                <c:ptCount val="1"/>
                <c:pt idx="0">
                  <c:v>nov-24</c:v>
                </c:pt>
              </c:strCache>
            </c:strRef>
          </c:tx>
          <c:explosion val="1"/>
          <c:dPt>
            <c:idx val="0"/>
            <c:bubble3D val="0"/>
            <c:spPr>
              <a:solidFill>
                <a:srgbClr val="0D0D38"/>
              </a:solidFill>
              <a:ln>
                <a:noFill/>
              </a:ln>
              <a:effectLst/>
            </c:spPr>
            <c:extLst>
              <c:ext xmlns:c16="http://schemas.microsoft.com/office/drawing/2014/chart" uri="{C3380CC4-5D6E-409C-BE32-E72D297353CC}">
                <c16:uniqueId val="{00000001-B72D-4692-970D-321D1017AA68}"/>
              </c:ext>
            </c:extLst>
          </c:dPt>
          <c:dPt>
            <c:idx val="1"/>
            <c:bubble3D val="0"/>
            <c:spPr>
              <a:solidFill>
                <a:srgbClr val="2044DC"/>
              </a:solidFill>
              <a:ln>
                <a:noFill/>
              </a:ln>
              <a:effectLst/>
            </c:spPr>
            <c:extLst>
              <c:ext xmlns:c16="http://schemas.microsoft.com/office/drawing/2014/chart" uri="{C3380CC4-5D6E-409C-BE32-E72D297353CC}">
                <c16:uniqueId val="{00000003-B72D-4692-970D-321D1017AA68}"/>
              </c:ext>
            </c:extLst>
          </c:dPt>
          <c:dPt>
            <c:idx val="2"/>
            <c:bubble3D val="0"/>
            <c:spPr>
              <a:solidFill>
                <a:srgbClr val="4571FF"/>
              </a:solidFill>
              <a:ln>
                <a:noFill/>
              </a:ln>
              <a:effectLst/>
            </c:spPr>
            <c:extLst>
              <c:ext xmlns:c16="http://schemas.microsoft.com/office/drawing/2014/chart" uri="{C3380CC4-5D6E-409C-BE32-E72D297353CC}">
                <c16:uniqueId val="{00000005-B72D-4692-970D-321D1017AA68}"/>
              </c:ext>
            </c:extLst>
          </c:dPt>
          <c:dPt>
            <c:idx val="3"/>
            <c:bubble3D val="0"/>
            <c:spPr>
              <a:solidFill>
                <a:srgbClr val="88AAFF"/>
              </a:solidFill>
              <a:ln>
                <a:noFill/>
              </a:ln>
              <a:effectLst/>
            </c:spPr>
            <c:extLst>
              <c:ext xmlns:c16="http://schemas.microsoft.com/office/drawing/2014/chart" uri="{C3380CC4-5D6E-409C-BE32-E72D297353CC}">
                <c16:uniqueId val="{00000007-B72D-4692-970D-321D1017AA68}"/>
              </c:ext>
            </c:extLst>
          </c:dPt>
          <c:dPt>
            <c:idx val="4"/>
            <c:bubble3D val="0"/>
            <c:spPr>
              <a:solidFill>
                <a:srgbClr val="FF6B06"/>
              </a:solidFill>
              <a:ln>
                <a:noFill/>
              </a:ln>
              <a:effectLst/>
            </c:spPr>
            <c:extLst>
              <c:ext xmlns:c16="http://schemas.microsoft.com/office/drawing/2014/chart" uri="{C3380CC4-5D6E-409C-BE32-E72D297353CC}">
                <c16:uniqueId val="{00000009-B72D-4692-970D-321D1017AA68}"/>
              </c:ext>
            </c:extLst>
          </c:dPt>
          <c:dLbls>
            <c:dLbl>
              <c:idx val="2"/>
              <c:layout>
                <c:manualLayout>
                  <c:x val="-2.3371155155036481E-2"/>
                  <c:y val="-0.14348285548594281"/>
                </c:manualLayout>
              </c:layout>
              <c:spPr>
                <a:noFill/>
                <a:ln>
                  <a:noFill/>
                </a:ln>
                <a:effectLst/>
              </c:spPr>
              <c:txPr>
                <a:bodyPr rot="0" spcFirstLastPara="1" vertOverflow="ellipsis" vert="horz" wrap="square" anchor="ctr" anchorCtr="1"/>
                <a:lstStyle/>
                <a:p>
                  <a:pPr>
                    <a:defRPr sz="900" b="1" i="0" u="none" strike="noStrike" kern="1200" baseline="0">
                      <a:solidFill>
                        <a:srgbClr val="4571FF"/>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2D-4692-970D-321D1017AA68}"/>
                </c:ext>
              </c:extLst>
            </c:dLbl>
            <c:dLbl>
              <c:idx val="3"/>
              <c:layout>
                <c:manualLayout>
                  <c:x val="-3.4826962054940762E-3"/>
                  <c:y val="-0.2031885346815519"/>
                </c:manualLayout>
              </c:layout>
              <c:spPr>
                <a:noFill/>
                <a:ln>
                  <a:noFill/>
                </a:ln>
                <a:effectLst/>
              </c:spPr>
              <c:txPr>
                <a:bodyPr rot="0" spcFirstLastPara="1" vertOverflow="ellipsis" vert="horz" wrap="square" anchor="ctr" anchorCtr="1"/>
                <a:lstStyle/>
                <a:p>
                  <a:pPr>
                    <a:defRPr sz="900" b="1" i="0" u="none" strike="noStrike" kern="1200" baseline="0">
                      <a:solidFill>
                        <a:srgbClr val="88AAFF"/>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2D-4692-970D-321D1017AA68}"/>
                </c:ext>
              </c:extLst>
            </c:dLbl>
            <c:dLbl>
              <c:idx val="4"/>
              <c:layout>
                <c:manualLayout>
                  <c:x val="2.3884730119168824E-2"/>
                  <c:y val="-0.13885366874978583"/>
                </c:manualLayout>
              </c:layout>
              <c:spPr>
                <a:noFill/>
                <a:ln>
                  <a:noFill/>
                </a:ln>
                <a:effectLst/>
              </c:spPr>
              <c:txPr>
                <a:bodyPr rot="0" spcFirstLastPara="1" vertOverflow="ellipsis" vert="horz" wrap="square" anchor="ctr" anchorCtr="1"/>
                <a:lstStyle/>
                <a:p>
                  <a:pPr>
                    <a:defRPr sz="9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2D-4692-970D-321D1017AA68}"/>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Portfólio!$I$54:$M$54</c:f>
              <c:strCache>
                <c:ptCount val="5"/>
                <c:pt idx="0">
                  <c:v>IPCA</c:v>
                </c:pt>
                <c:pt idx="1">
                  <c:v>IGP-M</c:v>
                </c:pt>
                <c:pt idx="2">
                  <c:v>INCC</c:v>
                </c:pt>
                <c:pt idx="3">
                  <c:v>Fixo</c:v>
                </c:pt>
                <c:pt idx="4">
                  <c:v>TR</c:v>
                </c:pt>
              </c:strCache>
            </c:strRef>
          </c:cat>
          <c:val>
            <c:numRef>
              <c:f>Portfólio!$I$68:$M$68</c:f>
              <c:numCache>
                <c:formatCode>0%</c:formatCode>
                <c:ptCount val="5"/>
                <c:pt idx="0">
                  <c:v>0.71473394509149668</c:v>
                </c:pt>
                <c:pt idx="1">
                  <c:v>0.24872641625306025</c:v>
                </c:pt>
                <c:pt idx="2">
                  <c:v>2.8516691422789637E-2</c:v>
                </c:pt>
                <c:pt idx="3">
                  <c:v>6.864710174521867E-3</c:v>
                </c:pt>
                <c:pt idx="4">
                  <c:v>1.1582370581320867E-3</c:v>
                </c:pt>
              </c:numCache>
            </c:numRef>
          </c:val>
          <c:extLst>
            <c:ext xmlns:c16="http://schemas.microsoft.com/office/drawing/2014/chart" uri="{C3380CC4-5D6E-409C-BE32-E72D297353CC}">
              <c16:uniqueId val="{0000000A-B72D-4692-970D-321D1017AA68}"/>
            </c:ext>
          </c:extLst>
        </c:ser>
        <c:dLbls>
          <c:showLegendKey val="0"/>
          <c:showVal val="0"/>
          <c:showCatName val="0"/>
          <c:showSerName val="0"/>
          <c:showPercent val="0"/>
          <c:showBubbleSize val="0"/>
          <c:showLeaderLines val="0"/>
        </c:dLbls>
        <c:firstSliceAng val="0"/>
        <c:holeSize val="41"/>
      </c:doughnutChart>
      <c:spPr>
        <a:noFill/>
        <a:ln>
          <a:noFill/>
        </a:ln>
        <a:effectLst/>
      </c:spPr>
    </c:plotArea>
    <c:legend>
      <c:legendPos val="r"/>
      <c:layout>
        <c:manualLayout>
          <c:xMode val="edge"/>
          <c:yMode val="edge"/>
          <c:x val="0.63525166942889622"/>
          <c:y val="8.131374480148322E-2"/>
          <c:w val="9.4400643861753647E-2"/>
          <c:h val="0.8475364531936910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46167332304233E-2"/>
          <c:y val="4.5226630173123436E-2"/>
          <c:w val="0.89724311161704506"/>
          <c:h val="0.80626059531482042"/>
        </c:manualLayout>
      </c:layout>
      <c:barChart>
        <c:barDir val="col"/>
        <c:grouping val="clustered"/>
        <c:varyColors val="0"/>
        <c:ser>
          <c:idx val="0"/>
          <c:order val="0"/>
          <c:tx>
            <c:strRef>
              <c:f>Portfólio!$Q$72</c:f>
              <c:strCache>
                <c:ptCount val="1"/>
              </c:strCache>
            </c:strRef>
          </c:tx>
          <c:spPr>
            <a:solidFill>
              <a:schemeClr val="accent1"/>
            </a:solidFill>
            <a:ln>
              <a:noFill/>
            </a:ln>
            <a:effectLst/>
          </c:spPr>
          <c:invertIfNegative val="0"/>
          <c:dPt>
            <c:idx val="0"/>
            <c:invertIfNegative val="0"/>
            <c:bubble3D val="0"/>
            <c:spPr>
              <a:solidFill>
                <a:srgbClr val="0D0D38"/>
              </a:solidFill>
              <a:ln>
                <a:noFill/>
              </a:ln>
              <a:effectLst/>
            </c:spPr>
            <c:extLst>
              <c:ext xmlns:c16="http://schemas.microsoft.com/office/drawing/2014/chart" uri="{C3380CC4-5D6E-409C-BE32-E72D297353CC}">
                <c16:uniqueId val="{00000005-7391-40AC-B70E-D894EC3C6789}"/>
              </c:ext>
            </c:extLst>
          </c:dPt>
          <c:dPt>
            <c:idx val="1"/>
            <c:invertIfNegative val="0"/>
            <c:bubble3D val="0"/>
            <c:spPr>
              <a:solidFill>
                <a:srgbClr val="2044DC"/>
              </a:solidFill>
              <a:ln>
                <a:noFill/>
              </a:ln>
              <a:effectLst/>
            </c:spPr>
            <c:extLst>
              <c:ext xmlns:c16="http://schemas.microsoft.com/office/drawing/2014/chart" uri="{C3380CC4-5D6E-409C-BE32-E72D297353CC}">
                <c16:uniqueId val="{00000001-7391-40AC-B70E-D894EC3C6789}"/>
              </c:ext>
            </c:extLst>
          </c:dPt>
          <c:dPt>
            <c:idx val="2"/>
            <c:invertIfNegative val="0"/>
            <c:bubble3D val="0"/>
            <c:spPr>
              <a:solidFill>
                <a:srgbClr val="4571FF"/>
              </a:solidFill>
              <a:ln>
                <a:noFill/>
              </a:ln>
              <a:effectLst/>
            </c:spPr>
            <c:extLst>
              <c:ext xmlns:c16="http://schemas.microsoft.com/office/drawing/2014/chart" uri="{C3380CC4-5D6E-409C-BE32-E72D297353CC}">
                <c16:uniqueId val="{00000003-7391-40AC-B70E-D894EC3C6789}"/>
              </c:ext>
            </c:extLst>
          </c:dPt>
          <c:dLbls>
            <c:spPr>
              <a:noFill/>
              <a:ln>
                <a:noFill/>
              </a:ln>
              <a:effectLst/>
            </c:spPr>
            <c:txPr>
              <a:bodyPr rot="0" spcFirstLastPara="1" vertOverflow="ellipsis" vert="horz" wrap="square" anchor="ctr" anchorCtr="1"/>
              <a:lstStyle/>
              <a:p>
                <a:pPr>
                  <a:defRPr sz="9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Portfólio!$R$30:$T$30</c:f>
              <c:strCache>
                <c:ptCount val="3"/>
                <c:pt idx="0">
                  <c:v>Maiores 10</c:v>
                </c:pt>
                <c:pt idx="1">
                  <c:v>Maiores 100</c:v>
                </c:pt>
                <c:pt idx="2">
                  <c:v>Maiores 500</c:v>
                </c:pt>
              </c:strCache>
            </c:strRef>
          </c:cat>
          <c:val>
            <c:numRef>
              <c:f>Portfólio!$R$44:$T$44</c:f>
              <c:numCache>
                <c:formatCode>0%</c:formatCode>
                <c:ptCount val="3"/>
                <c:pt idx="0">
                  <c:v>6.238302539797521E-2</c:v>
                </c:pt>
                <c:pt idx="1">
                  <c:v>0.26464848145955255</c:v>
                </c:pt>
                <c:pt idx="2">
                  <c:v>0.64398426867668124</c:v>
                </c:pt>
              </c:numCache>
            </c:numRef>
          </c:val>
          <c:extLst>
            <c:ext xmlns:c16="http://schemas.microsoft.com/office/drawing/2014/chart" uri="{C3380CC4-5D6E-409C-BE32-E72D297353CC}">
              <c16:uniqueId val="{00000004-7391-40AC-B70E-D894EC3C6789}"/>
            </c:ext>
          </c:extLst>
        </c:ser>
        <c:dLbls>
          <c:dLblPos val="ctr"/>
          <c:showLegendKey val="0"/>
          <c:showVal val="1"/>
          <c:showCatName val="0"/>
          <c:showSerName val="0"/>
          <c:showPercent val="0"/>
          <c:showBubbleSize val="0"/>
        </c:dLbls>
        <c:gapWidth val="80"/>
        <c:axId val="1140435151"/>
        <c:axId val="441131744"/>
      </c:barChart>
      <c:catAx>
        <c:axId val="1140435151"/>
        <c:scaling>
          <c:orientation val="minMax"/>
        </c:scaling>
        <c:delete val="1"/>
        <c:axPos val="b"/>
        <c:numFmt formatCode="General" sourceLinked="1"/>
        <c:majorTickMark val="none"/>
        <c:minorTickMark val="none"/>
        <c:tickLblPos val="nextTo"/>
        <c:crossAx val="441131744"/>
        <c:crosses val="autoZero"/>
        <c:auto val="1"/>
        <c:lblAlgn val="ctr"/>
        <c:lblOffset val="100"/>
        <c:noMultiLvlLbl val="0"/>
      </c:catAx>
      <c:valAx>
        <c:axId val="441131744"/>
        <c:scaling>
          <c:orientation val="minMax"/>
          <c:max val="1.1000000000000001"/>
          <c:min val="0"/>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1140435151"/>
        <c:crosses val="autoZero"/>
        <c:crossBetween val="between"/>
      </c:valAx>
      <c:spPr>
        <a:noFill/>
        <a:ln>
          <a:noFill/>
        </a:ln>
        <a:effectLst/>
      </c:spPr>
    </c:plotArea>
    <c:legend>
      <c:legendPos val="b"/>
      <c:layout>
        <c:manualLayout>
          <c:xMode val="edge"/>
          <c:yMode val="edge"/>
          <c:x val="0"/>
          <c:y val="0.87937961715712498"/>
          <c:w val="1"/>
          <c:h val="0.1206203828428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svg"/><Relationship Id="rId7" Type="http://schemas.openxmlformats.org/officeDocument/2006/relationships/image" Target="../media/image7.sv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png"/><Relationship Id="rId16" Type="http://schemas.openxmlformats.org/officeDocument/2006/relationships/image" Target="../media/image16.jpe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5" Type="http://schemas.openxmlformats.org/officeDocument/2006/relationships/image" Target="../media/image15.jpe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 Id="rId1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png"/><Relationship Id="rId1" Type="http://schemas.openxmlformats.org/officeDocument/2006/relationships/chart" Target="../charts/chart11.xml"/><Relationship Id="rId5" Type="http://schemas.openxmlformats.org/officeDocument/2006/relationships/chart" Target="../charts/chart14.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oneCellAnchor>
    <xdr:from>
      <xdr:col>14</xdr:col>
      <xdr:colOff>327479</xdr:colOff>
      <xdr:row>0</xdr:row>
      <xdr:rowOff>53975</xdr:rowOff>
    </xdr:from>
    <xdr:ext cx="1977571" cy="767003"/>
    <xdr:pic>
      <xdr:nvPicPr>
        <xdr:cNvPr id="15" name="Imagem 14">
          <a:extLst>
            <a:ext uri="{FF2B5EF4-FFF2-40B4-BE49-F238E27FC236}">
              <a16:creationId xmlns:a16="http://schemas.microsoft.com/office/drawing/2014/main" id="{CB5556D3-18A1-4488-8613-EF60AEA7F955}"/>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5471" b="16945"/>
        <a:stretch/>
      </xdr:blipFill>
      <xdr:spPr>
        <a:xfrm>
          <a:off x="11947979" y="53975"/>
          <a:ext cx="1977571" cy="767003"/>
        </a:xfrm>
        <a:prstGeom prst="rect">
          <a:avLst/>
        </a:prstGeom>
      </xdr:spPr>
    </xdr:pic>
    <xdr:clientData/>
  </xdr:oneCellAnchor>
  <xdr:twoCellAnchor editAs="oneCell">
    <xdr:from>
      <xdr:col>8</xdr:col>
      <xdr:colOff>122461</xdr:colOff>
      <xdr:row>21</xdr:row>
      <xdr:rowOff>144425</xdr:rowOff>
    </xdr:from>
    <xdr:to>
      <xdr:col>8</xdr:col>
      <xdr:colOff>450218</xdr:colOff>
      <xdr:row>23</xdr:row>
      <xdr:rowOff>73092</xdr:rowOff>
    </xdr:to>
    <xdr:pic>
      <xdr:nvPicPr>
        <xdr:cNvPr id="5" name="Espaço Reservado para Imagem 42" descr="Moedas">
          <a:extLst>
            <a:ext uri="{FF2B5EF4-FFF2-40B4-BE49-F238E27FC236}">
              <a16:creationId xmlns:a16="http://schemas.microsoft.com/office/drawing/2014/main" id="{1D10F7C1-4EC1-4F31-A2B0-9639B5E112F8}"/>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 uri="{96DAC541-7B7A-43D3-8B79-37D633B846F1}">
              <asvg:svgBlip xmlns:asvg="http://schemas.microsoft.com/office/drawing/2016/SVG/main" r:embed="rId3"/>
            </a:ext>
          </a:extLst>
        </a:blip>
        <a:srcRect/>
        <a:stretch>
          <a:fillRect/>
        </a:stretch>
      </xdr:blipFill>
      <xdr:spPr>
        <a:xfrm>
          <a:off x="6254747" y="2530211"/>
          <a:ext cx="322677" cy="324000"/>
        </a:xfrm>
        <a:prstGeom prst="rect">
          <a:avLst/>
        </a:prstGeom>
        <a:noFill/>
        <a:ln w="95250" cap="sq" cmpd="sng" algn="ctr">
          <a:noFill/>
          <a:prstDash val="solid"/>
          <a:miter lim="800000"/>
        </a:ln>
        <a:effectLst/>
      </xdr:spPr>
    </xdr:pic>
    <xdr:clientData/>
  </xdr:twoCellAnchor>
  <xdr:twoCellAnchor editAs="oneCell">
    <xdr:from>
      <xdr:col>1</xdr:col>
      <xdr:colOff>113251</xdr:colOff>
      <xdr:row>6</xdr:row>
      <xdr:rowOff>136068</xdr:rowOff>
    </xdr:from>
    <xdr:to>
      <xdr:col>1</xdr:col>
      <xdr:colOff>437251</xdr:colOff>
      <xdr:row>8</xdr:row>
      <xdr:rowOff>37067</xdr:rowOff>
    </xdr:to>
    <xdr:pic>
      <xdr:nvPicPr>
        <xdr:cNvPr id="6" name="Elemento gráfico 8" descr="Alvo" title="Espaço Reservado para Ícone">
          <a:extLst>
            <a:ext uri="{FF2B5EF4-FFF2-40B4-BE49-F238E27FC236}">
              <a16:creationId xmlns:a16="http://schemas.microsoft.com/office/drawing/2014/main" id="{EAB11E51-C913-4FAA-A9EB-46B263C628B9}"/>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267465" y="1260925"/>
          <a:ext cx="324000" cy="324000"/>
        </a:xfrm>
        <a:prstGeom prst="rect">
          <a:avLst/>
        </a:prstGeom>
      </xdr:spPr>
    </xdr:pic>
    <xdr:clientData/>
  </xdr:twoCellAnchor>
  <xdr:twoCellAnchor editAs="oneCell">
    <xdr:from>
      <xdr:col>1</xdr:col>
      <xdr:colOff>113251</xdr:colOff>
      <xdr:row>13</xdr:row>
      <xdr:rowOff>160599</xdr:rowOff>
    </xdr:from>
    <xdr:to>
      <xdr:col>1</xdr:col>
      <xdr:colOff>437251</xdr:colOff>
      <xdr:row>15</xdr:row>
      <xdr:rowOff>94981</xdr:rowOff>
    </xdr:to>
    <xdr:pic>
      <xdr:nvPicPr>
        <xdr:cNvPr id="7" name="Gráfico 39" descr="Informações">
          <a:extLst>
            <a:ext uri="{FF2B5EF4-FFF2-40B4-BE49-F238E27FC236}">
              <a16:creationId xmlns:a16="http://schemas.microsoft.com/office/drawing/2014/main" id="{1C092D6A-B5FD-4765-9A15-859DA70B204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267465" y="2201670"/>
          <a:ext cx="324000" cy="324000"/>
        </a:xfrm>
        <a:prstGeom prst="rect">
          <a:avLst/>
        </a:prstGeom>
      </xdr:spPr>
    </xdr:pic>
    <xdr:clientData/>
  </xdr:twoCellAnchor>
  <xdr:twoCellAnchor editAs="oneCell">
    <xdr:from>
      <xdr:col>1</xdr:col>
      <xdr:colOff>95251</xdr:colOff>
      <xdr:row>21</xdr:row>
      <xdr:rowOff>133385</xdr:rowOff>
    </xdr:from>
    <xdr:to>
      <xdr:col>1</xdr:col>
      <xdr:colOff>455251</xdr:colOff>
      <xdr:row>23</xdr:row>
      <xdr:rowOff>98052</xdr:rowOff>
    </xdr:to>
    <xdr:pic>
      <xdr:nvPicPr>
        <xdr:cNvPr id="8" name="Gráfico 24" descr="Rótulo">
          <a:extLst>
            <a:ext uri="{FF2B5EF4-FFF2-40B4-BE49-F238E27FC236}">
              <a16:creationId xmlns:a16="http://schemas.microsoft.com/office/drawing/2014/main" id="{47E6AAA3-6050-4230-A750-6449C0046D08}"/>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249465" y="2156314"/>
          <a:ext cx="360000" cy="360000"/>
        </a:xfrm>
        <a:prstGeom prst="rect">
          <a:avLst/>
        </a:prstGeom>
      </xdr:spPr>
    </xdr:pic>
    <xdr:clientData/>
  </xdr:twoCellAnchor>
  <xdr:twoCellAnchor>
    <xdr:from>
      <xdr:col>1</xdr:col>
      <xdr:colOff>131251</xdr:colOff>
      <xdr:row>3</xdr:row>
      <xdr:rowOff>9071</xdr:rowOff>
    </xdr:from>
    <xdr:to>
      <xdr:col>1</xdr:col>
      <xdr:colOff>419251</xdr:colOff>
      <xdr:row>5</xdr:row>
      <xdr:rowOff>52143</xdr:rowOff>
    </xdr:to>
    <xdr:sp macro="" textlink="">
      <xdr:nvSpPr>
        <xdr:cNvPr id="9" name="Freeform 312">
          <a:extLst>
            <a:ext uri="{FF2B5EF4-FFF2-40B4-BE49-F238E27FC236}">
              <a16:creationId xmlns:a16="http://schemas.microsoft.com/office/drawing/2014/main" id="{02EB9A0F-07A7-4E02-9EEF-8146630630BE}"/>
            </a:ext>
          </a:extLst>
        </xdr:cNvPr>
        <xdr:cNvSpPr/>
      </xdr:nvSpPr>
      <xdr:spPr>
        <a:xfrm>
          <a:off x="285465" y="698500"/>
          <a:ext cx="288000" cy="288000"/>
        </a:xfrm>
        <a:custGeom>
          <a:avLst/>
          <a:gdLst>
            <a:gd name="connsiteX0" fmla="*/ 225369 w 432708"/>
            <a:gd name="connsiteY0" fmla="*/ 108177 h 432707"/>
            <a:gd name="connsiteX1" fmla="*/ 243399 w 432708"/>
            <a:gd name="connsiteY1" fmla="*/ 108177 h 432707"/>
            <a:gd name="connsiteX2" fmla="*/ 249878 w 432708"/>
            <a:gd name="connsiteY2" fmla="*/ 110712 h 432707"/>
            <a:gd name="connsiteX3" fmla="*/ 252414 w 432708"/>
            <a:gd name="connsiteY3" fmla="*/ 117191 h 432707"/>
            <a:gd name="connsiteX4" fmla="*/ 252414 w 432708"/>
            <a:gd name="connsiteY4" fmla="*/ 243398 h 432707"/>
            <a:gd name="connsiteX5" fmla="*/ 249878 w 432708"/>
            <a:gd name="connsiteY5" fmla="*/ 249877 h 432707"/>
            <a:gd name="connsiteX6" fmla="*/ 243399 w 432708"/>
            <a:gd name="connsiteY6" fmla="*/ 252412 h 432707"/>
            <a:gd name="connsiteX7" fmla="*/ 153252 w 432708"/>
            <a:gd name="connsiteY7" fmla="*/ 252412 h 432707"/>
            <a:gd name="connsiteX8" fmla="*/ 146772 w 432708"/>
            <a:gd name="connsiteY8" fmla="*/ 249877 h 432707"/>
            <a:gd name="connsiteX9" fmla="*/ 144237 w 432708"/>
            <a:gd name="connsiteY9" fmla="*/ 243398 h 432707"/>
            <a:gd name="connsiteX10" fmla="*/ 144237 w 432708"/>
            <a:gd name="connsiteY10" fmla="*/ 225368 h 432707"/>
            <a:gd name="connsiteX11" fmla="*/ 146772 w 432708"/>
            <a:gd name="connsiteY11" fmla="*/ 218889 h 432707"/>
            <a:gd name="connsiteX12" fmla="*/ 153252 w 432708"/>
            <a:gd name="connsiteY12" fmla="*/ 216354 h 432707"/>
            <a:gd name="connsiteX13" fmla="*/ 216355 w 432708"/>
            <a:gd name="connsiteY13" fmla="*/ 216354 h 432707"/>
            <a:gd name="connsiteX14" fmla="*/ 216355 w 432708"/>
            <a:gd name="connsiteY14" fmla="*/ 117191 h 432707"/>
            <a:gd name="connsiteX15" fmla="*/ 218890 w 432708"/>
            <a:gd name="connsiteY15" fmla="*/ 110712 h 432707"/>
            <a:gd name="connsiteX16" fmla="*/ 225369 w 432708"/>
            <a:gd name="connsiteY16" fmla="*/ 108177 h 432707"/>
            <a:gd name="connsiteX17" fmla="*/ 216354 w 432708"/>
            <a:gd name="connsiteY17" fmla="*/ 63103 h 432707"/>
            <a:gd name="connsiteX18" fmla="*/ 139447 w 432708"/>
            <a:gd name="connsiteY18" fmla="*/ 83668 h 432707"/>
            <a:gd name="connsiteX19" fmla="*/ 83668 w 432708"/>
            <a:gd name="connsiteY19" fmla="*/ 139447 h 432707"/>
            <a:gd name="connsiteX20" fmla="*/ 63103 w 432708"/>
            <a:gd name="connsiteY20" fmla="*/ 216354 h 432707"/>
            <a:gd name="connsiteX21" fmla="*/ 83668 w 432708"/>
            <a:gd name="connsiteY21" fmla="*/ 293260 h 432707"/>
            <a:gd name="connsiteX22" fmla="*/ 139447 w 432708"/>
            <a:gd name="connsiteY22" fmla="*/ 349039 h 432707"/>
            <a:gd name="connsiteX23" fmla="*/ 216354 w 432708"/>
            <a:gd name="connsiteY23" fmla="*/ 369604 h 432707"/>
            <a:gd name="connsiteX24" fmla="*/ 293261 w 432708"/>
            <a:gd name="connsiteY24" fmla="*/ 349039 h 432707"/>
            <a:gd name="connsiteX25" fmla="*/ 349039 w 432708"/>
            <a:gd name="connsiteY25" fmla="*/ 293260 h 432707"/>
            <a:gd name="connsiteX26" fmla="*/ 369604 w 432708"/>
            <a:gd name="connsiteY26" fmla="*/ 216354 h 432707"/>
            <a:gd name="connsiteX27" fmla="*/ 349039 w 432708"/>
            <a:gd name="connsiteY27" fmla="*/ 139447 h 432707"/>
            <a:gd name="connsiteX28" fmla="*/ 293261 w 432708"/>
            <a:gd name="connsiteY28" fmla="*/ 83668 h 432707"/>
            <a:gd name="connsiteX29" fmla="*/ 216354 w 432708"/>
            <a:gd name="connsiteY29" fmla="*/ 63103 h 432707"/>
            <a:gd name="connsiteX30" fmla="*/ 216354 w 432708"/>
            <a:gd name="connsiteY30" fmla="*/ 0 h 432707"/>
            <a:gd name="connsiteX31" fmla="*/ 324953 w 432708"/>
            <a:gd name="connsiteY31" fmla="*/ 29016 h 432707"/>
            <a:gd name="connsiteX32" fmla="*/ 403692 w 432708"/>
            <a:gd name="connsiteY32" fmla="*/ 107754 h 432707"/>
            <a:gd name="connsiteX33" fmla="*/ 432708 w 432708"/>
            <a:gd name="connsiteY33" fmla="*/ 216354 h 432707"/>
            <a:gd name="connsiteX34" fmla="*/ 403692 w 432708"/>
            <a:gd name="connsiteY34" fmla="*/ 324953 h 432707"/>
            <a:gd name="connsiteX35" fmla="*/ 324953 w 432708"/>
            <a:gd name="connsiteY35" fmla="*/ 403691 h 432707"/>
            <a:gd name="connsiteX36" fmla="*/ 216354 w 432708"/>
            <a:gd name="connsiteY36" fmla="*/ 432707 h 432707"/>
            <a:gd name="connsiteX37" fmla="*/ 107755 w 432708"/>
            <a:gd name="connsiteY37" fmla="*/ 403691 h 432707"/>
            <a:gd name="connsiteX38" fmla="*/ 29016 w 432708"/>
            <a:gd name="connsiteY38" fmla="*/ 324953 h 432707"/>
            <a:gd name="connsiteX39" fmla="*/ 0 w 432708"/>
            <a:gd name="connsiteY39" fmla="*/ 216354 h 432707"/>
            <a:gd name="connsiteX40" fmla="*/ 29016 w 432708"/>
            <a:gd name="connsiteY40" fmla="*/ 107754 h 432707"/>
            <a:gd name="connsiteX41" fmla="*/ 107755 w 432708"/>
            <a:gd name="connsiteY41" fmla="*/ 29016 h 432707"/>
            <a:gd name="connsiteX42" fmla="*/ 216354 w 432708"/>
            <a:gd name="connsiteY42" fmla="*/ 0 h 432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432708" h="432707">
              <a:moveTo>
                <a:pt x="225369" y="108177"/>
              </a:moveTo>
              <a:lnTo>
                <a:pt x="243399" y="108177"/>
              </a:lnTo>
              <a:cubicBezTo>
                <a:pt x="246028" y="108177"/>
                <a:pt x="248188" y="109022"/>
                <a:pt x="249878" y="110712"/>
              </a:cubicBezTo>
              <a:cubicBezTo>
                <a:pt x="251568" y="112402"/>
                <a:pt x="252414" y="114562"/>
                <a:pt x="252414" y="117191"/>
              </a:cubicBezTo>
              <a:lnTo>
                <a:pt x="252414" y="243398"/>
              </a:lnTo>
              <a:cubicBezTo>
                <a:pt x="252414" y="246027"/>
                <a:pt x="251568" y="248187"/>
                <a:pt x="249878" y="249877"/>
              </a:cubicBezTo>
              <a:cubicBezTo>
                <a:pt x="248188" y="251567"/>
                <a:pt x="246028" y="252412"/>
                <a:pt x="243399" y="252412"/>
              </a:cubicBezTo>
              <a:lnTo>
                <a:pt x="153252" y="252412"/>
              </a:lnTo>
              <a:cubicBezTo>
                <a:pt x="150623" y="252412"/>
                <a:pt x="148462" y="251567"/>
                <a:pt x="146772" y="249877"/>
              </a:cubicBezTo>
              <a:cubicBezTo>
                <a:pt x="145082" y="248187"/>
                <a:pt x="144237" y="246027"/>
                <a:pt x="144237" y="243398"/>
              </a:cubicBezTo>
              <a:lnTo>
                <a:pt x="144237" y="225368"/>
              </a:lnTo>
              <a:cubicBezTo>
                <a:pt x="144237" y="222739"/>
                <a:pt x="145082" y="220579"/>
                <a:pt x="146772" y="218889"/>
              </a:cubicBezTo>
              <a:cubicBezTo>
                <a:pt x="148462" y="217199"/>
                <a:pt x="150623" y="216354"/>
                <a:pt x="153252" y="216354"/>
              </a:cubicBezTo>
              <a:lnTo>
                <a:pt x="216355" y="216354"/>
              </a:lnTo>
              <a:lnTo>
                <a:pt x="216355" y="117191"/>
              </a:lnTo>
              <a:cubicBezTo>
                <a:pt x="216355" y="114562"/>
                <a:pt x="217200" y="112402"/>
                <a:pt x="218890" y="110712"/>
              </a:cubicBezTo>
              <a:cubicBezTo>
                <a:pt x="220581" y="109022"/>
                <a:pt x="222740" y="108177"/>
                <a:pt x="225369" y="108177"/>
              </a:cubicBezTo>
              <a:close/>
              <a:moveTo>
                <a:pt x="216354" y="63103"/>
              </a:moveTo>
              <a:cubicBezTo>
                <a:pt x="188558" y="63103"/>
                <a:pt x="162923" y="69958"/>
                <a:pt x="139447" y="83668"/>
              </a:cubicBezTo>
              <a:cubicBezTo>
                <a:pt x="115971" y="97378"/>
                <a:pt x="97378" y="115971"/>
                <a:pt x="83668" y="139447"/>
              </a:cubicBezTo>
              <a:cubicBezTo>
                <a:pt x="69958" y="162922"/>
                <a:pt x="63103" y="188558"/>
                <a:pt x="63103" y="216354"/>
              </a:cubicBezTo>
              <a:cubicBezTo>
                <a:pt x="63103" y="244149"/>
                <a:pt x="69958" y="269785"/>
                <a:pt x="83668" y="293260"/>
              </a:cubicBezTo>
              <a:cubicBezTo>
                <a:pt x="97378" y="316736"/>
                <a:pt x="115971" y="335329"/>
                <a:pt x="139447" y="349039"/>
              </a:cubicBezTo>
              <a:cubicBezTo>
                <a:pt x="162923" y="362749"/>
                <a:pt x="188558" y="369604"/>
                <a:pt x="216354" y="369604"/>
              </a:cubicBezTo>
              <a:cubicBezTo>
                <a:pt x="244150" y="369604"/>
                <a:pt x="269785" y="362749"/>
                <a:pt x="293261" y="349039"/>
              </a:cubicBezTo>
              <a:cubicBezTo>
                <a:pt x="316737" y="335329"/>
                <a:pt x="335330" y="316736"/>
                <a:pt x="349039" y="293260"/>
              </a:cubicBezTo>
              <a:cubicBezTo>
                <a:pt x="362750" y="269785"/>
                <a:pt x="369604" y="244149"/>
                <a:pt x="369604" y="216354"/>
              </a:cubicBezTo>
              <a:cubicBezTo>
                <a:pt x="369604" y="188558"/>
                <a:pt x="362750" y="162922"/>
                <a:pt x="349039" y="139447"/>
              </a:cubicBezTo>
              <a:cubicBezTo>
                <a:pt x="335330" y="115971"/>
                <a:pt x="316737" y="97378"/>
                <a:pt x="293261" y="83668"/>
              </a:cubicBezTo>
              <a:cubicBezTo>
                <a:pt x="269785" y="69958"/>
                <a:pt x="244150" y="63103"/>
                <a:pt x="216354" y="63103"/>
              </a:cubicBezTo>
              <a:close/>
              <a:moveTo>
                <a:pt x="216354" y="0"/>
              </a:moveTo>
              <a:cubicBezTo>
                <a:pt x="255606" y="0"/>
                <a:pt x="291806" y="9672"/>
                <a:pt x="324953" y="29016"/>
              </a:cubicBezTo>
              <a:cubicBezTo>
                <a:pt x="358101" y="48360"/>
                <a:pt x="384347" y="74606"/>
                <a:pt x="403692" y="107754"/>
              </a:cubicBezTo>
              <a:cubicBezTo>
                <a:pt x="423036" y="140902"/>
                <a:pt x="432708" y="177102"/>
                <a:pt x="432708" y="216354"/>
              </a:cubicBezTo>
              <a:cubicBezTo>
                <a:pt x="432708" y="255605"/>
                <a:pt x="423036" y="291805"/>
                <a:pt x="403692" y="324953"/>
              </a:cubicBezTo>
              <a:cubicBezTo>
                <a:pt x="384347" y="358101"/>
                <a:pt x="358101" y="384347"/>
                <a:pt x="324953" y="403691"/>
              </a:cubicBezTo>
              <a:cubicBezTo>
                <a:pt x="291806" y="423035"/>
                <a:pt x="255606" y="432707"/>
                <a:pt x="216354" y="432707"/>
              </a:cubicBezTo>
              <a:cubicBezTo>
                <a:pt x="177102" y="432707"/>
                <a:pt x="140902" y="423035"/>
                <a:pt x="107755" y="403691"/>
              </a:cubicBezTo>
              <a:cubicBezTo>
                <a:pt x="74607" y="384347"/>
                <a:pt x="48361" y="358101"/>
                <a:pt x="29016" y="324953"/>
              </a:cubicBezTo>
              <a:cubicBezTo>
                <a:pt x="9673" y="291805"/>
                <a:pt x="0" y="255605"/>
                <a:pt x="0" y="216354"/>
              </a:cubicBezTo>
              <a:cubicBezTo>
                <a:pt x="0" y="177102"/>
                <a:pt x="9673" y="140902"/>
                <a:pt x="29016" y="107754"/>
              </a:cubicBezTo>
              <a:cubicBezTo>
                <a:pt x="48361" y="74606"/>
                <a:pt x="74607" y="48360"/>
                <a:pt x="107755" y="29016"/>
              </a:cubicBezTo>
              <a:cubicBezTo>
                <a:pt x="140902" y="9672"/>
                <a:pt x="177102" y="0"/>
                <a:pt x="216354" y="0"/>
              </a:cubicBezTo>
              <a:close/>
            </a:path>
          </a:pathLst>
        </a:custGeom>
        <a:solidFill>
          <a:srgbClr val="0D0D38"/>
        </a:solidFill>
        <a:ln w="6350" cap="flat" cmpd="sng" algn="ctr">
          <a:solidFill>
            <a:schemeClr val="bg1"/>
          </a:solidFill>
          <a:prstDash val="solid"/>
          <a:miter lim="800000"/>
        </a:ln>
        <a:effectLst/>
      </xdr:spPr>
      <xdr:txBody>
        <a:bodyPr wrap="square" rtlCol="0" anchor="ctr">
          <a:noAutofit/>
        </a:bodyPr>
        <a:lstStyle>
          <a:defPPr>
            <a:defRPr lang="en-US"/>
          </a:defPPr>
          <a:lvl1pPr marL="0" algn="l" defTabSz="689275" rtl="0" eaLnBrk="1" latinLnBrk="0" hangingPunct="1">
            <a:defRPr sz="2714" kern="1200">
              <a:solidFill>
                <a:schemeClr val="tx1"/>
              </a:solidFill>
              <a:latin typeface="+mn-lt"/>
              <a:ea typeface="+mn-ea"/>
              <a:cs typeface="+mn-cs"/>
            </a:defRPr>
          </a:lvl1pPr>
          <a:lvl2pPr marL="689275" algn="l" defTabSz="689275" rtl="0" eaLnBrk="1" latinLnBrk="0" hangingPunct="1">
            <a:defRPr sz="2714" kern="1200">
              <a:solidFill>
                <a:schemeClr val="tx1"/>
              </a:solidFill>
              <a:latin typeface="+mn-lt"/>
              <a:ea typeface="+mn-ea"/>
              <a:cs typeface="+mn-cs"/>
            </a:defRPr>
          </a:lvl2pPr>
          <a:lvl3pPr marL="1378549" algn="l" defTabSz="689275" rtl="0" eaLnBrk="1" latinLnBrk="0" hangingPunct="1">
            <a:defRPr sz="2714" kern="1200">
              <a:solidFill>
                <a:schemeClr val="tx1"/>
              </a:solidFill>
              <a:latin typeface="+mn-lt"/>
              <a:ea typeface="+mn-ea"/>
              <a:cs typeface="+mn-cs"/>
            </a:defRPr>
          </a:lvl3pPr>
          <a:lvl4pPr marL="2067824" algn="l" defTabSz="689275" rtl="0" eaLnBrk="1" latinLnBrk="0" hangingPunct="1">
            <a:defRPr sz="2714" kern="1200">
              <a:solidFill>
                <a:schemeClr val="tx1"/>
              </a:solidFill>
              <a:latin typeface="+mn-lt"/>
              <a:ea typeface="+mn-ea"/>
              <a:cs typeface="+mn-cs"/>
            </a:defRPr>
          </a:lvl4pPr>
          <a:lvl5pPr marL="2757099" algn="l" defTabSz="689275" rtl="0" eaLnBrk="1" latinLnBrk="0" hangingPunct="1">
            <a:defRPr sz="2714" kern="1200">
              <a:solidFill>
                <a:schemeClr val="tx1"/>
              </a:solidFill>
              <a:latin typeface="+mn-lt"/>
              <a:ea typeface="+mn-ea"/>
              <a:cs typeface="+mn-cs"/>
            </a:defRPr>
          </a:lvl5pPr>
          <a:lvl6pPr marL="3446374" algn="l" defTabSz="689275" rtl="0" eaLnBrk="1" latinLnBrk="0" hangingPunct="1">
            <a:defRPr sz="2714" kern="1200">
              <a:solidFill>
                <a:schemeClr val="tx1"/>
              </a:solidFill>
              <a:latin typeface="+mn-lt"/>
              <a:ea typeface="+mn-ea"/>
              <a:cs typeface="+mn-cs"/>
            </a:defRPr>
          </a:lvl6pPr>
          <a:lvl7pPr marL="4135648" algn="l" defTabSz="689275" rtl="0" eaLnBrk="1" latinLnBrk="0" hangingPunct="1">
            <a:defRPr sz="2714" kern="1200">
              <a:solidFill>
                <a:schemeClr val="tx1"/>
              </a:solidFill>
              <a:latin typeface="+mn-lt"/>
              <a:ea typeface="+mn-ea"/>
              <a:cs typeface="+mn-cs"/>
            </a:defRPr>
          </a:lvl7pPr>
          <a:lvl8pPr marL="4824923" algn="l" defTabSz="689275" rtl="0" eaLnBrk="1" latinLnBrk="0" hangingPunct="1">
            <a:defRPr sz="2714" kern="1200">
              <a:solidFill>
                <a:schemeClr val="tx1"/>
              </a:solidFill>
              <a:latin typeface="+mn-lt"/>
              <a:ea typeface="+mn-ea"/>
              <a:cs typeface="+mn-cs"/>
            </a:defRPr>
          </a:lvl8pPr>
          <a:lvl9pPr marL="5514198" algn="l" defTabSz="689275" rtl="0" eaLnBrk="1" latinLnBrk="0" hangingPunct="1">
            <a:defRPr sz="2714" kern="1200">
              <a:solidFill>
                <a:schemeClr val="tx1"/>
              </a:solidFill>
              <a:latin typeface="+mn-lt"/>
              <a:ea typeface="+mn-ea"/>
              <a:cs typeface="+mn-cs"/>
            </a:defRPr>
          </a:lvl9pPr>
        </a:lstStyle>
        <a:p>
          <a:pPr algn="ctr" defTabSz="914400">
            <a:defRPr/>
          </a:pPr>
          <a:endParaRPr lang="en-US" sz="1350" kern="0">
            <a:solidFill>
              <a:sysClr val="windowText" lastClr="000000"/>
            </a:solidFill>
            <a:latin typeface="Arial" panose="020B0604020202020204"/>
          </a:endParaRPr>
        </a:p>
      </xdr:txBody>
    </xdr:sp>
    <xdr:clientData/>
  </xdr:twoCellAnchor>
  <xdr:twoCellAnchor editAs="oneCell">
    <xdr:from>
      <xdr:col>1</xdr:col>
      <xdr:colOff>90714</xdr:colOff>
      <xdr:row>28</xdr:row>
      <xdr:rowOff>97967</xdr:rowOff>
    </xdr:from>
    <xdr:to>
      <xdr:col>1</xdr:col>
      <xdr:colOff>407094</xdr:colOff>
      <xdr:row>30</xdr:row>
      <xdr:rowOff>55935</xdr:rowOff>
    </xdr:to>
    <xdr:pic>
      <xdr:nvPicPr>
        <xdr:cNvPr id="10" name="Gráfico 37" descr="Gráfico de barras com tendência ascendente">
          <a:extLst>
            <a:ext uri="{FF2B5EF4-FFF2-40B4-BE49-F238E27FC236}">
              <a16:creationId xmlns:a16="http://schemas.microsoft.com/office/drawing/2014/main" id="{1A39BE3D-DD08-4E29-A4F4-3362F350E9A6}"/>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244928" y="3744681"/>
          <a:ext cx="324000" cy="324000"/>
        </a:xfrm>
        <a:prstGeom prst="rect">
          <a:avLst/>
        </a:prstGeom>
      </xdr:spPr>
    </xdr:pic>
    <xdr:clientData/>
  </xdr:twoCellAnchor>
  <xdr:twoCellAnchor editAs="oneCell">
    <xdr:from>
      <xdr:col>1</xdr:col>
      <xdr:colOff>116416</xdr:colOff>
      <xdr:row>1</xdr:row>
      <xdr:rowOff>49742</xdr:rowOff>
    </xdr:from>
    <xdr:to>
      <xdr:col>2</xdr:col>
      <xdr:colOff>696793</xdr:colOff>
      <xdr:row>2</xdr:row>
      <xdr:rowOff>597068</xdr:rowOff>
    </xdr:to>
    <xdr:pic>
      <xdr:nvPicPr>
        <xdr:cNvPr id="2" name="Imagem 1">
          <a:extLst>
            <a:ext uri="{FF2B5EF4-FFF2-40B4-BE49-F238E27FC236}">
              <a16:creationId xmlns:a16="http://schemas.microsoft.com/office/drawing/2014/main" id="{52F2BD2D-0E4C-42E7-8AFC-C6C80BD5C9B4}"/>
            </a:ext>
          </a:extLst>
        </xdr:cNvPr>
        <xdr:cNvPicPr>
          <a:picLocks noChangeAspect="1"/>
        </xdr:cNvPicPr>
      </xdr:nvPicPr>
      <xdr:blipFill>
        <a:blip xmlns:r="http://schemas.openxmlformats.org/officeDocument/2006/relationships" r:embed="rId12" cstate="screen">
          <a:extLst>
            <a:ext uri="{28A0092B-C50C-407E-A947-70E740481C1C}">
              <a14:useLocalDpi xmlns:a14="http://schemas.microsoft.com/office/drawing/2010/main"/>
            </a:ext>
          </a:extLst>
        </a:blip>
        <a:stretch>
          <a:fillRect/>
        </a:stretch>
      </xdr:blipFill>
      <xdr:spPr>
        <a:xfrm>
          <a:off x="268816" y="735542"/>
          <a:ext cx="1043292" cy="1236936"/>
        </a:xfrm>
        <a:prstGeom prst="rect">
          <a:avLst/>
        </a:prstGeom>
      </xdr:spPr>
    </xdr:pic>
    <xdr:clientData/>
  </xdr:twoCellAnchor>
  <xdr:twoCellAnchor editAs="oneCell">
    <xdr:from>
      <xdr:col>2</xdr:col>
      <xdr:colOff>693403</xdr:colOff>
      <xdr:row>1</xdr:row>
      <xdr:rowOff>50565</xdr:rowOff>
    </xdr:from>
    <xdr:to>
      <xdr:col>3</xdr:col>
      <xdr:colOff>475973</xdr:colOff>
      <xdr:row>2</xdr:row>
      <xdr:rowOff>600358</xdr:rowOff>
    </xdr:to>
    <xdr:pic>
      <xdr:nvPicPr>
        <xdr:cNvPr id="3" name="Imagem 2">
          <a:extLst>
            <a:ext uri="{FF2B5EF4-FFF2-40B4-BE49-F238E27FC236}">
              <a16:creationId xmlns:a16="http://schemas.microsoft.com/office/drawing/2014/main" id="{06009F1D-C24D-427E-BBEE-58C85040326E}"/>
            </a:ext>
          </a:extLst>
        </xdr:cNvPr>
        <xdr:cNvPicPr>
          <a:picLocks noChangeAspect="1"/>
        </xdr:cNvPicPr>
      </xdr:nvPicPr>
      <xdr:blipFill>
        <a:blip xmlns:r="http://schemas.openxmlformats.org/officeDocument/2006/relationships" r:embed="rId13" cstate="screen">
          <a:extLst>
            <a:ext uri="{28A0092B-C50C-407E-A947-70E740481C1C}">
              <a14:useLocalDpi xmlns:a14="http://schemas.microsoft.com/office/drawing/2010/main"/>
            </a:ext>
          </a:extLst>
        </a:blip>
        <a:stretch>
          <a:fillRect/>
        </a:stretch>
      </xdr:blipFill>
      <xdr:spPr>
        <a:xfrm>
          <a:off x="1312528" y="736365"/>
          <a:ext cx="1676140" cy="1234958"/>
        </a:xfrm>
        <a:prstGeom prst="rect">
          <a:avLst/>
        </a:prstGeom>
      </xdr:spPr>
    </xdr:pic>
    <xdr:clientData/>
  </xdr:twoCellAnchor>
  <xdr:twoCellAnchor editAs="oneCell">
    <xdr:from>
      <xdr:col>3</xdr:col>
      <xdr:colOff>484175</xdr:colOff>
      <xdr:row>1</xdr:row>
      <xdr:rowOff>47095</xdr:rowOff>
    </xdr:from>
    <xdr:to>
      <xdr:col>5</xdr:col>
      <xdr:colOff>380155</xdr:colOff>
      <xdr:row>2</xdr:row>
      <xdr:rowOff>602615</xdr:rowOff>
    </xdr:to>
    <xdr:pic>
      <xdr:nvPicPr>
        <xdr:cNvPr id="4" name="Imagem 3">
          <a:extLst>
            <a:ext uri="{FF2B5EF4-FFF2-40B4-BE49-F238E27FC236}">
              <a16:creationId xmlns:a16="http://schemas.microsoft.com/office/drawing/2014/main" id="{2EB9C883-C6B7-467E-9D60-C0627DA4EFD0}"/>
            </a:ext>
          </a:extLst>
        </xdr:cNvPr>
        <xdr:cNvPicPr>
          <a:picLocks noChangeAspect="1"/>
        </xdr:cNvPicPr>
      </xdr:nvPicPr>
      <xdr:blipFill>
        <a:blip xmlns:r="http://schemas.openxmlformats.org/officeDocument/2006/relationships" r:embed="rId14" cstate="screen">
          <a:extLst>
            <a:ext uri="{28A0092B-C50C-407E-A947-70E740481C1C}">
              <a14:useLocalDpi xmlns:a14="http://schemas.microsoft.com/office/drawing/2010/main"/>
            </a:ext>
          </a:extLst>
        </a:blip>
        <a:stretch>
          <a:fillRect/>
        </a:stretch>
      </xdr:blipFill>
      <xdr:spPr>
        <a:xfrm>
          <a:off x="2989250" y="732895"/>
          <a:ext cx="1839080" cy="1238780"/>
        </a:xfrm>
        <a:prstGeom prst="rect">
          <a:avLst/>
        </a:prstGeom>
      </xdr:spPr>
    </xdr:pic>
    <xdr:clientData/>
  </xdr:twoCellAnchor>
  <xdr:twoCellAnchor editAs="oneCell">
    <xdr:from>
      <xdr:col>5</xdr:col>
      <xdr:colOff>383930</xdr:colOff>
      <xdr:row>1</xdr:row>
      <xdr:rowOff>50270</xdr:rowOff>
    </xdr:from>
    <xdr:to>
      <xdr:col>8</xdr:col>
      <xdr:colOff>553172</xdr:colOff>
      <xdr:row>2</xdr:row>
      <xdr:rowOff>592599</xdr:rowOff>
    </xdr:to>
    <xdr:pic>
      <xdr:nvPicPr>
        <xdr:cNvPr id="11" name="Imagem 10">
          <a:extLst>
            <a:ext uri="{FF2B5EF4-FFF2-40B4-BE49-F238E27FC236}">
              <a16:creationId xmlns:a16="http://schemas.microsoft.com/office/drawing/2014/main" id="{2D6D4659-79B8-49A8-B5BC-D3CB9DCA7341}"/>
            </a:ext>
          </a:extLst>
        </xdr:cNvPr>
        <xdr:cNvPicPr>
          <a:picLocks noChangeAspect="1"/>
        </xdr:cNvPicPr>
      </xdr:nvPicPr>
      <xdr:blipFill>
        <a:blip xmlns:r="http://schemas.openxmlformats.org/officeDocument/2006/relationships" r:embed="rId15" cstate="screen">
          <a:extLst>
            <a:ext uri="{28A0092B-C50C-407E-A947-70E740481C1C}">
              <a14:useLocalDpi xmlns:a14="http://schemas.microsoft.com/office/drawing/2010/main"/>
            </a:ext>
          </a:extLst>
        </a:blip>
        <a:stretch>
          <a:fillRect/>
        </a:stretch>
      </xdr:blipFill>
      <xdr:spPr>
        <a:xfrm>
          <a:off x="4832105" y="736070"/>
          <a:ext cx="1847547" cy="1233844"/>
        </a:xfrm>
        <a:prstGeom prst="rect">
          <a:avLst/>
        </a:prstGeom>
      </xdr:spPr>
    </xdr:pic>
    <xdr:clientData/>
  </xdr:twoCellAnchor>
  <xdr:twoCellAnchor editAs="oneCell">
    <xdr:from>
      <xdr:col>9</xdr:col>
      <xdr:colOff>2449413</xdr:colOff>
      <xdr:row>1</xdr:row>
      <xdr:rowOff>64251</xdr:rowOff>
    </xdr:from>
    <xdr:to>
      <xdr:col>12</xdr:col>
      <xdr:colOff>591430</xdr:colOff>
      <xdr:row>2</xdr:row>
      <xdr:rowOff>589385</xdr:rowOff>
    </xdr:to>
    <xdr:pic>
      <xdr:nvPicPr>
        <xdr:cNvPr id="12" name="Imagem 11">
          <a:extLst>
            <a:ext uri="{FF2B5EF4-FFF2-40B4-BE49-F238E27FC236}">
              <a16:creationId xmlns:a16="http://schemas.microsoft.com/office/drawing/2014/main" id="{31435DA2-0EDE-4C32-B06F-D7BAB77E3107}"/>
            </a:ext>
          </a:extLst>
        </xdr:cNvPr>
        <xdr:cNvPicPr>
          <a:picLocks noChangeAspect="1"/>
        </xdr:cNvPicPr>
      </xdr:nvPicPr>
      <xdr:blipFill>
        <a:blip xmlns:r="http://schemas.openxmlformats.org/officeDocument/2006/relationships" r:embed="rId16" cstate="screen">
          <a:extLst>
            <a:ext uri="{28A0092B-C50C-407E-A947-70E740481C1C}">
              <a14:useLocalDpi xmlns:a14="http://schemas.microsoft.com/office/drawing/2010/main"/>
            </a:ext>
          </a:extLst>
        </a:blip>
        <a:stretch>
          <a:fillRect/>
        </a:stretch>
      </xdr:blipFill>
      <xdr:spPr>
        <a:xfrm>
          <a:off x="9145488" y="750051"/>
          <a:ext cx="1844702" cy="1221729"/>
        </a:xfrm>
        <a:prstGeom prst="rect">
          <a:avLst/>
        </a:prstGeom>
      </xdr:spPr>
    </xdr:pic>
    <xdr:clientData/>
  </xdr:twoCellAnchor>
  <xdr:twoCellAnchor editAs="oneCell">
    <xdr:from>
      <xdr:col>8</xdr:col>
      <xdr:colOff>544888</xdr:colOff>
      <xdr:row>1</xdr:row>
      <xdr:rowOff>64251</xdr:rowOff>
    </xdr:from>
    <xdr:to>
      <xdr:col>9</xdr:col>
      <xdr:colOff>2454935</xdr:colOff>
      <xdr:row>2</xdr:row>
      <xdr:rowOff>590407</xdr:rowOff>
    </xdr:to>
    <xdr:pic>
      <xdr:nvPicPr>
        <xdr:cNvPr id="13" name="Imagem 12">
          <a:extLst>
            <a:ext uri="{FF2B5EF4-FFF2-40B4-BE49-F238E27FC236}">
              <a16:creationId xmlns:a16="http://schemas.microsoft.com/office/drawing/2014/main" id="{993C682D-7E73-4FD7-8B03-EE10831BAD1C}"/>
            </a:ext>
          </a:extLst>
        </xdr:cNvPr>
        <xdr:cNvPicPr>
          <a:picLocks noChangeAspect="1"/>
        </xdr:cNvPicPr>
      </xdr:nvPicPr>
      <xdr:blipFill>
        <a:blip xmlns:r="http://schemas.openxmlformats.org/officeDocument/2006/relationships" r:embed="rId17" cstate="screen">
          <a:extLst>
            <a:ext uri="{28A0092B-C50C-407E-A947-70E740481C1C}">
              <a14:useLocalDpi xmlns:a14="http://schemas.microsoft.com/office/drawing/2010/main"/>
            </a:ext>
          </a:extLst>
        </a:blip>
        <a:stretch>
          <a:fillRect/>
        </a:stretch>
      </xdr:blipFill>
      <xdr:spPr>
        <a:xfrm>
          <a:off x="6678988" y="750051"/>
          <a:ext cx="2466307" cy="1219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141741</xdr:colOff>
      <xdr:row>0</xdr:row>
      <xdr:rowOff>133920</xdr:rowOff>
    </xdr:from>
    <xdr:ext cx="1977571" cy="767003"/>
    <xdr:pic>
      <xdr:nvPicPr>
        <xdr:cNvPr id="2" name="Imagem 1">
          <a:extLst>
            <a:ext uri="{FF2B5EF4-FFF2-40B4-BE49-F238E27FC236}">
              <a16:creationId xmlns:a16="http://schemas.microsoft.com/office/drawing/2014/main" id="{F92CA658-A8D3-42B8-BC21-0FD73A8313C1}"/>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5471" b="16945"/>
        <a:stretch/>
      </xdr:blipFill>
      <xdr:spPr>
        <a:xfrm>
          <a:off x="17810616" y="133920"/>
          <a:ext cx="1977571" cy="767003"/>
        </a:xfrm>
        <a:prstGeom prst="rect">
          <a:avLst/>
        </a:prstGeom>
      </xdr:spPr>
    </xdr:pic>
    <xdr:clientData/>
  </xdr:oneCellAnchor>
  <xdr:twoCellAnchor>
    <xdr:from>
      <xdr:col>0</xdr:col>
      <xdr:colOff>92262</xdr:colOff>
      <xdr:row>4</xdr:row>
      <xdr:rowOff>369431</xdr:rowOff>
    </xdr:from>
    <xdr:to>
      <xdr:col>4</xdr:col>
      <xdr:colOff>237940</xdr:colOff>
      <xdr:row>20</xdr:row>
      <xdr:rowOff>93149</xdr:rowOff>
    </xdr:to>
    <xdr:graphicFrame macro="">
      <xdr:nvGraphicFramePr>
        <xdr:cNvPr id="3" name="Gráfico 2">
          <a:extLst>
            <a:ext uri="{FF2B5EF4-FFF2-40B4-BE49-F238E27FC236}">
              <a16:creationId xmlns:a16="http://schemas.microsoft.com/office/drawing/2014/main" id="{AF87EF11-A313-4E4C-BB20-FEDED0557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829925</xdr:colOff>
      <xdr:row>4</xdr:row>
      <xdr:rowOff>353636</xdr:rowOff>
    </xdr:from>
    <xdr:to>
      <xdr:col>7</xdr:col>
      <xdr:colOff>352239</xdr:colOff>
      <xdr:row>19</xdr:row>
      <xdr:rowOff>20731</xdr:rowOff>
    </xdr:to>
    <xdr:graphicFrame macro="">
      <xdr:nvGraphicFramePr>
        <xdr:cNvPr id="4" name="Gráfico 3">
          <a:extLst>
            <a:ext uri="{FF2B5EF4-FFF2-40B4-BE49-F238E27FC236}">
              <a16:creationId xmlns:a16="http://schemas.microsoft.com/office/drawing/2014/main" id="{AD7E1629-7EC9-49F4-8BCE-46AB2944C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145650</xdr:colOff>
      <xdr:row>5</xdr:row>
      <xdr:rowOff>16501</xdr:rowOff>
    </xdr:from>
    <xdr:to>
      <xdr:col>17</xdr:col>
      <xdr:colOff>636121</xdr:colOff>
      <xdr:row>19</xdr:row>
      <xdr:rowOff>25213</xdr:rowOff>
    </xdr:to>
    <xdr:graphicFrame macro="">
      <xdr:nvGraphicFramePr>
        <xdr:cNvPr id="5" name="Gráfico 4">
          <a:extLst>
            <a:ext uri="{FF2B5EF4-FFF2-40B4-BE49-F238E27FC236}">
              <a16:creationId xmlns:a16="http://schemas.microsoft.com/office/drawing/2014/main" id="{E503EB30-383A-42A6-9E56-8FAB437A7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753483</xdr:colOff>
      <xdr:row>5</xdr:row>
      <xdr:rowOff>18518</xdr:rowOff>
    </xdr:from>
    <xdr:to>
      <xdr:col>10</xdr:col>
      <xdr:colOff>202914</xdr:colOff>
      <xdr:row>18</xdr:row>
      <xdr:rowOff>87166</xdr:rowOff>
    </xdr:to>
    <xdr:graphicFrame macro="">
      <xdr:nvGraphicFramePr>
        <xdr:cNvPr id="6" name="Gráfico 5">
          <a:extLst>
            <a:ext uri="{FF2B5EF4-FFF2-40B4-BE49-F238E27FC236}">
              <a16:creationId xmlns:a16="http://schemas.microsoft.com/office/drawing/2014/main" id="{3FF99992-1556-4063-B04F-DE80A51CE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135105</xdr:colOff>
      <xdr:row>29</xdr:row>
      <xdr:rowOff>12091</xdr:rowOff>
    </xdr:from>
    <xdr:to>
      <xdr:col>7</xdr:col>
      <xdr:colOff>68505</xdr:colOff>
      <xdr:row>46</xdr:row>
      <xdr:rowOff>8837</xdr:rowOff>
    </xdr:to>
    <xdr:graphicFrame macro="">
      <xdr:nvGraphicFramePr>
        <xdr:cNvPr id="9" name="Gráfico 8">
          <a:extLst>
            <a:ext uri="{FF2B5EF4-FFF2-40B4-BE49-F238E27FC236}">
              <a16:creationId xmlns:a16="http://schemas.microsoft.com/office/drawing/2014/main" id="{7FEA22C9-840F-49FD-8B23-A0B9E3C5C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946146</xdr:colOff>
      <xdr:row>29</xdr:row>
      <xdr:rowOff>19215</xdr:rowOff>
    </xdr:from>
    <xdr:to>
      <xdr:col>15</xdr:col>
      <xdr:colOff>25406</xdr:colOff>
      <xdr:row>46</xdr:row>
      <xdr:rowOff>29930</xdr:rowOff>
    </xdr:to>
    <xdr:graphicFrame macro="">
      <xdr:nvGraphicFramePr>
        <xdr:cNvPr id="8" name="Gráfico 7">
          <a:extLst>
            <a:ext uri="{FF2B5EF4-FFF2-40B4-BE49-F238E27FC236}">
              <a16:creationId xmlns:a16="http://schemas.microsoft.com/office/drawing/2014/main" id="{389BDB64-8F9A-4691-BAAB-3B5D00D70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39256</xdr:colOff>
      <xdr:row>53</xdr:row>
      <xdr:rowOff>18179</xdr:rowOff>
    </xdr:from>
    <xdr:to>
      <xdr:col>6</xdr:col>
      <xdr:colOff>254561</xdr:colOff>
      <xdr:row>68</xdr:row>
      <xdr:rowOff>124418</xdr:rowOff>
    </xdr:to>
    <xdr:graphicFrame macro="">
      <xdr:nvGraphicFramePr>
        <xdr:cNvPr id="12" name="Gráfico 11">
          <a:extLst>
            <a:ext uri="{FF2B5EF4-FFF2-40B4-BE49-F238E27FC236}">
              <a16:creationId xmlns:a16="http://schemas.microsoft.com/office/drawing/2014/main" id="{AE3D4086-2A93-4E75-9934-680B6AFDB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1000313</xdr:colOff>
      <xdr:row>53</xdr:row>
      <xdr:rowOff>11016</xdr:rowOff>
    </xdr:from>
    <xdr:to>
      <xdr:col>13</xdr:col>
      <xdr:colOff>47998</xdr:colOff>
      <xdr:row>68</xdr:row>
      <xdr:rowOff>107203</xdr:rowOff>
    </xdr:to>
    <xdr:graphicFrame macro="">
      <xdr:nvGraphicFramePr>
        <xdr:cNvPr id="7" name="Gráfico 6">
          <a:extLst>
            <a:ext uri="{FF2B5EF4-FFF2-40B4-BE49-F238E27FC236}">
              <a16:creationId xmlns:a16="http://schemas.microsoft.com/office/drawing/2014/main" id="{2DE0EDE5-CDDB-4382-9F33-BD34F77FA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942536</xdr:colOff>
      <xdr:row>28</xdr:row>
      <xdr:rowOff>361433</xdr:rowOff>
    </xdr:from>
    <xdr:to>
      <xdr:col>21</xdr:col>
      <xdr:colOff>65908</xdr:colOff>
      <xdr:row>44</xdr:row>
      <xdr:rowOff>89647</xdr:rowOff>
    </xdr:to>
    <xdr:graphicFrame macro="">
      <xdr:nvGraphicFramePr>
        <xdr:cNvPr id="13" name="Gráfico 12">
          <a:extLst>
            <a:ext uri="{FF2B5EF4-FFF2-40B4-BE49-F238E27FC236}">
              <a16:creationId xmlns:a16="http://schemas.microsoft.com/office/drawing/2014/main" id="{3AF039BB-27A6-494F-9676-4C9CAE2FD8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998632</xdr:colOff>
      <xdr:row>53</xdr:row>
      <xdr:rowOff>18374</xdr:rowOff>
    </xdr:from>
    <xdr:to>
      <xdr:col>21</xdr:col>
      <xdr:colOff>7657</xdr:colOff>
      <xdr:row>68</xdr:row>
      <xdr:rowOff>152931</xdr:rowOff>
    </xdr:to>
    <xdr:graphicFrame macro="">
      <xdr:nvGraphicFramePr>
        <xdr:cNvPr id="14" name="Gráfico 13">
          <a:extLst>
            <a:ext uri="{FF2B5EF4-FFF2-40B4-BE49-F238E27FC236}">
              <a16:creationId xmlns:a16="http://schemas.microsoft.com/office/drawing/2014/main" id="{6BF493AA-EB78-49D4-95CB-86F6172E8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22</xdr:col>
      <xdr:colOff>670379</xdr:colOff>
      <xdr:row>0</xdr:row>
      <xdr:rowOff>68580</xdr:rowOff>
    </xdr:from>
    <xdr:ext cx="1977571" cy="767003"/>
    <xdr:pic>
      <xdr:nvPicPr>
        <xdr:cNvPr id="2" name="Imagem 1">
          <a:extLst>
            <a:ext uri="{FF2B5EF4-FFF2-40B4-BE49-F238E27FC236}">
              <a16:creationId xmlns:a16="http://schemas.microsoft.com/office/drawing/2014/main" id="{05FB089D-B354-495B-A54B-614E6A43965F}"/>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5471" b="16945"/>
        <a:stretch/>
      </xdr:blipFill>
      <xdr:spPr>
        <a:xfrm>
          <a:off x="19025054" y="68580"/>
          <a:ext cx="1977571" cy="76700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20</xdr:col>
      <xdr:colOff>460829</xdr:colOff>
      <xdr:row>0</xdr:row>
      <xdr:rowOff>59055</xdr:rowOff>
    </xdr:from>
    <xdr:ext cx="1977571" cy="767003"/>
    <xdr:pic>
      <xdr:nvPicPr>
        <xdr:cNvPr id="3" name="Imagem 2">
          <a:extLst>
            <a:ext uri="{FF2B5EF4-FFF2-40B4-BE49-F238E27FC236}">
              <a16:creationId xmlns:a16="http://schemas.microsoft.com/office/drawing/2014/main" id="{A24BAFD9-5A22-48E4-BD38-764F89313971}"/>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5471" b="16945"/>
        <a:stretch/>
      </xdr:blipFill>
      <xdr:spPr>
        <a:xfrm>
          <a:off x="16567604" y="59055"/>
          <a:ext cx="1977571" cy="76700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48</xdr:row>
      <xdr:rowOff>2883</xdr:rowOff>
    </xdr:from>
    <xdr:to>
      <xdr:col>27</xdr:col>
      <xdr:colOff>15240</xdr:colOff>
      <xdr:row>66</xdr:row>
      <xdr:rowOff>141724</xdr:rowOff>
    </xdr:to>
    <xdr:graphicFrame macro="">
      <xdr:nvGraphicFramePr>
        <xdr:cNvPr id="9" name="Chart 1">
          <a:extLst>
            <a:ext uri="{FF2B5EF4-FFF2-40B4-BE49-F238E27FC236}">
              <a16:creationId xmlns:a16="http://schemas.microsoft.com/office/drawing/2014/main" id="{DB9B0CF8-E3DB-449D-8FD8-00EC2C8CF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454178</xdr:colOff>
      <xdr:row>49</xdr:row>
      <xdr:rowOff>92867</xdr:rowOff>
    </xdr:from>
    <xdr:to>
      <xdr:col>5</xdr:col>
      <xdr:colOff>568477</xdr:colOff>
      <xdr:row>53</xdr:row>
      <xdr:rowOff>114300</xdr:rowOff>
    </xdr:to>
    <xdr:sp macro="" textlink="">
      <xdr:nvSpPr>
        <xdr:cNvPr id="3" name="Retângulo: Cantos Arredondados 2">
          <a:extLst>
            <a:ext uri="{FF2B5EF4-FFF2-40B4-BE49-F238E27FC236}">
              <a16:creationId xmlns:a16="http://schemas.microsoft.com/office/drawing/2014/main" id="{1D8A690B-5DAF-4312-A1E6-CAE77F6B2FE2}"/>
            </a:ext>
          </a:extLst>
        </xdr:cNvPr>
        <xdr:cNvSpPr/>
      </xdr:nvSpPr>
      <xdr:spPr>
        <a:xfrm>
          <a:off x="2635403" y="8941592"/>
          <a:ext cx="1914524" cy="707233"/>
        </a:xfrm>
        <a:prstGeom prst="roundRect">
          <a:avLst/>
        </a:prstGeom>
        <a:noFill/>
        <a:ln>
          <a:solidFill>
            <a:srgbClr val="0D0D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24</xdr:col>
      <xdr:colOff>414262</xdr:colOff>
      <xdr:row>0</xdr:row>
      <xdr:rowOff>151554</xdr:rowOff>
    </xdr:from>
    <xdr:ext cx="1977571" cy="767003"/>
    <xdr:pic>
      <xdr:nvPicPr>
        <xdr:cNvPr id="7" name="Imagem 6">
          <a:extLst>
            <a:ext uri="{FF2B5EF4-FFF2-40B4-BE49-F238E27FC236}">
              <a16:creationId xmlns:a16="http://schemas.microsoft.com/office/drawing/2014/main" id="{3A18CB50-0A95-464B-BB4E-858F4FCEF315}"/>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t="15471" b="16945"/>
        <a:stretch/>
      </xdr:blipFill>
      <xdr:spPr>
        <a:xfrm>
          <a:off x="17167679" y="151554"/>
          <a:ext cx="1977571" cy="767003"/>
        </a:xfrm>
        <a:prstGeom prst="rect">
          <a:avLst/>
        </a:prstGeom>
      </xdr:spPr>
    </xdr:pic>
    <xdr:clientData/>
  </xdr:oneCellAnchor>
  <xdr:twoCellAnchor>
    <xdr:from>
      <xdr:col>1</xdr:col>
      <xdr:colOff>0</xdr:colOff>
      <xdr:row>71</xdr:row>
      <xdr:rowOff>66673</xdr:rowOff>
    </xdr:from>
    <xdr:to>
      <xdr:col>27</xdr:col>
      <xdr:colOff>9525</xdr:colOff>
      <xdr:row>90</xdr:row>
      <xdr:rowOff>25537</xdr:rowOff>
    </xdr:to>
    <xdr:graphicFrame macro="">
      <xdr:nvGraphicFramePr>
        <xdr:cNvPr id="8" name="Gráfico 7">
          <a:extLst>
            <a:ext uri="{FF2B5EF4-FFF2-40B4-BE49-F238E27FC236}">
              <a16:creationId xmlns:a16="http://schemas.microsoft.com/office/drawing/2014/main" id="{53B6D65C-41E4-4CF2-9D03-2738121E6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xdr:row>
      <xdr:rowOff>75294</xdr:rowOff>
    </xdr:from>
    <xdr:to>
      <xdr:col>26</xdr:col>
      <xdr:colOff>704849</xdr:colOff>
      <xdr:row>23</xdr:row>
      <xdr:rowOff>126058</xdr:rowOff>
    </xdr:to>
    <xdr:graphicFrame macro="">
      <xdr:nvGraphicFramePr>
        <xdr:cNvPr id="2" name="Gráfico 1">
          <a:extLst>
            <a:ext uri="{FF2B5EF4-FFF2-40B4-BE49-F238E27FC236}">
              <a16:creationId xmlns:a16="http://schemas.microsoft.com/office/drawing/2014/main" id="{588AAFA9-F622-48F8-948B-79B7ED0508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26</xdr:row>
      <xdr:rowOff>27213</xdr:rowOff>
    </xdr:from>
    <xdr:to>
      <xdr:col>26</xdr:col>
      <xdr:colOff>723899</xdr:colOff>
      <xdr:row>44</xdr:row>
      <xdr:rowOff>164784</xdr:rowOff>
    </xdr:to>
    <xdr:graphicFrame macro="">
      <xdr:nvGraphicFramePr>
        <xdr:cNvPr id="6" name="Gráfico 5">
          <a:extLst>
            <a:ext uri="{FF2B5EF4-FFF2-40B4-BE49-F238E27FC236}">
              <a16:creationId xmlns:a16="http://schemas.microsoft.com/office/drawing/2014/main" id="{57EE27F8-2C8D-42D4-8864-7AE75DF09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18584</xdr:colOff>
      <xdr:row>7</xdr:row>
      <xdr:rowOff>126999</xdr:rowOff>
    </xdr:from>
    <xdr:to>
      <xdr:col>28</xdr:col>
      <xdr:colOff>57150</xdr:colOff>
      <xdr:row>28</xdr:row>
      <xdr:rowOff>28574</xdr:rowOff>
    </xdr:to>
    <xdr:graphicFrame macro="">
      <xdr:nvGraphicFramePr>
        <xdr:cNvPr id="2" name="Gráfico 1">
          <a:extLst>
            <a:ext uri="{FF2B5EF4-FFF2-40B4-BE49-F238E27FC236}">
              <a16:creationId xmlns:a16="http://schemas.microsoft.com/office/drawing/2014/main" id="{67B1044F-1213-415D-B3E8-97C0EA829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25</xdr:col>
      <xdr:colOff>346529</xdr:colOff>
      <xdr:row>0</xdr:row>
      <xdr:rowOff>82550</xdr:rowOff>
    </xdr:from>
    <xdr:ext cx="1977571" cy="767003"/>
    <xdr:pic>
      <xdr:nvPicPr>
        <xdr:cNvPr id="3" name="Imagem 2">
          <a:extLst>
            <a:ext uri="{FF2B5EF4-FFF2-40B4-BE49-F238E27FC236}">
              <a16:creationId xmlns:a16="http://schemas.microsoft.com/office/drawing/2014/main" id="{A81B5A2F-FFDD-4E29-BB30-DBA83B2BB355}"/>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t="15471" b="16945"/>
        <a:stretch/>
      </xdr:blipFill>
      <xdr:spPr>
        <a:xfrm>
          <a:off x="18605954" y="82550"/>
          <a:ext cx="1977571" cy="767003"/>
        </a:xfrm>
        <a:prstGeom prst="rect">
          <a:avLst/>
        </a:prstGeom>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8AFC1-31A5-4E55-95BE-7810E3400D7E}">
  <sheetPr>
    <pageSetUpPr fitToPage="1"/>
  </sheetPr>
  <dimension ref="A1:Y44"/>
  <sheetViews>
    <sheetView showGridLines="0" tabSelected="1" zoomScaleNormal="100" workbookViewId="0">
      <selection activeCell="D37" sqref="D37"/>
    </sheetView>
  </sheetViews>
  <sheetFormatPr defaultColWidth="0" defaultRowHeight="13" zeroHeight="1" x14ac:dyDescent="0.3"/>
  <cols>
    <col min="1" max="1" width="2.3984375" style="121" customWidth="1"/>
    <col min="2" max="2" width="7.296875" style="121" customWidth="1"/>
    <col min="3" max="3" width="29.69921875" style="121" customWidth="1"/>
    <col min="4" max="4" width="21.69921875" style="121" customWidth="1"/>
    <col min="5" max="9" width="8.8984375" style="121" customWidth="1"/>
    <col min="10" max="10" width="39.5" style="121" customWidth="1"/>
    <col min="11" max="11" width="12.8984375" style="121" customWidth="1"/>
    <col min="12" max="12" width="6" style="121" customWidth="1"/>
    <col min="13" max="13" width="13.8984375" style="121" customWidth="1"/>
    <col min="14" max="14" width="6" style="121" customWidth="1"/>
    <col min="15" max="15" width="13.8984375" style="121" customWidth="1"/>
    <col min="16" max="16" width="6" style="121" customWidth="1"/>
    <col min="17" max="17" width="13.8984375" style="121" customWidth="1"/>
    <col min="18" max="18" width="2.3984375" style="121" customWidth="1"/>
    <col min="19" max="20" width="8.8984375" style="121" hidden="1" customWidth="1"/>
    <col min="21" max="25" width="0" style="121" hidden="1" customWidth="1"/>
    <col min="26" max="16384" width="8.8984375" style="121" hidden="1"/>
  </cols>
  <sheetData>
    <row r="1" spans="2:22" ht="54" customHeight="1" x14ac:dyDescent="0.3">
      <c r="B1" s="11" t="s">
        <v>67</v>
      </c>
    </row>
    <row r="2" spans="2:22" ht="54" customHeight="1" x14ac:dyDescent="0.3">
      <c r="B2" s="122"/>
    </row>
    <row r="3" spans="2:22" ht="54" customHeight="1" x14ac:dyDescent="0.3">
      <c r="B3" s="11"/>
    </row>
    <row r="4" spans="2:22" ht="4" customHeight="1" x14ac:dyDescent="0.3">
      <c r="C4" s="123"/>
      <c r="D4" s="123"/>
    </row>
    <row r="5" spans="2:22" ht="15.5" x14ac:dyDescent="0.3">
      <c r="C5" s="23" t="s">
        <v>0</v>
      </c>
      <c r="D5" s="124" t="s">
        <v>178</v>
      </c>
    </row>
    <row r="6" spans="2:22" ht="15.5" x14ac:dyDescent="0.3">
      <c r="C6" s="23"/>
      <c r="D6" s="125"/>
    </row>
    <row r="7" spans="2:22" ht="15.5" x14ac:dyDescent="0.3">
      <c r="C7" s="23"/>
      <c r="D7" s="125"/>
    </row>
    <row r="8" spans="2:22" ht="18" customHeight="1" x14ac:dyDescent="0.3">
      <c r="C8" s="24" t="s">
        <v>3</v>
      </c>
      <c r="D8" s="126"/>
      <c r="E8" s="126"/>
      <c r="F8" s="126"/>
      <c r="G8" s="126"/>
      <c r="H8" s="126"/>
      <c r="I8" s="126"/>
      <c r="J8" s="126"/>
      <c r="K8" s="126"/>
      <c r="L8" s="126"/>
      <c r="M8" s="126"/>
      <c r="N8" s="126"/>
      <c r="O8" s="126"/>
      <c r="P8" s="126"/>
      <c r="Q8" s="126"/>
    </row>
    <row r="9" spans="2:22" ht="14" customHeight="1" x14ac:dyDescent="0.3">
      <c r="C9" s="149" t="s">
        <v>146</v>
      </c>
      <c r="D9" s="149"/>
      <c r="E9" s="149"/>
      <c r="F9" s="149"/>
      <c r="G9" s="149"/>
      <c r="H9" s="149"/>
      <c r="I9" s="149"/>
      <c r="J9" s="149"/>
      <c r="K9" s="149"/>
      <c r="L9" s="149"/>
      <c r="M9" s="149"/>
      <c r="N9" s="149"/>
      <c r="O9" s="149"/>
      <c r="P9" s="149"/>
      <c r="Q9" s="149"/>
      <c r="S9" s="127"/>
      <c r="T9" s="127"/>
      <c r="U9" s="127"/>
      <c r="V9" s="127"/>
    </row>
    <row r="10" spans="2:22" ht="14" customHeight="1" x14ac:dyDescent="0.3">
      <c r="C10" s="150"/>
      <c r="D10" s="150"/>
      <c r="E10" s="150"/>
      <c r="F10" s="150"/>
      <c r="G10" s="150"/>
      <c r="H10" s="150"/>
      <c r="I10" s="150"/>
      <c r="J10" s="150"/>
      <c r="K10" s="150"/>
      <c r="L10" s="150"/>
      <c r="M10" s="150"/>
      <c r="N10" s="150"/>
      <c r="O10" s="150"/>
      <c r="P10" s="150"/>
      <c r="Q10" s="150"/>
      <c r="S10" s="127"/>
      <c r="T10" s="127"/>
      <c r="U10" s="127"/>
      <c r="V10" s="127"/>
    </row>
    <row r="11" spans="2:22" ht="14" customHeight="1" x14ac:dyDescent="0.3">
      <c r="C11" s="150"/>
      <c r="D11" s="150"/>
      <c r="E11" s="150"/>
      <c r="F11" s="150"/>
      <c r="G11" s="150"/>
      <c r="H11" s="150"/>
      <c r="I11" s="150"/>
      <c r="J11" s="150"/>
      <c r="K11" s="150"/>
      <c r="L11" s="150"/>
      <c r="M11" s="150"/>
      <c r="N11" s="150"/>
      <c r="O11" s="150"/>
      <c r="P11" s="150"/>
      <c r="Q11" s="150"/>
      <c r="S11" s="127"/>
      <c r="T11" s="127"/>
      <c r="U11" s="127"/>
      <c r="V11" s="127"/>
    </row>
    <row r="12" spans="2:22" ht="14" customHeight="1" x14ac:dyDescent="0.3">
      <c r="C12" s="150"/>
      <c r="D12" s="150"/>
      <c r="E12" s="150"/>
      <c r="F12" s="150"/>
      <c r="G12" s="150"/>
      <c r="H12" s="150"/>
      <c r="I12" s="150"/>
      <c r="J12" s="150"/>
      <c r="K12" s="150"/>
      <c r="L12" s="150"/>
      <c r="M12" s="150"/>
      <c r="N12" s="150"/>
      <c r="O12" s="150"/>
      <c r="P12" s="150"/>
      <c r="Q12" s="150"/>
      <c r="S12" s="127"/>
      <c r="T12" s="127"/>
      <c r="U12" s="127"/>
      <c r="V12" s="127"/>
    </row>
    <row r="13" spans="2:22" x14ac:dyDescent="0.3">
      <c r="C13" s="128"/>
      <c r="D13" s="128"/>
      <c r="E13" s="128"/>
      <c r="F13" s="128"/>
      <c r="G13" s="128"/>
      <c r="H13" s="128"/>
      <c r="I13" s="128"/>
      <c r="J13" s="128"/>
      <c r="K13" s="128"/>
      <c r="L13" s="128"/>
      <c r="M13" s="128"/>
      <c r="N13" s="128"/>
      <c r="O13" s="128"/>
      <c r="P13" s="128"/>
      <c r="Q13" s="128"/>
      <c r="S13" s="127"/>
      <c r="T13" s="127"/>
      <c r="U13" s="127"/>
      <c r="V13" s="127"/>
    </row>
    <row r="14" spans="2:22" x14ac:dyDescent="0.3">
      <c r="C14" s="128"/>
      <c r="D14" s="128"/>
      <c r="E14" s="128"/>
      <c r="F14" s="128"/>
      <c r="G14" s="128"/>
      <c r="H14" s="128"/>
      <c r="I14" s="128"/>
      <c r="J14" s="128"/>
      <c r="K14" s="128"/>
      <c r="L14" s="128"/>
      <c r="M14" s="128"/>
      <c r="N14" s="128"/>
      <c r="O14" s="128"/>
      <c r="P14" s="128"/>
      <c r="Q14" s="128"/>
      <c r="S14" s="127"/>
      <c r="T14" s="127"/>
      <c r="U14" s="127"/>
      <c r="V14" s="127"/>
    </row>
    <row r="15" spans="2:22" ht="18" customHeight="1" x14ac:dyDescent="0.3">
      <c r="C15" s="24" t="s">
        <v>2</v>
      </c>
      <c r="D15" s="126"/>
      <c r="E15" s="126"/>
      <c r="F15" s="126"/>
      <c r="G15" s="126"/>
      <c r="H15" s="126"/>
      <c r="I15" s="126"/>
      <c r="J15" s="126"/>
      <c r="K15" s="126"/>
      <c r="L15" s="126"/>
      <c r="M15" s="126"/>
      <c r="N15" s="126"/>
      <c r="O15" s="126"/>
      <c r="P15" s="126"/>
      <c r="Q15" s="126"/>
    </row>
    <row r="16" spans="2:22" ht="14" x14ac:dyDescent="0.3">
      <c r="C16" s="129" t="s">
        <v>1</v>
      </c>
      <c r="D16" s="129" t="s">
        <v>68</v>
      </c>
    </row>
    <row r="17" spans="3:17" ht="14" x14ac:dyDescent="0.3">
      <c r="C17" s="29" t="s">
        <v>4</v>
      </c>
      <c r="D17" s="129" t="s">
        <v>179</v>
      </c>
    </row>
    <row r="18" spans="3:17" ht="14" x14ac:dyDescent="0.3">
      <c r="C18" s="29" t="s">
        <v>5</v>
      </c>
      <c r="D18" s="129" t="s">
        <v>70</v>
      </c>
    </row>
    <row r="19" spans="3:17" ht="14" x14ac:dyDescent="0.3">
      <c r="C19" s="29" t="s">
        <v>20</v>
      </c>
      <c r="D19" s="129" t="s">
        <v>50</v>
      </c>
    </row>
    <row r="20" spans="3:17" ht="14" x14ac:dyDescent="0.3">
      <c r="C20" s="29" t="s">
        <v>46</v>
      </c>
      <c r="D20" s="130" t="s">
        <v>151</v>
      </c>
    </row>
    <row r="21" spans="3:17" x14ac:dyDescent="0.3">
      <c r="D21" s="131"/>
    </row>
    <row r="22" spans="3:17" x14ac:dyDescent="0.3"/>
    <row r="23" spans="3:17" ht="18" customHeight="1" x14ac:dyDescent="0.3">
      <c r="C23" s="24" t="s">
        <v>19</v>
      </c>
      <c r="D23" s="126"/>
      <c r="E23" s="126"/>
      <c r="F23" s="126"/>
      <c r="G23" s="126"/>
      <c r="J23" s="24" t="s">
        <v>29</v>
      </c>
      <c r="K23" s="27" t="s">
        <v>147</v>
      </c>
      <c r="L23" s="27"/>
      <c r="M23" s="28" t="s">
        <v>148</v>
      </c>
      <c r="N23" s="29"/>
      <c r="O23" s="28" t="s">
        <v>8</v>
      </c>
      <c r="P23" s="126"/>
      <c r="Q23" s="126"/>
    </row>
    <row r="24" spans="3:17" ht="14" x14ac:dyDescent="0.3">
      <c r="C24" s="29" t="s">
        <v>22</v>
      </c>
      <c r="D24" s="29" t="s">
        <v>69</v>
      </c>
      <c r="J24" s="29" t="s">
        <v>150</v>
      </c>
      <c r="K24" s="132">
        <v>2E-3</v>
      </c>
      <c r="L24" s="29"/>
      <c r="M24" s="132">
        <v>1.1050000000000001E-2</v>
      </c>
      <c r="N24" s="133"/>
      <c r="O24" s="134">
        <f>K24+M24</f>
        <v>1.3050000000000001E-2</v>
      </c>
    </row>
    <row r="25" spans="3:17" ht="14" x14ac:dyDescent="0.3">
      <c r="C25" s="29" t="s">
        <v>23</v>
      </c>
      <c r="D25" s="29" t="s">
        <v>27</v>
      </c>
      <c r="J25" s="29"/>
      <c r="K25" s="135"/>
      <c r="M25" s="135"/>
      <c r="N25" s="136"/>
      <c r="O25" s="135"/>
      <c r="P25" s="137"/>
    </row>
    <row r="26" spans="3:17" ht="14" x14ac:dyDescent="0.3">
      <c r="C26" s="29" t="s">
        <v>25</v>
      </c>
      <c r="D26" s="29" t="s">
        <v>26</v>
      </c>
      <c r="J26" s="29" t="s">
        <v>149</v>
      </c>
      <c r="K26" s="135"/>
      <c r="M26" s="135"/>
      <c r="N26" s="136"/>
      <c r="O26" s="135"/>
      <c r="P26" s="137"/>
    </row>
    <row r="27" spans="3:17" ht="14" x14ac:dyDescent="0.3">
      <c r="C27" s="29" t="s">
        <v>24</v>
      </c>
      <c r="D27" s="29" t="s">
        <v>28</v>
      </c>
    </row>
    <row r="28" spans="3:17" x14ac:dyDescent="0.3">
      <c r="D28" s="138"/>
      <c r="M28" s="139"/>
      <c r="O28" s="139"/>
    </row>
    <row r="29" spans="3:17" x14ac:dyDescent="0.3">
      <c r="D29" s="138"/>
    </row>
    <row r="30" spans="3:17" ht="15.5" x14ac:dyDescent="0.3">
      <c r="C30" s="24" t="str">
        <f>_xlfn.CONCAT("Performance "&amp;$D$5)</f>
        <v>Performance Novembro-24</v>
      </c>
      <c r="D30" s="126"/>
      <c r="E30" s="126"/>
      <c r="F30" s="126"/>
      <c r="G30" s="126"/>
    </row>
    <row r="31" spans="3:17" ht="14" x14ac:dyDescent="0.3">
      <c r="C31" s="29" t="s">
        <v>30</v>
      </c>
      <c r="D31" s="140">
        <v>420271435.08439052</v>
      </c>
    </row>
    <row r="32" spans="3:17" ht="14" x14ac:dyDescent="0.3">
      <c r="C32" s="29" t="s">
        <v>33</v>
      </c>
      <c r="D32" s="141">
        <v>4634191</v>
      </c>
    </row>
    <row r="33" spans="3:19" ht="14" x14ac:dyDescent="0.3">
      <c r="C33" s="29" t="s">
        <v>34</v>
      </c>
      <c r="D33" s="142">
        <v>90.689277823117465</v>
      </c>
    </row>
    <row r="34" spans="3:19" ht="14" x14ac:dyDescent="0.3">
      <c r="C34" s="29" t="s">
        <v>35</v>
      </c>
      <c r="D34" s="142">
        <v>71.53</v>
      </c>
      <c r="K34" s="143"/>
    </row>
    <row r="35" spans="3:19" ht="14" x14ac:dyDescent="0.3">
      <c r="C35" s="29" t="s">
        <v>31</v>
      </c>
      <c r="D35" s="140">
        <v>331483682.23000002</v>
      </c>
    </row>
    <row r="36" spans="3:19" ht="14" x14ac:dyDescent="0.3">
      <c r="C36" s="29" t="s">
        <v>47</v>
      </c>
      <c r="D36" s="144">
        <v>0.78873712214925584</v>
      </c>
    </row>
    <row r="37" spans="3:19" ht="14" x14ac:dyDescent="0.3">
      <c r="C37" s="29" t="s">
        <v>48</v>
      </c>
      <c r="D37" s="145">
        <v>0.79</v>
      </c>
    </row>
    <row r="38" spans="3:19" x14ac:dyDescent="0.3"/>
    <row r="39" spans="3:19" x14ac:dyDescent="0.3">
      <c r="D39" s="127"/>
      <c r="E39" s="127"/>
      <c r="F39" s="127"/>
      <c r="G39" s="127"/>
      <c r="H39" s="127"/>
      <c r="I39" s="127"/>
      <c r="S39" s="127"/>
    </row>
    <row r="40" spans="3:19" x14ac:dyDescent="0.3">
      <c r="C40" s="25" t="s">
        <v>21</v>
      </c>
      <c r="D40" s="146"/>
      <c r="E40" s="146"/>
      <c r="F40" s="146"/>
      <c r="G40" s="146"/>
      <c r="H40" s="146"/>
      <c r="I40" s="146"/>
      <c r="J40" s="146"/>
      <c r="K40" s="146"/>
      <c r="L40" s="146"/>
      <c r="M40" s="146"/>
      <c r="N40" s="146"/>
      <c r="O40" s="146"/>
      <c r="P40" s="146"/>
      <c r="Q40" s="146"/>
    </row>
    <row r="41" spans="3:19" ht="13.5" customHeight="1" x14ac:dyDescent="0.3">
      <c r="C41" s="148" t="s">
        <v>71</v>
      </c>
      <c r="D41" s="148"/>
      <c r="E41" s="148"/>
      <c r="F41" s="148"/>
      <c r="G41" s="148"/>
      <c r="H41" s="148"/>
      <c r="I41" s="148"/>
      <c r="J41" s="148"/>
      <c r="K41" s="148"/>
      <c r="L41" s="148"/>
      <c r="M41" s="148"/>
      <c r="N41" s="148"/>
      <c r="O41" s="148"/>
      <c r="P41" s="148"/>
      <c r="Q41" s="148"/>
      <c r="S41" s="147"/>
    </row>
    <row r="42" spans="3:19" x14ac:dyDescent="0.3">
      <c r="C42" s="148"/>
      <c r="D42" s="148"/>
      <c r="E42" s="148"/>
      <c r="F42" s="148"/>
      <c r="G42" s="148"/>
      <c r="H42" s="148"/>
      <c r="I42" s="148"/>
      <c r="J42" s="148"/>
      <c r="K42" s="148"/>
      <c r="L42" s="148"/>
      <c r="M42" s="148"/>
      <c r="N42" s="148"/>
      <c r="O42" s="148"/>
      <c r="P42" s="148"/>
      <c r="Q42" s="148"/>
      <c r="S42" s="147"/>
    </row>
    <row r="43" spans="3:19" x14ac:dyDescent="0.3">
      <c r="C43" s="148"/>
      <c r="D43" s="148"/>
      <c r="E43" s="148"/>
      <c r="F43" s="148"/>
      <c r="G43" s="148"/>
      <c r="H43" s="148"/>
      <c r="I43" s="148"/>
      <c r="J43" s="148"/>
      <c r="K43" s="148"/>
      <c r="L43" s="148"/>
      <c r="M43" s="148"/>
      <c r="N43" s="148"/>
      <c r="O43" s="148"/>
      <c r="P43" s="148"/>
      <c r="Q43" s="148"/>
      <c r="S43" s="147"/>
    </row>
    <row r="44" spans="3:19" ht="13" customHeight="1" x14ac:dyDescent="0.3">
      <c r="C44" s="147"/>
      <c r="D44" s="147"/>
      <c r="E44" s="147"/>
      <c r="F44" s="147"/>
      <c r="G44" s="147"/>
      <c r="H44" s="147"/>
      <c r="I44" s="147"/>
      <c r="J44" s="147"/>
      <c r="K44" s="147"/>
      <c r="L44" s="147"/>
      <c r="M44" s="147"/>
      <c r="N44" s="147"/>
      <c r="O44" s="147"/>
      <c r="P44" s="147"/>
      <c r="Q44" s="147"/>
      <c r="S44" s="147"/>
    </row>
  </sheetData>
  <mergeCells count="2">
    <mergeCell ref="C41:Q43"/>
    <mergeCell ref="C9:Q12"/>
  </mergeCells>
  <pageMargins left="0.511811024" right="0.511811024" top="0.78740157499999996" bottom="0.78740157499999996" header="0.31496062000000002" footer="0.31496062000000002"/>
  <pageSetup paperSize="9" scale="73"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DB467-8141-4586-8BAA-962855C34B74}">
  <dimension ref="A1:AM159"/>
  <sheetViews>
    <sheetView showGridLines="0" zoomScaleNormal="100" zoomScaleSheetLayoutView="50" workbookViewId="0">
      <selection activeCell="U73" sqref="U73"/>
    </sheetView>
  </sheetViews>
  <sheetFormatPr defaultColWidth="0" defaultRowHeight="0" customHeight="1" zeroHeight="1" x14ac:dyDescent="0.3"/>
  <cols>
    <col min="1" max="1" width="2.59765625" style="1" customWidth="1"/>
    <col min="2" max="2" width="20.796875" style="1" customWidth="1"/>
    <col min="3" max="4" width="15" style="22" customWidth="1"/>
    <col min="5" max="5" width="17.59765625" style="1" customWidth="1"/>
    <col min="6" max="6" width="18.59765625" style="1" customWidth="1"/>
    <col min="7" max="7" width="16.09765625" style="1" customWidth="1"/>
    <col min="8" max="9" width="15" style="1" customWidth="1"/>
    <col min="10" max="10" width="16.3984375" style="1" customWidth="1"/>
    <col min="11" max="13" width="15" style="1" customWidth="1"/>
    <col min="14" max="14" width="15.8984375" style="1" bestFit="1" customWidth="1"/>
    <col min="15" max="15" width="11.296875" style="1" customWidth="1"/>
    <col min="16" max="16" width="15.19921875" style="1" customWidth="1"/>
    <col min="17" max="17" width="13" style="1" customWidth="1"/>
    <col min="18" max="18" width="10.8984375" style="1" customWidth="1"/>
    <col min="19" max="19" width="15" style="1" customWidth="1"/>
    <col min="20" max="20" width="12.3984375" style="1" customWidth="1"/>
    <col min="21" max="21" width="8.69921875" style="1" customWidth="1"/>
    <col min="22" max="22" width="8.09765625" style="1" customWidth="1"/>
    <col min="23" max="23" width="4.296875" style="1" customWidth="1"/>
    <col min="24" max="16384" width="9.09765625" style="1" hidden="1"/>
  </cols>
  <sheetData>
    <row r="1" spans="1:39" ht="54" customHeight="1" x14ac:dyDescent="0.3">
      <c r="B1" s="11" t="s">
        <v>67</v>
      </c>
    </row>
    <row r="2" spans="1:39" s="3" customFormat="1" ht="4" customHeight="1" x14ac:dyDescent="0.3">
      <c r="B2" s="2"/>
      <c r="C2" s="79"/>
      <c r="D2" s="22"/>
      <c r="E2" s="1"/>
      <c r="F2" s="1"/>
      <c r="G2" s="1"/>
      <c r="H2" s="1"/>
      <c r="I2" s="1"/>
      <c r="J2" s="1"/>
      <c r="K2" s="1"/>
      <c r="L2" s="1"/>
      <c r="M2" s="1"/>
      <c r="N2" s="1"/>
      <c r="O2" s="1"/>
      <c r="P2" s="1"/>
      <c r="Q2" s="1"/>
      <c r="R2" s="1"/>
      <c r="S2" s="1"/>
      <c r="T2" s="1"/>
      <c r="U2" s="1"/>
      <c r="V2" s="1"/>
      <c r="W2" s="1"/>
    </row>
    <row r="3" spans="1:39" ht="23.15" customHeight="1" x14ac:dyDescent="0.3">
      <c r="B3" s="10" t="s">
        <v>7</v>
      </c>
      <c r="C3" s="80"/>
      <c r="D3" s="80"/>
      <c r="E3" s="4"/>
      <c r="F3" s="4"/>
      <c r="G3" s="4"/>
      <c r="H3" s="4"/>
      <c r="I3" s="4"/>
      <c r="J3" s="4"/>
      <c r="K3" s="4"/>
      <c r="L3" s="4"/>
      <c r="M3" s="4"/>
      <c r="N3" s="4"/>
      <c r="O3" s="4"/>
      <c r="P3" s="4"/>
      <c r="Q3" s="4"/>
      <c r="R3" s="4"/>
      <c r="S3" s="4"/>
      <c r="T3" s="4"/>
      <c r="U3" s="4"/>
      <c r="V3" s="4"/>
    </row>
    <row r="4" spans="1:39" ht="13" x14ac:dyDescent="0.3"/>
    <row r="5" spans="1:39" ht="29.5" customHeight="1" x14ac:dyDescent="0.3">
      <c r="B5" s="153" t="s">
        <v>176</v>
      </c>
      <c r="C5" s="153"/>
      <c r="D5" s="153"/>
      <c r="F5" s="154" t="s">
        <v>175</v>
      </c>
      <c r="G5" s="154"/>
      <c r="I5" s="153" t="s">
        <v>174</v>
      </c>
      <c r="J5" s="153"/>
      <c r="L5" s="107" t="s">
        <v>173</v>
      </c>
      <c r="M5" s="107"/>
      <c r="N5" s="107"/>
      <c r="O5" s="107"/>
      <c r="P5" s="107"/>
      <c r="Q5" s="107"/>
      <c r="R5" s="108"/>
      <c r="AM5" s="1">
        <f>EOMONTH(AL5,1)</f>
        <v>59</v>
      </c>
    </row>
    <row r="6" spans="1:39" s="16" customFormat="1" ht="13" x14ac:dyDescent="0.3">
      <c r="B6" s="1" t="s">
        <v>116</v>
      </c>
      <c r="C6" s="81">
        <v>0.73632542249083843</v>
      </c>
      <c r="F6" s="16" t="s">
        <v>118</v>
      </c>
      <c r="G6" s="81">
        <v>0.75249011648802133</v>
      </c>
      <c r="I6" s="16" t="s">
        <v>80</v>
      </c>
      <c r="J6" s="81">
        <v>0.75693081129486917</v>
      </c>
      <c r="M6" s="82">
        <v>2024</v>
      </c>
      <c r="N6" s="81">
        <v>0</v>
      </c>
      <c r="Q6" s="81"/>
    </row>
    <row r="7" spans="1:39" ht="13" x14ac:dyDescent="0.3">
      <c r="A7" s="16"/>
      <c r="B7" s="16" t="s">
        <v>79</v>
      </c>
      <c r="C7" s="81">
        <v>8.3057221785783744E-2</v>
      </c>
      <c r="D7" s="16"/>
      <c r="F7" s="16" t="s">
        <v>119</v>
      </c>
      <c r="G7" s="81">
        <v>0</v>
      </c>
      <c r="I7" s="16" t="s">
        <v>81</v>
      </c>
      <c r="J7" s="81">
        <v>0.21783410654213708</v>
      </c>
      <c r="M7" s="82">
        <v>2025</v>
      </c>
      <c r="N7" s="81">
        <v>0</v>
      </c>
      <c r="Q7" s="81"/>
    </row>
    <row r="8" spans="1:39" ht="13" x14ac:dyDescent="0.3">
      <c r="A8" s="16"/>
      <c r="B8" s="1" t="s">
        <v>117</v>
      </c>
      <c r="C8" s="81">
        <v>4.5283983956304112E-2</v>
      </c>
      <c r="D8" s="16"/>
      <c r="F8" s="16" t="s">
        <v>120</v>
      </c>
      <c r="G8" s="81">
        <v>0.23767577937366319</v>
      </c>
      <c r="I8" s="16" t="s">
        <v>82</v>
      </c>
      <c r="J8" s="81">
        <v>2.5235082162993767E-2</v>
      </c>
      <c r="M8" s="82">
        <v>2026</v>
      </c>
      <c r="N8" s="81">
        <v>2.9332526410457322E-2</v>
      </c>
      <c r="Q8" s="81"/>
    </row>
    <row r="9" spans="1:39" ht="13" x14ac:dyDescent="0.3">
      <c r="A9" s="16"/>
      <c r="B9" s="16" t="s">
        <v>84</v>
      </c>
      <c r="C9" s="81">
        <v>5.1146740214784547E-2</v>
      </c>
      <c r="D9" s="16"/>
      <c r="F9" s="16" t="s">
        <v>121</v>
      </c>
      <c r="G9" s="81">
        <v>9.8341041383155515E-3</v>
      </c>
      <c r="I9" s="16" t="s">
        <v>83</v>
      </c>
      <c r="J9" s="81">
        <v>0</v>
      </c>
      <c r="M9" s="82">
        <v>2027</v>
      </c>
      <c r="N9" s="81">
        <v>9.0652468332725368E-3</v>
      </c>
      <c r="Q9" s="81"/>
    </row>
    <row r="10" spans="1:39" ht="13" x14ac:dyDescent="0.3">
      <c r="A10" s="16"/>
      <c r="B10" s="16" t="s">
        <v>85</v>
      </c>
      <c r="C10" s="81">
        <v>4.5008754238435283E-2</v>
      </c>
      <c r="D10" s="16"/>
      <c r="G10" s="81">
        <f>SUM(G6:G9)</f>
        <v>1.0000000000000002</v>
      </c>
      <c r="J10" s="81">
        <f>SUM(J6:J9)</f>
        <v>1</v>
      </c>
      <c r="M10" s="82">
        <v>2028</v>
      </c>
      <c r="N10" s="81">
        <v>6.6109809947054073E-3</v>
      </c>
      <c r="Q10" s="81"/>
    </row>
    <row r="11" spans="1:39" ht="13" x14ac:dyDescent="0.3">
      <c r="A11" s="16"/>
      <c r="B11" s="16" t="s">
        <v>87</v>
      </c>
      <c r="C11" s="81">
        <v>2.8694173930211248E-2</v>
      </c>
      <c r="D11" s="16"/>
      <c r="M11" s="82">
        <v>2029</v>
      </c>
      <c r="N11" s="81">
        <v>0.11352874219777917</v>
      </c>
      <c r="Q11" s="81"/>
    </row>
    <row r="12" spans="1:39" ht="13" x14ac:dyDescent="0.3">
      <c r="A12" s="16"/>
      <c r="B12" s="16" t="s">
        <v>51</v>
      </c>
      <c r="C12" s="81">
        <v>1.0483703383642894E-2</v>
      </c>
      <c r="D12" s="16"/>
      <c r="F12" s="16"/>
      <c r="G12" s="81"/>
      <c r="M12" s="82" t="s">
        <v>86</v>
      </c>
      <c r="N12" s="81">
        <v>0.8414625035637856</v>
      </c>
      <c r="Q12" s="81"/>
    </row>
    <row r="13" spans="1:39" ht="13" x14ac:dyDescent="0.3">
      <c r="A13" s="16"/>
      <c r="B13" s="16"/>
      <c r="C13" s="81">
        <f>SUM(C6:C12)</f>
        <v>1.0000000000000002</v>
      </c>
      <c r="D13" s="16"/>
      <c r="F13" s="16"/>
      <c r="G13" s="81"/>
      <c r="J13" s="16"/>
      <c r="N13" s="83">
        <f>SUM(N6:N12)</f>
        <v>1</v>
      </c>
      <c r="Q13" s="81"/>
    </row>
    <row r="14" spans="1:39" ht="13" x14ac:dyDescent="0.3">
      <c r="A14" s="16"/>
      <c r="B14" s="16"/>
      <c r="C14" s="81"/>
      <c r="D14" s="16"/>
      <c r="F14" s="16"/>
      <c r="G14" s="81"/>
      <c r="H14" s="16"/>
      <c r="J14" s="16"/>
      <c r="Q14" s="81"/>
    </row>
    <row r="15" spans="1:39" ht="13" x14ac:dyDescent="0.3">
      <c r="A15" s="16"/>
      <c r="B15" s="16"/>
      <c r="D15" s="16"/>
      <c r="F15" s="16"/>
      <c r="G15" s="81"/>
      <c r="H15" s="16"/>
      <c r="I15" s="16"/>
      <c r="J15" s="16"/>
      <c r="Q15" s="81"/>
    </row>
    <row r="16" spans="1:39" ht="13" x14ac:dyDescent="0.3">
      <c r="A16" s="16"/>
      <c r="D16" s="16"/>
      <c r="F16" s="16"/>
      <c r="G16" s="81"/>
      <c r="H16" s="16"/>
      <c r="I16" s="16"/>
      <c r="J16" s="16"/>
      <c r="Q16" s="81"/>
    </row>
    <row r="17" spans="1:22" ht="13" x14ac:dyDescent="0.3">
      <c r="A17" s="16"/>
      <c r="D17" s="16"/>
      <c r="F17" s="16"/>
      <c r="H17" s="16"/>
      <c r="I17" s="16"/>
      <c r="J17" s="16"/>
      <c r="Q17" s="83"/>
    </row>
    <row r="18" spans="1:22" ht="13" x14ac:dyDescent="0.3">
      <c r="A18" s="16"/>
      <c r="D18" s="16"/>
      <c r="E18" s="16"/>
      <c r="F18" s="16"/>
      <c r="G18" s="16"/>
      <c r="H18" s="16"/>
      <c r="I18" s="16"/>
      <c r="J18" s="16"/>
      <c r="P18" s="16"/>
      <c r="Q18" s="16"/>
    </row>
    <row r="19" spans="1:22" ht="13" x14ac:dyDescent="0.3">
      <c r="A19" s="16"/>
      <c r="D19" s="16"/>
      <c r="E19" s="16"/>
      <c r="F19" s="16"/>
      <c r="G19" s="16"/>
      <c r="H19" s="16"/>
      <c r="I19" s="16"/>
      <c r="J19" s="16"/>
      <c r="P19" s="16"/>
      <c r="Q19" s="16"/>
    </row>
    <row r="20" spans="1:22" ht="13" x14ac:dyDescent="0.3">
      <c r="A20" s="16"/>
      <c r="C20" s="16"/>
      <c r="D20" s="16"/>
      <c r="E20" s="16"/>
      <c r="F20" s="16"/>
      <c r="G20" s="16"/>
      <c r="H20" s="16"/>
      <c r="I20" s="16"/>
      <c r="J20" s="16"/>
      <c r="N20" s="16"/>
      <c r="O20" s="16"/>
      <c r="P20" s="16"/>
      <c r="Q20" s="16"/>
    </row>
    <row r="21" spans="1:22" ht="13" x14ac:dyDescent="0.3">
      <c r="A21" s="16"/>
      <c r="C21" s="16"/>
      <c r="D21" s="16"/>
      <c r="E21" s="16"/>
      <c r="F21" s="16"/>
      <c r="G21" s="16"/>
      <c r="H21" s="16"/>
      <c r="I21" s="16"/>
      <c r="J21" s="16"/>
      <c r="N21" s="16"/>
      <c r="O21" s="16"/>
      <c r="P21" s="16"/>
      <c r="Q21" s="16"/>
    </row>
    <row r="22" spans="1:22" ht="13" x14ac:dyDescent="0.3">
      <c r="A22" s="16"/>
      <c r="B22" s="84" t="s">
        <v>88</v>
      </c>
      <c r="C22" s="16"/>
      <c r="D22" s="16"/>
      <c r="E22" s="16"/>
      <c r="H22" s="16"/>
      <c r="J22" s="16"/>
      <c r="K22" s="16"/>
      <c r="P22" s="84"/>
      <c r="Q22" s="16"/>
    </row>
    <row r="23" spans="1:22" ht="13" x14ac:dyDescent="0.3">
      <c r="A23" s="16"/>
      <c r="B23" s="84" t="s">
        <v>171</v>
      </c>
      <c r="C23" s="16"/>
      <c r="D23" s="16"/>
      <c r="E23" s="16"/>
      <c r="H23" s="16"/>
      <c r="I23" s="84"/>
      <c r="J23" s="16"/>
      <c r="K23" s="16"/>
    </row>
    <row r="24" spans="1:22" ht="13" x14ac:dyDescent="0.3">
      <c r="A24" s="16"/>
      <c r="B24" s="84" t="s">
        <v>172</v>
      </c>
      <c r="C24" s="16"/>
      <c r="D24" s="16"/>
      <c r="E24" s="16"/>
      <c r="H24" s="16"/>
      <c r="I24" s="84"/>
      <c r="J24" s="16"/>
      <c r="K24" s="16"/>
      <c r="P24" s="84"/>
      <c r="Q24" s="16"/>
    </row>
    <row r="25" spans="1:22" ht="13" x14ac:dyDescent="0.3">
      <c r="A25" s="16"/>
      <c r="B25" s="84"/>
      <c r="C25" s="16"/>
      <c r="D25" s="16"/>
      <c r="E25" s="16"/>
      <c r="H25" s="16"/>
      <c r="I25" s="84"/>
      <c r="J25" s="16"/>
      <c r="K25" s="16"/>
      <c r="P25" s="84"/>
      <c r="Q25" s="16"/>
    </row>
    <row r="26" spans="1:22" ht="13" x14ac:dyDescent="0.3">
      <c r="A26" s="16"/>
      <c r="B26" s="84"/>
      <c r="C26" s="16"/>
      <c r="D26" s="16"/>
      <c r="E26" s="16"/>
      <c r="H26" s="16"/>
      <c r="I26" s="84"/>
      <c r="J26" s="16"/>
      <c r="K26" s="16"/>
      <c r="P26" s="84"/>
      <c r="Q26" s="16"/>
    </row>
    <row r="27" spans="1:22" ht="23.25" customHeight="1" x14ac:dyDescent="0.3">
      <c r="A27" s="16"/>
      <c r="B27" s="10" t="s">
        <v>122</v>
      </c>
      <c r="C27" s="80"/>
      <c r="D27" s="80"/>
      <c r="E27" s="4"/>
      <c r="F27" s="4"/>
      <c r="G27" s="4"/>
      <c r="H27" s="4"/>
      <c r="I27" s="4"/>
      <c r="J27" s="4"/>
      <c r="K27" s="4"/>
      <c r="L27" s="4"/>
      <c r="M27" s="4"/>
      <c r="N27" s="4"/>
      <c r="O27" s="4"/>
      <c r="P27" s="4"/>
      <c r="Q27" s="4"/>
      <c r="R27" s="4"/>
      <c r="S27" s="4"/>
      <c r="T27" s="4"/>
      <c r="U27" s="4"/>
      <c r="V27" s="4"/>
    </row>
    <row r="28" spans="1:22" ht="13" x14ac:dyDescent="0.3">
      <c r="A28" s="16"/>
    </row>
    <row r="29" spans="1:22" ht="29.5" customHeight="1" x14ac:dyDescent="0.3">
      <c r="A29" s="16"/>
      <c r="B29" s="107" t="s">
        <v>123</v>
      </c>
      <c r="C29" s="107"/>
      <c r="D29" s="107"/>
      <c r="E29" s="107"/>
      <c r="F29" s="107"/>
      <c r="G29" s="107"/>
      <c r="I29" s="107" t="s">
        <v>107</v>
      </c>
      <c r="J29" s="107"/>
      <c r="K29" s="107"/>
      <c r="L29" s="107"/>
      <c r="M29" s="107"/>
      <c r="N29" s="107"/>
      <c r="O29" s="107"/>
      <c r="Q29" s="153" t="s">
        <v>124</v>
      </c>
      <c r="R29" s="153"/>
      <c r="S29" s="153"/>
      <c r="T29" s="153"/>
      <c r="U29" s="153"/>
      <c r="V29" s="85"/>
    </row>
    <row r="30" spans="1:22" ht="13" x14ac:dyDescent="0.3">
      <c r="A30" s="16"/>
      <c r="B30" s="84"/>
      <c r="C30" s="16" t="s">
        <v>126</v>
      </c>
      <c r="D30" s="16" t="s">
        <v>127</v>
      </c>
      <c r="E30" s="16" t="s">
        <v>128</v>
      </c>
      <c r="F30" s="16" t="s">
        <v>129</v>
      </c>
      <c r="G30" s="16" t="s">
        <v>130</v>
      </c>
      <c r="H30" s="16"/>
      <c r="I30" s="84"/>
      <c r="J30" s="16" t="s">
        <v>131</v>
      </c>
      <c r="K30" s="16" t="s">
        <v>132</v>
      </c>
      <c r="L30" s="16" t="s">
        <v>133</v>
      </c>
      <c r="M30" s="16" t="s">
        <v>134</v>
      </c>
      <c r="N30" s="16" t="s">
        <v>135</v>
      </c>
      <c r="O30" s="1" t="s">
        <v>136</v>
      </c>
      <c r="P30" s="84"/>
      <c r="Q30" s="84"/>
      <c r="R30" s="86" t="s">
        <v>140</v>
      </c>
      <c r="S30" s="86" t="s">
        <v>141</v>
      </c>
      <c r="T30" s="86" t="s">
        <v>142</v>
      </c>
      <c r="U30" s="86"/>
    </row>
    <row r="31" spans="1:22" ht="13" x14ac:dyDescent="0.3">
      <c r="A31" s="16"/>
      <c r="B31" s="87">
        <v>45200</v>
      </c>
      <c r="C31" s="88">
        <v>0.82442442340434474</v>
      </c>
      <c r="D31" s="88">
        <v>2.9208623468191683E-2</v>
      </c>
      <c r="E31" s="88">
        <v>3.7375924037225929E-2</v>
      </c>
      <c r="F31" s="88">
        <v>2.3220084363918141E-2</v>
      </c>
      <c r="G31" s="88">
        <v>8.5770944726319159E-2</v>
      </c>
      <c r="H31" s="16"/>
      <c r="I31" s="87">
        <v>45200</v>
      </c>
      <c r="J31" s="88">
        <v>3.8707908806886245E-2</v>
      </c>
      <c r="K31" s="88">
        <v>0.303293764607445</v>
      </c>
      <c r="L31" s="88">
        <v>0.39835309349882103</v>
      </c>
      <c r="M31" s="88">
        <v>0.12638272854807364</v>
      </c>
      <c r="N31" s="88">
        <v>0.13326250453877259</v>
      </c>
      <c r="O31" s="88">
        <v>0.61938537417142636</v>
      </c>
      <c r="Q31" s="87">
        <v>45200</v>
      </c>
      <c r="R31" s="88">
        <v>7.0798634586646494E-2</v>
      </c>
      <c r="S31" s="88">
        <v>0.27492233468492228</v>
      </c>
      <c r="T31" s="88">
        <v>0.6459642458653112</v>
      </c>
      <c r="U31" s="88"/>
    </row>
    <row r="32" spans="1:22" ht="13" x14ac:dyDescent="0.3">
      <c r="A32" s="16"/>
      <c r="B32" s="87">
        <v>45231</v>
      </c>
      <c r="C32" s="88">
        <v>0.82689644540422669</v>
      </c>
      <c r="D32" s="88">
        <v>4.1187500677136002E-2</v>
      </c>
      <c r="E32" s="88">
        <v>3.4542377191184359E-2</v>
      </c>
      <c r="F32" s="88">
        <v>6.0211360908102697E-3</v>
      </c>
      <c r="G32" s="88">
        <v>9.1352540636642998E-2</v>
      </c>
      <c r="H32" s="16"/>
      <c r="I32" s="87">
        <v>45231</v>
      </c>
      <c r="J32" s="88">
        <v>3.9198090426968847E-2</v>
      </c>
      <c r="K32" s="88">
        <v>0.304124025905816</v>
      </c>
      <c r="L32" s="88">
        <v>0.40331261106066185</v>
      </c>
      <c r="M32" s="88">
        <v>0.12097393939422452</v>
      </c>
      <c r="N32" s="88">
        <v>0.13239133321232788</v>
      </c>
      <c r="O32" s="88">
        <v>0.61548230440080409</v>
      </c>
      <c r="P32" s="84"/>
      <c r="Q32" s="87">
        <v>45231</v>
      </c>
      <c r="R32" s="88">
        <v>8.0731152972230019E-2</v>
      </c>
      <c r="S32" s="88">
        <v>0.28355358457789887</v>
      </c>
      <c r="T32" s="88">
        <v>0.65202054977249557</v>
      </c>
      <c r="U32" s="88"/>
    </row>
    <row r="33" spans="1:21" ht="13" x14ac:dyDescent="0.3">
      <c r="A33" s="16"/>
      <c r="B33" s="87">
        <v>45261</v>
      </c>
      <c r="C33" s="88">
        <v>0.83577440240793333</v>
      </c>
      <c r="D33" s="88">
        <v>3.7002015203346082E-2</v>
      </c>
      <c r="E33" s="88">
        <v>3.1915441025386758E-2</v>
      </c>
      <c r="F33" s="88">
        <v>1.0201488427834986E-2</v>
      </c>
      <c r="G33" s="88">
        <v>8.5106652935498794E-2</v>
      </c>
      <c r="H33" s="16"/>
      <c r="I33" s="87">
        <v>45261</v>
      </c>
      <c r="J33" s="88">
        <v>4.9044155191783165E-2</v>
      </c>
      <c r="K33" s="88">
        <v>0.3210348634392729</v>
      </c>
      <c r="L33" s="88">
        <v>0.38374004569373915</v>
      </c>
      <c r="M33" s="88">
        <v>0.12575038401621161</v>
      </c>
      <c r="N33" s="88">
        <v>0.12043055165899529</v>
      </c>
      <c r="O33" s="88">
        <v>0.60831730509387827</v>
      </c>
      <c r="P33" s="84"/>
      <c r="Q33" s="87">
        <v>45261</v>
      </c>
      <c r="R33" s="88">
        <v>7.4621513689678884E-2</v>
      </c>
      <c r="S33" s="88">
        <v>0.28203966818167442</v>
      </c>
      <c r="T33" s="88">
        <v>0.660925476303449</v>
      </c>
      <c r="U33" s="88"/>
    </row>
    <row r="34" spans="1:21" ht="13" x14ac:dyDescent="0.3">
      <c r="A34" s="16"/>
      <c r="B34" s="87">
        <v>45292</v>
      </c>
      <c r="C34" s="88">
        <v>0.83794791778764621</v>
      </c>
      <c r="D34" s="88">
        <v>3.7544034823190638E-2</v>
      </c>
      <c r="E34" s="88">
        <v>3.2425843264045025E-2</v>
      </c>
      <c r="F34" s="88">
        <v>9.3359218514670744E-3</v>
      </c>
      <c r="G34" s="88">
        <v>8.2746282273650273E-2</v>
      </c>
      <c r="H34" s="16"/>
      <c r="I34" s="87">
        <v>45292</v>
      </c>
      <c r="J34" s="88">
        <v>5.1968609991204236E-2</v>
      </c>
      <c r="K34" s="88">
        <v>0.32743253415073564</v>
      </c>
      <c r="L34" s="88">
        <v>0.37755352186944574</v>
      </c>
      <c r="M34" s="88">
        <v>0.12320974537195759</v>
      </c>
      <c r="N34" s="88">
        <v>0.11983558861665583</v>
      </c>
      <c r="O34" s="88">
        <v>0.60665578616426896</v>
      </c>
      <c r="P34" s="84"/>
      <c r="Q34" s="87">
        <v>45292</v>
      </c>
      <c r="R34" s="88">
        <v>7.6158734830918451E-2</v>
      </c>
      <c r="S34" s="88">
        <v>0.28714203630272528</v>
      </c>
      <c r="T34" s="88">
        <v>0.6685136115925151</v>
      </c>
      <c r="U34" s="88"/>
    </row>
    <row r="35" spans="1:21" ht="13" x14ac:dyDescent="0.3">
      <c r="A35" s="16"/>
      <c r="B35" s="87">
        <v>45323</v>
      </c>
      <c r="C35" s="88">
        <v>0.80295116811303269</v>
      </c>
      <c r="D35" s="88">
        <v>4.0726868218537673E-2</v>
      </c>
      <c r="E35" s="88">
        <v>3.2821594955629814E-2</v>
      </c>
      <c r="F35" s="88">
        <v>4.6279940595498434E-2</v>
      </c>
      <c r="G35" s="88">
        <v>7.7220428117300996E-2</v>
      </c>
      <c r="H35" s="16"/>
      <c r="I35" s="87">
        <v>45323</v>
      </c>
      <c r="J35" s="88">
        <v>5.107526183066198E-2</v>
      </c>
      <c r="K35" s="88">
        <v>0.33248659161690436</v>
      </c>
      <c r="L35" s="88">
        <v>0.3726493875777786</v>
      </c>
      <c r="M35" s="88">
        <v>0.12393400844829654</v>
      </c>
      <c r="N35" s="88">
        <v>0.11985475052635852</v>
      </c>
      <c r="O35" s="88">
        <v>0.60324253562581343</v>
      </c>
      <c r="P35" s="84"/>
      <c r="Q35" s="87">
        <v>45323</v>
      </c>
      <c r="R35" s="88">
        <v>7.7303242977603021E-2</v>
      </c>
      <c r="S35" s="88">
        <v>0.28949981782043516</v>
      </c>
      <c r="T35" s="88">
        <v>0.67315158648190765</v>
      </c>
      <c r="U35" s="88"/>
    </row>
    <row r="36" spans="1:21" ht="13" x14ac:dyDescent="0.3">
      <c r="A36" s="16"/>
      <c r="B36" s="87">
        <v>45352</v>
      </c>
      <c r="C36" s="88">
        <v>0.79949944536215467</v>
      </c>
      <c r="D36" s="88">
        <v>4.7554652204111134E-2</v>
      </c>
      <c r="E36" s="88">
        <v>3.7062508050221703E-2</v>
      </c>
      <c r="F36" s="88">
        <v>1.1229869093287262E-2</v>
      </c>
      <c r="G36" s="88">
        <v>0.10465352529022404</v>
      </c>
      <c r="H36" s="16"/>
      <c r="I36" s="87">
        <v>45352</v>
      </c>
      <c r="J36" s="88">
        <v>5.5670545458885209E-2</v>
      </c>
      <c r="K36" s="88">
        <v>0.33216758834789867</v>
      </c>
      <c r="L36" s="88">
        <v>0.36788469880678132</v>
      </c>
      <c r="M36" s="88">
        <v>0.12573420316180051</v>
      </c>
      <c r="N36" s="88">
        <v>0.11854296422463456</v>
      </c>
      <c r="O36" s="88">
        <v>0.60309632839158911</v>
      </c>
      <c r="P36" s="84"/>
      <c r="Q36" s="87">
        <v>45352</v>
      </c>
      <c r="R36" s="88">
        <v>7.9700137180958461E-2</v>
      </c>
      <c r="S36" s="88">
        <v>0.29364127544136875</v>
      </c>
      <c r="T36" s="88">
        <v>0.67899693650920445</v>
      </c>
      <c r="U36" s="88"/>
    </row>
    <row r="37" spans="1:21" ht="13" x14ac:dyDescent="0.3">
      <c r="A37" s="16"/>
      <c r="B37" s="87">
        <v>45383</v>
      </c>
      <c r="C37" s="88">
        <v>0.82057627117894416</v>
      </c>
      <c r="D37" s="88">
        <v>3.9758203127677257E-2</v>
      </c>
      <c r="E37" s="88">
        <v>3.703377676211049E-2</v>
      </c>
      <c r="F37" s="88">
        <v>1.2470693879512159E-2</v>
      </c>
      <c r="G37" s="88">
        <v>9.0161055051756839E-2</v>
      </c>
      <c r="H37" s="16"/>
      <c r="I37" s="87">
        <v>45383</v>
      </c>
      <c r="J37" s="88">
        <v>5.1871436975331336E-2</v>
      </c>
      <c r="K37" s="88">
        <v>0.34694640840582386</v>
      </c>
      <c r="L37" s="88">
        <v>0.34673861652135757</v>
      </c>
      <c r="M37" s="88">
        <v>0.12519258902608654</v>
      </c>
      <c r="N37" s="88">
        <v>0.12925094907140255</v>
      </c>
      <c r="O37" s="88">
        <v>0.60310028734415155</v>
      </c>
      <c r="P37" s="84"/>
      <c r="Q37" s="87">
        <v>45383</v>
      </c>
      <c r="R37" s="88">
        <v>8.9090045188907091E-2</v>
      </c>
      <c r="S37" s="88">
        <v>0.3037062790803885</v>
      </c>
      <c r="T37" s="88">
        <v>0.68807231083394071</v>
      </c>
      <c r="U37" s="88"/>
    </row>
    <row r="38" spans="1:21" ht="13" x14ac:dyDescent="0.3">
      <c r="A38" s="16"/>
      <c r="B38" s="87">
        <v>45413</v>
      </c>
      <c r="C38" s="88">
        <v>0.82221193392812997</v>
      </c>
      <c r="D38" s="88">
        <v>5.0922284436418462E-2</v>
      </c>
      <c r="E38" s="88">
        <v>2.7693838647939222E-2</v>
      </c>
      <c r="F38" s="88">
        <v>7.806456194406894E-3</v>
      </c>
      <c r="G38" s="88">
        <v>9.1365486793105549E-2</v>
      </c>
      <c r="H38" s="16"/>
      <c r="I38" s="87">
        <v>45413</v>
      </c>
      <c r="J38" s="88">
        <v>6.2100784540414566E-2</v>
      </c>
      <c r="K38" s="88">
        <v>0.35042481954966115</v>
      </c>
      <c r="L38" s="88">
        <v>0.35040607391348</v>
      </c>
      <c r="M38" s="88">
        <v>0.11670891422975617</v>
      </c>
      <c r="N38" s="88">
        <v>0.12035940776668849</v>
      </c>
      <c r="O38" s="88">
        <v>0.58974871958296449</v>
      </c>
      <c r="P38" s="84"/>
      <c r="Q38" s="87">
        <v>45413</v>
      </c>
      <c r="R38" s="88">
        <v>8.2745477085872488E-2</v>
      </c>
      <c r="S38" s="88">
        <v>0.30326268036957393</v>
      </c>
      <c r="T38" s="88">
        <v>0.69841689720254618</v>
      </c>
      <c r="U38" s="88"/>
    </row>
    <row r="39" spans="1:21" ht="13" x14ac:dyDescent="0.3">
      <c r="A39" s="16"/>
      <c r="B39" s="87">
        <v>45444</v>
      </c>
      <c r="C39" s="88">
        <v>0.85287086871698281</v>
      </c>
      <c r="D39" s="88">
        <v>3.6545135080638176E-2</v>
      </c>
      <c r="E39" s="88">
        <v>3.8256928887172935E-2</v>
      </c>
      <c r="F39" s="88">
        <v>8.5148236104348827E-3</v>
      </c>
      <c r="G39" s="88">
        <v>6.3812243704771801E-2</v>
      </c>
      <c r="H39" s="16"/>
      <c r="I39" s="87">
        <v>45444</v>
      </c>
      <c r="J39" s="88">
        <v>5.8187569770728573E-2</v>
      </c>
      <c r="K39" s="88">
        <v>0.32870835386864056</v>
      </c>
      <c r="L39" s="88">
        <v>0.3405558567774864</v>
      </c>
      <c r="M39" s="88">
        <v>0.16021512283046382</v>
      </c>
      <c r="N39" s="88">
        <v>0.11233309675267854</v>
      </c>
      <c r="O39" s="88">
        <v>0.60472347511061797</v>
      </c>
      <c r="P39" s="84"/>
      <c r="Q39" s="87">
        <v>45444</v>
      </c>
      <c r="R39" s="88">
        <v>6.23264523545939E-2</v>
      </c>
      <c r="S39" s="88">
        <v>0.26562430632167061</v>
      </c>
      <c r="T39" s="88">
        <v>0.63723562483462848</v>
      </c>
      <c r="U39" s="88"/>
    </row>
    <row r="40" spans="1:21" ht="13" x14ac:dyDescent="0.3">
      <c r="A40" s="16"/>
      <c r="B40" s="87">
        <v>45474</v>
      </c>
      <c r="C40" s="88">
        <v>0.8471604813467315</v>
      </c>
      <c r="D40" s="88">
        <v>4.6502442155551958E-2</v>
      </c>
      <c r="E40" s="88">
        <v>3.8437041741586589E-2</v>
      </c>
      <c r="F40" s="88">
        <v>3.7048841509154033E-3</v>
      </c>
      <c r="G40" s="88">
        <v>6.4195150605215384E-2</v>
      </c>
      <c r="H40" s="16"/>
      <c r="I40" s="87">
        <v>45474</v>
      </c>
      <c r="J40" s="88">
        <v>5.9715774369979609E-2</v>
      </c>
      <c r="K40" s="88">
        <v>0.32457013480318853</v>
      </c>
      <c r="L40" s="88">
        <v>0.34684431203576815</v>
      </c>
      <c r="M40" s="88">
        <v>0.15489164149782403</v>
      </c>
      <c r="N40" s="88">
        <v>0.1139781372932404</v>
      </c>
      <c r="O40" s="88">
        <v>0.6021064764751175</v>
      </c>
      <c r="P40" s="84"/>
      <c r="Q40" s="87">
        <v>45474</v>
      </c>
      <c r="R40" s="88">
        <v>6.2321984914748531E-2</v>
      </c>
      <c r="S40" s="88">
        <v>0.26433588988129791</v>
      </c>
      <c r="T40" s="88">
        <v>0.6406701386380913</v>
      </c>
    </row>
    <row r="41" spans="1:21" ht="13" x14ac:dyDescent="0.3">
      <c r="A41" s="16"/>
      <c r="B41" s="87">
        <v>45505</v>
      </c>
      <c r="C41" s="88">
        <v>0.83885867172020945</v>
      </c>
      <c r="D41" s="88">
        <v>4.461580269124784E-2</v>
      </c>
      <c r="E41" s="88">
        <v>4.1097892516883158E-2</v>
      </c>
      <c r="F41" s="88">
        <v>4.2666226056195479E-3</v>
      </c>
      <c r="G41" s="88">
        <v>7.1161010466039842E-2</v>
      </c>
      <c r="I41" s="87">
        <v>45505</v>
      </c>
      <c r="J41" s="88">
        <v>5.8370879638993012E-2</v>
      </c>
      <c r="K41" s="88">
        <v>0.33208233001490939</v>
      </c>
      <c r="L41" s="88">
        <v>0.33908850400904439</v>
      </c>
      <c r="M41" s="88">
        <v>0.1676333266540348</v>
      </c>
      <c r="N41" s="88">
        <v>0.10282495968301759</v>
      </c>
      <c r="O41" s="88">
        <v>0.60295732070112951</v>
      </c>
      <c r="P41" s="84"/>
      <c r="Q41" s="87">
        <v>45505</v>
      </c>
      <c r="R41" s="88">
        <v>6.2334599579559578E-2</v>
      </c>
      <c r="S41" s="88">
        <v>0.26743405018688343</v>
      </c>
      <c r="T41" s="88">
        <v>0.64694695084501819</v>
      </c>
    </row>
    <row r="42" spans="1:21" ht="13" x14ac:dyDescent="0.3">
      <c r="A42" s="16"/>
      <c r="B42" s="87">
        <v>45536</v>
      </c>
      <c r="C42" s="88">
        <v>0.84146950024652678</v>
      </c>
      <c r="D42" s="88">
        <v>3.9374396398216605E-2</v>
      </c>
      <c r="E42" s="88">
        <v>3.0796180352856126E-2</v>
      </c>
      <c r="F42" s="88">
        <v>2.2729512568545471E-2</v>
      </c>
      <c r="G42" s="88">
        <v>6.5630410433855507E-2</v>
      </c>
      <c r="H42" s="16"/>
      <c r="I42" s="87">
        <v>45536</v>
      </c>
      <c r="J42" s="88">
        <v>5.7997419135542877E-2</v>
      </c>
      <c r="K42" s="88">
        <v>0.33931313532497009</v>
      </c>
      <c r="L42" s="88">
        <v>0.33483827165095909</v>
      </c>
      <c r="M42" s="88">
        <v>0.15942436500558535</v>
      </c>
      <c r="N42" s="88">
        <v>0.10842680888294164</v>
      </c>
      <c r="O42" s="88">
        <v>0.59687448727810644</v>
      </c>
      <c r="P42" s="84"/>
      <c r="Q42" s="87">
        <v>45536</v>
      </c>
      <c r="R42" s="88">
        <v>6.3853679568286054E-2</v>
      </c>
      <c r="S42" s="88">
        <v>0.27053533806860142</v>
      </c>
      <c r="T42" s="88">
        <v>0.65174696648128694</v>
      </c>
    </row>
    <row r="43" spans="1:21" ht="13" x14ac:dyDescent="0.3">
      <c r="A43" s="16"/>
      <c r="B43" s="87">
        <v>45566</v>
      </c>
      <c r="C43" s="88">
        <v>0.83905842072642844</v>
      </c>
      <c r="D43" s="88">
        <v>4.7162270877883564E-2</v>
      </c>
      <c r="E43" s="88">
        <v>2.8583624844432078E-2</v>
      </c>
      <c r="F43" s="88">
        <v>1.1187970870225725E-2</v>
      </c>
      <c r="G43" s="88">
        <v>7.4007712681028889E-2</v>
      </c>
      <c r="H43" s="16"/>
      <c r="I43" s="87">
        <v>45566</v>
      </c>
      <c r="J43" s="88">
        <v>6.213528467279212E-2</v>
      </c>
      <c r="K43" s="88">
        <v>0.33261954115332121</v>
      </c>
      <c r="L43" s="88">
        <v>0.33713877623383454</v>
      </c>
      <c r="M43" s="88">
        <v>0.15895286883797227</v>
      </c>
      <c r="N43" s="88">
        <v>0.10915352910207524</v>
      </c>
      <c r="O43" s="88">
        <v>0.59687899831001678</v>
      </c>
      <c r="P43" s="84"/>
      <c r="Q43" s="87">
        <v>45566</v>
      </c>
      <c r="R43" s="88">
        <v>7.5598570621879108E-2</v>
      </c>
      <c r="S43" s="88">
        <v>0.28327457633108361</v>
      </c>
      <c r="T43" s="88">
        <v>0.66144412611333325</v>
      </c>
    </row>
    <row r="44" spans="1:21" ht="13" x14ac:dyDescent="0.3">
      <c r="A44" s="16"/>
      <c r="B44" s="87">
        <v>45597</v>
      </c>
      <c r="C44" s="88">
        <v>0.83187387801992574</v>
      </c>
      <c r="D44" s="88">
        <v>4.5037885571606526E-2</v>
      </c>
      <c r="E44" s="88">
        <v>3.6937600057320753E-2</v>
      </c>
      <c r="F44" s="88">
        <v>5.5644462582557013E-3</v>
      </c>
      <c r="G44" s="88">
        <v>8.0586190092890447E-2</v>
      </c>
      <c r="H44" s="16"/>
      <c r="I44" s="87">
        <v>45597</v>
      </c>
      <c r="J44" s="88">
        <v>5.8467797758345715E-2</v>
      </c>
      <c r="K44" s="88">
        <v>0.33302411746619692</v>
      </c>
      <c r="L44" s="88">
        <v>0.31650225067915405</v>
      </c>
      <c r="M44" s="88">
        <v>0.18124325503002664</v>
      </c>
      <c r="N44" s="88">
        <v>0.11076257906627293</v>
      </c>
      <c r="O44" s="88">
        <v>0.60723230691232588</v>
      </c>
      <c r="P44" s="84"/>
      <c r="Q44" s="87">
        <v>45597</v>
      </c>
      <c r="R44" s="88">
        <v>6.238302539797521E-2</v>
      </c>
      <c r="S44" s="88">
        <v>0.26464848145955255</v>
      </c>
      <c r="T44" s="88">
        <v>0.64398426867668124</v>
      </c>
    </row>
    <row r="45" spans="1:21" ht="13" x14ac:dyDescent="0.3">
      <c r="A45" s="16"/>
      <c r="B45" s="84"/>
      <c r="C45" s="16"/>
      <c r="D45" s="16"/>
      <c r="E45" s="16"/>
      <c r="H45" s="16"/>
      <c r="I45" s="84"/>
      <c r="J45" s="16"/>
      <c r="K45" s="16"/>
      <c r="P45" s="84"/>
      <c r="Q45" s="16"/>
    </row>
    <row r="46" spans="1:21" ht="13" x14ac:dyDescent="0.3">
      <c r="A46" s="16"/>
      <c r="B46" s="84"/>
      <c r="C46" s="16"/>
      <c r="D46" s="16"/>
      <c r="E46" s="16"/>
      <c r="H46" s="16"/>
      <c r="I46" s="84"/>
      <c r="J46" s="16"/>
      <c r="K46" s="16"/>
      <c r="P46" s="84"/>
      <c r="Q46" s="16"/>
    </row>
    <row r="47" spans="1:21" ht="13" x14ac:dyDescent="0.3">
      <c r="A47" s="16"/>
      <c r="B47" s="84"/>
      <c r="C47" s="16"/>
      <c r="D47" s="16"/>
      <c r="E47" s="16"/>
      <c r="H47" s="16"/>
      <c r="I47" s="84"/>
      <c r="J47" s="16"/>
      <c r="K47" s="16"/>
      <c r="P47" s="84"/>
      <c r="Q47" s="16"/>
    </row>
    <row r="48" spans="1:21" ht="13" x14ac:dyDescent="0.3">
      <c r="A48" s="16"/>
      <c r="B48" s="84"/>
      <c r="C48" s="16"/>
      <c r="D48" s="16"/>
      <c r="E48" s="16"/>
      <c r="H48" s="16"/>
      <c r="I48" s="84"/>
      <c r="J48" s="16"/>
      <c r="K48" s="16"/>
      <c r="P48" s="84"/>
      <c r="Q48" s="16"/>
    </row>
    <row r="49" spans="1:22" ht="13" x14ac:dyDescent="0.3">
      <c r="A49" s="16"/>
      <c r="B49" s="84"/>
      <c r="C49" s="16"/>
      <c r="D49" s="16"/>
      <c r="E49" s="16"/>
      <c r="H49" s="16"/>
      <c r="I49" s="84"/>
      <c r="J49" s="16"/>
      <c r="K49" s="16"/>
      <c r="P49" s="84"/>
      <c r="Q49" s="16"/>
    </row>
    <row r="50" spans="1:22" ht="13" x14ac:dyDescent="0.3">
      <c r="A50" s="16"/>
      <c r="B50" s="84"/>
      <c r="C50" s="16"/>
      <c r="D50" s="16"/>
      <c r="E50" s="16"/>
      <c r="H50" s="16"/>
      <c r="I50" s="84"/>
      <c r="J50" s="16"/>
      <c r="K50" s="16"/>
      <c r="V50" s="85"/>
    </row>
    <row r="51" spans="1:22" ht="23.25" customHeight="1" x14ac:dyDescent="0.3">
      <c r="A51" s="16"/>
      <c r="B51" s="10" t="s">
        <v>122</v>
      </c>
      <c r="C51" s="80"/>
      <c r="D51" s="80"/>
      <c r="E51" s="4"/>
      <c r="F51" s="4"/>
      <c r="G51" s="4"/>
      <c r="H51" s="4"/>
      <c r="I51" s="4"/>
      <c r="J51" s="4"/>
      <c r="K51" s="4"/>
      <c r="L51" s="4"/>
      <c r="M51" s="4"/>
      <c r="N51" s="4"/>
      <c r="O51" s="4"/>
      <c r="P51" s="4"/>
      <c r="Q51" s="4"/>
      <c r="R51" s="4"/>
      <c r="S51" s="4"/>
      <c r="T51" s="4"/>
      <c r="U51" s="4"/>
      <c r="V51" s="4"/>
    </row>
    <row r="52" spans="1:22" ht="13" x14ac:dyDescent="0.3">
      <c r="A52" s="16"/>
    </row>
    <row r="53" spans="1:22" ht="29.5" customHeight="1" x14ac:dyDescent="0.3">
      <c r="A53" s="16"/>
      <c r="B53" s="107" t="s">
        <v>125</v>
      </c>
      <c r="C53" s="107"/>
      <c r="D53" s="107"/>
      <c r="E53" s="107"/>
      <c r="F53" s="107"/>
      <c r="H53" s="107" t="s">
        <v>177</v>
      </c>
      <c r="I53" s="107"/>
      <c r="J53" s="107"/>
      <c r="K53" s="107"/>
      <c r="L53" s="107"/>
      <c r="M53" s="107"/>
      <c r="N53" s="16"/>
      <c r="O53" s="110" t="s">
        <v>168</v>
      </c>
      <c r="P53" s="110"/>
      <c r="Q53" s="110"/>
      <c r="R53" s="110"/>
      <c r="S53" s="110"/>
      <c r="T53" s="110"/>
      <c r="U53" s="110"/>
    </row>
    <row r="54" spans="1:22" ht="13.5" customHeight="1" x14ac:dyDescent="0.3">
      <c r="A54" s="16"/>
      <c r="B54" s="84"/>
      <c r="C54" s="86" t="s">
        <v>143</v>
      </c>
      <c r="D54" s="86" t="s">
        <v>144</v>
      </c>
      <c r="E54" s="86" t="s">
        <v>145</v>
      </c>
      <c r="F54" s="86"/>
      <c r="H54" s="84"/>
      <c r="I54" s="86" t="s">
        <v>80</v>
      </c>
      <c r="J54" s="86" t="s">
        <v>81</v>
      </c>
      <c r="K54" s="86" t="s">
        <v>139</v>
      </c>
      <c r="L54" s="86" t="s">
        <v>137</v>
      </c>
      <c r="M54" s="86" t="s">
        <v>138</v>
      </c>
      <c r="N54" s="16"/>
      <c r="P54" s="22" t="s">
        <v>163</v>
      </c>
      <c r="Q54" s="22" t="s">
        <v>164</v>
      </c>
      <c r="R54" s="22" t="s">
        <v>162</v>
      </c>
      <c r="S54" s="86" t="s">
        <v>165</v>
      </c>
      <c r="T54" s="22" t="s">
        <v>166</v>
      </c>
      <c r="U54" s="22" t="s">
        <v>167</v>
      </c>
    </row>
    <row r="55" spans="1:22" ht="13" x14ac:dyDescent="0.3">
      <c r="A55" s="16"/>
      <c r="B55" s="87">
        <v>45200</v>
      </c>
      <c r="C55" s="89">
        <v>1365</v>
      </c>
      <c r="D55" s="89">
        <v>272.53325883942551</v>
      </c>
      <c r="E55" s="89">
        <v>199.65806508382821</v>
      </c>
      <c r="F55" s="90"/>
      <c r="H55" s="87">
        <v>45200</v>
      </c>
      <c r="I55" s="88">
        <v>0.67832761734339631</v>
      </c>
      <c r="J55" s="88">
        <v>0.2790611721441682</v>
      </c>
      <c r="K55" s="88">
        <v>3.0603526613660559E-2</v>
      </c>
      <c r="L55" s="88">
        <v>1.0693246455338879E-2</v>
      </c>
      <c r="M55" s="88">
        <v>1.3144374434353534E-3</v>
      </c>
      <c r="N55" s="16"/>
      <c r="O55" s="87">
        <v>45200</v>
      </c>
      <c r="P55" s="88">
        <v>0.51384820323751013</v>
      </c>
      <c r="Q55" s="88">
        <v>0.19954609772734197</v>
      </c>
      <c r="R55" s="88">
        <v>0.16320949141920058</v>
      </c>
      <c r="S55" s="88">
        <v>5.325788056771396E-2</v>
      </c>
      <c r="T55" s="88">
        <v>5.0274759192135324E-2</v>
      </c>
      <c r="U55" s="88">
        <v>1.3260949050366622E-2</v>
      </c>
    </row>
    <row r="56" spans="1:22" ht="13" x14ac:dyDescent="0.3">
      <c r="A56" s="16"/>
      <c r="B56" s="87">
        <v>45231</v>
      </c>
      <c r="C56" s="89">
        <v>1356</v>
      </c>
      <c r="D56" s="89">
        <v>270.27895325000048</v>
      </c>
      <c r="E56" s="89">
        <v>199.32076198377618</v>
      </c>
      <c r="F56" s="90"/>
      <c r="H56" s="87">
        <v>45231</v>
      </c>
      <c r="I56" s="88">
        <v>0.67681986514427261</v>
      </c>
      <c r="J56" s="88">
        <v>0.27678595784261234</v>
      </c>
      <c r="K56" s="88">
        <v>3.0208819191510566E-2</v>
      </c>
      <c r="L56" s="88">
        <v>1.488026755927209E-2</v>
      </c>
      <c r="M56" s="88">
        <v>1.3050902623325126E-3</v>
      </c>
      <c r="N56" s="16"/>
      <c r="O56" s="87">
        <v>45231</v>
      </c>
      <c r="P56" s="88">
        <v>0.51409460991761491</v>
      </c>
      <c r="Q56" s="88">
        <v>0.20226645372358437</v>
      </c>
      <c r="R56" s="88">
        <v>0.16241385846790837</v>
      </c>
      <c r="S56" s="88">
        <v>5.3282830412175186E-2</v>
      </c>
      <c r="T56" s="88">
        <v>5.0411861101878022E-2</v>
      </c>
      <c r="U56" s="88">
        <v>1.2984976402338474E-2</v>
      </c>
    </row>
    <row r="57" spans="1:22" ht="13" x14ac:dyDescent="0.3">
      <c r="A57" s="16"/>
      <c r="B57" s="87">
        <v>45261</v>
      </c>
      <c r="C57" s="89">
        <v>1318</v>
      </c>
      <c r="D57" s="89">
        <v>255.16766581800081</v>
      </c>
      <c r="E57" s="89">
        <v>193.60217436874115</v>
      </c>
      <c r="F57" s="90"/>
      <c r="H57" s="87">
        <v>45261</v>
      </c>
      <c r="I57" s="88">
        <v>0.67447695924277218</v>
      </c>
      <c r="J57" s="88">
        <v>0.28298436586202452</v>
      </c>
      <c r="K57" s="88">
        <v>3.0092172475633134E-2</v>
      </c>
      <c r="L57" s="88">
        <v>1.1109584989588512E-2</v>
      </c>
      <c r="M57" s="88">
        <v>1.3369174299823624E-3</v>
      </c>
      <c r="N57" s="16"/>
      <c r="O57" s="87">
        <v>45261</v>
      </c>
      <c r="P57" s="88">
        <v>0.507110021623421</v>
      </c>
      <c r="Q57" s="88">
        <v>0.20730353004508836</v>
      </c>
      <c r="R57" s="88">
        <v>0.16636317455785291</v>
      </c>
      <c r="S57" s="88">
        <v>5.2888996208578239E-2</v>
      </c>
      <c r="T57" s="88">
        <v>4.9310516321352686E-2</v>
      </c>
      <c r="U57" s="88">
        <v>1.3021050842585286E-2</v>
      </c>
    </row>
    <row r="58" spans="1:22" ht="13" x14ac:dyDescent="0.3">
      <c r="A58" s="16"/>
      <c r="B58" s="87">
        <v>45292</v>
      </c>
      <c r="C58" s="89">
        <v>1297</v>
      </c>
      <c r="D58" s="89">
        <v>250.16079902521844</v>
      </c>
      <c r="E58" s="89">
        <v>192.87648344272819</v>
      </c>
      <c r="F58" s="90"/>
      <c r="H58" s="87">
        <v>45292</v>
      </c>
      <c r="I58" s="88">
        <v>0.67494563327258716</v>
      </c>
      <c r="J58" s="88">
        <v>0.28329237117145534</v>
      </c>
      <c r="K58" s="88">
        <v>2.9180597193663869E-2</v>
      </c>
      <c r="L58" s="88">
        <v>1.1239832612152341E-2</v>
      </c>
      <c r="M58" s="88">
        <v>1.3415657501404438E-3</v>
      </c>
      <c r="N58" s="16"/>
      <c r="O58" s="87">
        <v>45292</v>
      </c>
      <c r="P58" s="88">
        <v>0.50632334716856653</v>
      </c>
      <c r="Q58" s="88">
        <v>0.20938693950656148</v>
      </c>
      <c r="R58" s="88">
        <v>0.16679009250283766</v>
      </c>
      <c r="S58" s="88">
        <v>5.2870153323529692E-2</v>
      </c>
      <c r="T58" s="88">
        <v>4.9908674295293484E-2</v>
      </c>
      <c r="U58" s="88">
        <v>1.2884497821239663E-2</v>
      </c>
    </row>
    <row r="59" spans="1:22" ht="13" x14ac:dyDescent="0.3">
      <c r="A59" s="16"/>
      <c r="B59" s="87">
        <v>45323</v>
      </c>
      <c r="C59" s="89">
        <v>1288</v>
      </c>
      <c r="D59" s="89">
        <v>246.46638961134465</v>
      </c>
      <c r="E59" s="89">
        <v>191.35589255539182</v>
      </c>
      <c r="F59" s="90"/>
      <c r="H59" s="87">
        <v>45323</v>
      </c>
      <c r="I59" s="88">
        <v>0.67579914240879235</v>
      </c>
      <c r="J59" s="88">
        <v>0.28176585371137147</v>
      </c>
      <c r="K59" s="88">
        <v>2.9817060093218221E-2</v>
      </c>
      <c r="L59" s="88">
        <v>1.1280641323105398E-2</v>
      </c>
      <c r="M59" s="88">
        <v>1.3373024635113526E-3</v>
      </c>
      <c r="N59" s="16"/>
      <c r="O59" s="87">
        <v>45323</v>
      </c>
      <c r="P59" s="88">
        <v>0.50558236895130948</v>
      </c>
      <c r="Q59" s="88">
        <v>0.21093348880853513</v>
      </c>
      <c r="R59" s="88">
        <v>0.16639395555990341</v>
      </c>
      <c r="S59" s="88">
        <v>5.3086780638254429E-2</v>
      </c>
      <c r="T59" s="88">
        <v>4.9598121225683446E-2</v>
      </c>
      <c r="U59" s="88">
        <v>1.2673605415025005E-2</v>
      </c>
    </row>
    <row r="60" spans="1:22" ht="13" x14ac:dyDescent="0.3">
      <c r="A60" s="16"/>
      <c r="B60" s="87">
        <v>45352</v>
      </c>
      <c r="C60" s="89">
        <v>1272</v>
      </c>
      <c r="D60" s="89">
        <v>242.94154965980886</v>
      </c>
      <c r="E60" s="89">
        <v>190.9917843237491</v>
      </c>
      <c r="H60" s="87">
        <v>45352</v>
      </c>
      <c r="I60" s="88">
        <v>0.67536923027203832</v>
      </c>
      <c r="J60" s="88">
        <v>0.28200031689076649</v>
      </c>
      <c r="K60" s="88">
        <v>3.0133469018581379E-2</v>
      </c>
      <c r="L60" s="88">
        <v>1.1163340477432428E-2</v>
      </c>
      <c r="M60" s="88">
        <v>1.3336433411810112E-3</v>
      </c>
      <c r="N60" s="16"/>
      <c r="O60" s="87">
        <v>45352</v>
      </c>
      <c r="P60" s="88">
        <v>0.50629594534758016</v>
      </c>
      <c r="Q60" s="88">
        <v>0.21216070413959712</v>
      </c>
      <c r="R60" s="88">
        <v>0.1655970084422968</v>
      </c>
      <c r="S60" s="88">
        <v>5.2251216178440467E-2</v>
      </c>
      <c r="T60" s="88">
        <v>4.9623633614264501E-2</v>
      </c>
      <c r="U60" s="88">
        <v>1.2455947178394983E-2</v>
      </c>
    </row>
    <row r="61" spans="1:22" ht="13" x14ac:dyDescent="0.3">
      <c r="A61" s="16"/>
      <c r="B61" s="87">
        <v>45383</v>
      </c>
      <c r="C61" s="89">
        <v>1257</v>
      </c>
      <c r="D61" s="89">
        <v>241.28747919499969</v>
      </c>
      <c r="E61" s="89">
        <v>191.95503515910875</v>
      </c>
      <c r="H61" s="87">
        <v>45383</v>
      </c>
      <c r="I61" s="88">
        <v>0.67464219671939496</v>
      </c>
      <c r="J61" s="88">
        <v>0.27947058618612913</v>
      </c>
      <c r="K61" s="88">
        <v>2.9606225626928596E-2</v>
      </c>
      <c r="L61" s="88">
        <v>1.4962645521619833E-2</v>
      </c>
      <c r="M61" s="88">
        <v>1.3183459459283544E-3</v>
      </c>
      <c r="N61" s="16"/>
      <c r="O61" s="87">
        <v>45383</v>
      </c>
      <c r="P61" s="88">
        <v>0.50872668805495103</v>
      </c>
      <c r="Q61" s="88">
        <v>0.21426612453113741</v>
      </c>
      <c r="R61" s="88">
        <v>0.16287451031903544</v>
      </c>
      <c r="S61" s="88">
        <v>5.1449966162426843E-2</v>
      </c>
      <c r="T61" s="88">
        <v>4.9123019186673278E-2</v>
      </c>
      <c r="U61" s="88">
        <v>1.2056791880398111E-2</v>
      </c>
    </row>
    <row r="62" spans="1:22" ht="13" x14ac:dyDescent="0.3">
      <c r="A62" s="16"/>
      <c r="B62" s="87">
        <v>45413</v>
      </c>
      <c r="C62" s="89">
        <v>1223</v>
      </c>
      <c r="D62" s="89">
        <v>230.03743507670274</v>
      </c>
      <c r="E62" s="89">
        <v>188.09275149362446</v>
      </c>
      <c r="H62" s="87">
        <v>45413</v>
      </c>
      <c r="I62" s="88">
        <v>0.67634418407227836</v>
      </c>
      <c r="J62" s="88">
        <v>0.28335736689233082</v>
      </c>
      <c r="K62" s="88">
        <v>3.0182024493904468E-2</v>
      </c>
      <c r="L62" s="88">
        <v>8.7671211991998607E-3</v>
      </c>
      <c r="M62" s="88">
        <v>1.3493033422864618E-3</v>
      </c>
      <c r="N62" s="16"/>
      <c r="O62" s="87">
        <v>45413</v>
      </c>
      <c r="P62" s="88">
        <v>0.50478874755018166</v>
      </c>
      <c r="Q62" s="88">
        <v>0.22084783873432651</v>
      </c>
      <c r="R62" s="88">
        <v>0.15851386917890797</v>
      </c>
      <c r="S62" s="88">
        <v>5.2886460962075416E-2</v>
      </c>
      <c r="T62" s="88">
        <v>4.9307731440397774E-2</v>
      </c>
      <c r="U62" s="88">
        <v>1.2201247284226285E-2</v>
      </c>
    </row>
    <row r="63" spans="1:22" ht="13" x14ac:dyDescent="0.3">
      <c r="A63" s="16"/>
      <c r="B63" s="87">
        <v>45444</v>
      </c>
      <c r="C63" s="89">
        <v>1741</v>
      </c>
      <c r="D63" s="89">
        <v>237.76361519970612</v>
      </c>
      <c r="E63" s="89">
        <v>136.56726892573587</v>
      </c>
      <c r="H63" s="87">
        <v>45444</v>
      </c>
      <c r="I63" s="88">
        <v>0.69339749239443316</v>
      </c>
      <c r="J63" s="88">
        <v>0.26760634139882483</v>
      </c>
      <c r="K63" s="88">
        <v>2.9402901171939527E-2</v>
      </c>
      <c r="L63" s="88">
        <v>8.3277283687822248E-3</v>
      </c>
      <c r="M63" s="88">
        <v>1.2655366660191496E-3</v>
      </c>
      <c r="N63" s="16"/>
      <c r="O63" s="87">
        <v>45444</v>
      </c>
      <c r="P63" s="88">
        <v>0.49029896908500892</v>
      </c>
      <c r="Q63" s="88">
        <v>0.21686048310331629</v>
      </c>
      <c r="R63" s="88">
        <v>0.18557964116319767</v>
      </c>
      <c r="S63" s="88">
        <v>4.9324677479971601E-2</v>
      </c>
      <c r="T63" s="88">
        <v>4.5007299744617188E-2</v>
      </c>
      <c r="U63" s="88">
        <v>1.0347365417554074E-2</v>
      </c>
    </row>
    <row r="64" spans="1:22" ht="13" x14ac:dyDescent="0.3">
      <c r="A64" s="16"/>
      <c r="B64" s="87">
        <v>45474</v>
      </c>
      <c r="C64" s="89">
        <v>1727</v>
      </c>
      <c r="D64" s="89">
        <v>231.17709626315298</v>
      </c>
      <c r="E64" s="89">
        <v>133.86050739036074</v>
      </c>
      <c r="H64" s="87">
        <v>45474</v>
      </c>
      <c r="I64" s="88">
        <v>0.69578362558870999</v>
      </c>
      <c r="J64" s="88">
        <v>0.26468014122473316</v>
      </c>
      <c r="K64" s="88">
        <v>2.9962393904780713E-2</v>
      </c>
      <c r="L64" s="88">
        <v>8.3037018492902286E-3</v>
      </c>
      <c r="M64" s="88">
        <v>1.2701374324858425E-3</v>
      </c>
      <c r="O64" s="87">
        <v>45474</v>
      </c>
      <c r="P64" s="88">
        <v>0.48871882285767076</v>
      </c>
      <c r="Q64" s="88">
        <v>0.21952671905982898</v>
      </c>
      <c r="R64" s="88">
        <v>0.18440565193082198</v>
      </c>
      <c r="S64" s="88">
        <v>4.9117855691634654E-2</v>
      </c>
      <c r="T64" s="88">
        <v>4.5374616621915262E-2</v>
      </c>
      <c r="U64" s="88">
        <v>1.0310581510030191E-2</v>
      </c>
    </row>
    <row r="65" spans="1:22" ht="13" x14ac:dyDescent="0.3">
      <c r="A65" s="16"/>
      <c r="B65" s="87">
        <v>45505</v>
      </c>
      <c r="C65" s="89">
        <v>1715</v>
      </c>
      <c r="D65" s="89">
        <v>228.00715458608946</v>
      </c>
      <c r="E65" s="89">
        <v>132.94877818430874</v>
      </c>
      <c r="H65" s="87">
        <v>45505</v>
      </c>
      <c r="I65" s="88">
        <v>0.69482611624296553</v>
      </c>
      <c r="J65" s="88">
        <v>0.26550591028753584</v>
      </c>
      <c r="K65" s="88">
        <v>3.0112424070480807E-2</v>
      </c>
      <c r="L65" s="88">
        <v>8.3001862709683096E-3</v>
      </c>
      <c r="M65" s="88">
        <v>1.255363128049072E-3</v>
      </c>
      <c r="O65" s="87">
        <v>45505</v>
      </c>
      <c r="P65" s="88">
        <v>0.48887428801340571</v>
      </c>
      <c r="Q65" s="88">
        <v>0.22188608310743727</v>
      </c>
      <c r="R65" s="88">
        <v>0.18414187253088929</v>
      </c>
      <c r="S65" s="88">
        <v>4.8352747034434526E-2</v>
      </c>
      <c r="T65" s="88">
        <v>4.4158705823646949E-2</v>
      </c>
      <c r="U65" s="88">
        <v>1.012025038744146E-2</v>
      </c>
    </row>
    <row r="66" spans="1:22" ht="13" x14ac:dyDescent="0.3">
      <c r="A66" s="16"/>
      <c r="B66" s="87">
        <v>45536</v>
      </c>
      <c r="C66" s="89">
        <v>1691</v>
      </c>
      <c r="D66" s="89">
        <v>222.76012187814416</v>
      </c>
      <c r="E66" s="89">
        <v>131.73277461747142</v>
      </c>
      <c r="H66" s="87">
        <v>45536</v>
      </c>
      <c r="I66" s="88">
        <v>0.69742463476567307</v>
      </c>
      <c r="J66" s="88">
        <v>0.26251930041351268</v>
      </c>
      <c r="K66" s="88">
        <v>3.0437017015590106E-2</v>
      </c>
      <c r="L66" s="88">
        <v>8.3678003839467493E-3</v>
      </c>
      <c r="M66" s="88">
        <v>1.2512474212760115E-3</v>
      </c>
      <c r="O66" s="87">
        <v>45536</v>
      </c>
      <c r="P66" s="88">
        <v>0.48974336165317595</v>
      </c>
      <c r="Q66" s="88">
        <v>0.21992625661555928</v>
      </c>
      <c r="R66" s="88">
        <v>0.18600567738996845</v>
      </c>
      <c r="S66" s="88">
        <v>4.8548815932692307E-2</v>
      </c>
      <c r="T66" s="88">
        <v>4.3669156031974111E-2</v>
      </c>
      <c r="U66" s="88">
        <v>9.6161259505893985E-3</v>
      </c>
    </row>
    <row r="67" spans="1:22" ht="13" x14ac:dyDescent="0.3">
      <c r="A67" s="16"/>
      <c r="B67" s="87">
        <v>45566</v>
      </c>
      <c r="C67" s="89">
        <v>1677</v>
      </c>
      <c r="D67" s="89">
        <v>222.32397050033993</v>
      </c>
      <c r="E67" s="89">
        <v>132.57243321427546</v>
      </c>
      <c r="H67" s="87">
        <v>45566</v>
      </c>
      <c r="I67" s="88">
        <v>0.69935404010429225</v>
      </c>
      <c r="J67" s="88">
        <v>0.25738702515079465</v>
      </c>
      <c r="K67" s="88">
        <v>2.9987286053753743E-2</v>
      </c>
      <c r="L67" s="88">
        <v>1.2053171242234631E-2</v>
      </c>
      <c r="M67" s="88">
        <v>1.2184774489239925E-3</v>
      </c>
      <c r="O67" s="87">
        <v>45566</v>
      </c>
      <c r="P67" s="88">
        <v>0.49109960941395492</v>
      </c>
      <c r="Q67" s="88">
        <v>0.22178623665474312</v>
      </c>
      <c r="R67" s="88">
        <v>0.18458038500349572</v>
      </c>
      <c r="S67" s="88">
        <v>4.7868209535729955E-2</v>
      </c>
      <c r="T67" s="88">
        <v>4.2898367156034262E-2</v>
      </c>
      <c r="U67" s="88">
        <v>9.3052301732732979E-3</v>
      </c>
    </row>
    <row r="68" spans="1:22" ht="13" x14ac:dyDescent="0.3">
      <c r="A68" s="16"/>
      <c r="B68" s="87">
        <v>45597</v>
      </c>
      <c r="C68" s="89">
        <v>1726</v>
      </c>
      <c r="D68" s="89">
        <v>228.62896341437528</v>
      </c>
      <c r="E68" s="89">
        <v>132.46174010102857</v>
      </c>
      <c r="H68" s="87">
        <v>45597</v>
      </c>
      <c r="I68" s="88">
        <v>0.71473394509149668</v>
      </c>
      <c r="J68" s="88">
        <v>0.24872641625306025</v>
      </c>
      <c r="K68" s="88">
        <v>2.8516691422789637E-2</v>
      </c>
      <c r="L68" s="88">
        <v>6.864710174521867E-3</v>
      </c>
      <c r="M68" s="88">
        <v>1.1582370581320867E-3</v>
      </c>
      <c r="O68" s="87">
        <v>45597</v>
      </c>
      <c r="P68" s="88">
        <v>0.4615020046490198</v>
      </c>
      <c r="Q68" s="88">
        <v>0.21153985651132035</v>
      </c>
      <c r="R68" s="88">
        <v>0.22996693871835255</v>
      </c>
      <c r="S68" s="88">
        <v>4.5027725882272121E-2</v>
      </c>
      <c r="T68" s="88">
        <v>4.0836339583219416E-2</v>
      </c>
      <c r="U68" s="88">
        <v>8.7620799272262791E-3</v>
      </c>
    </row>
    <row r="69" spans="1:22" ht="13" x14ac:dyDescent="0.3">
      <c r="A69" s="16"/>
      <c r="B69" s="84"/>
      <c r="C69" s="16"/>
      <c r="D69" s="16"/>
      <c r="E69" s="16"/>
      <c r="H69" s="16"/>
      <c r="I69" s="84"/>
      <c r="J69" s="16"/>
      <c r="K69" s="16"/>
      <c r="P69" s="84"/>
      <c r="Q69" s="16"/>
    </row>
    <row r="70" spans="1:22" ht="13" x14ac:dyDescent="0.3">
      <c r="A70" s="16"/>
      <c r="B70" s="84"/>
      <c r="C70" s="16"/>
      <c r="D70" s="16"/>
      <c r="E70" s="16"/>
      <c r="H70" s="16"/>
      <c r="I70" s="84"/>
      <c r="J70" s="16"/>
      <c r="K70" s="16"/>
      <c r="P70" s="84"/>
      <c r="Q70" s="16"/>
    </row>
    <row r="71" spans="1:22" ht="13" x14ac:dyDescent="0.3">
      <c r="A71" s="16"/>
      <c r="B71" s="84"/>
      <c r="C71" s="16"/>
      <c r="D71" s="16"/>
      <c r="E71" s="16"/>
      <c r="H71" s="16"/>
      <c r="I71" s="84"/>
      <c r="J71" s="16"/>
      <c r="K71" s="16"/>
      <c r="P71" s="84"/>
      <c r="Q71" s="16"/>
      <c r="V71" s="85"/>
    </row>
    <row r="72" spans="1:22" ht="13" x14ac:dyDescent="0.3">
      <c r="A72" s="16"/>
      <c r="B72" s="84"/>
      <c r="C72" s="16"/>
      <c r="D72" s="16"/>
      <c r="E72" s="16"/>
      <c r="H72" s="16"/>
      <c r="I72" s="84"/>
      <c r="J72" s="16"/>
      <c r="K72" s="16"/>
      <c r="P72" s="84"/>
      <c r="Q72" s="85"/>
      <c r="R72" s="85"/>
      <c r="S72" s="85"/>
      <c r="T72" s="85"/>
      <c r="U72" s="85"/>
    </row>
    <row r="73" spans="1:22" ht="23.15" customHeight="1" x14ac:dyDescent="0.3">
      <c r="B73" s="10" t="s">
        <v>89</v>
      </c>
      <c r="C73" s="80"/>
      <c r="D73" s="80"/>
      <c r="E73" s="4"/>
      <c r="F73" s="4"/>
      <c r="G73" s="4"/>
      <c r="H73" s="4"/>
      <c r="I73" s="4"/>
      <c r="J73" s="4"/>
      <c r="K73" s="4"/>
      <c r="L73" s="4"/>
      <c r="M73" s="4"/>
      <c r="N73" s="4"/>
      <c r="O73" s="4"/>
      <c r="P73" s="4"/>
      <c r="Q73" s="4"/>
      <c r="R73" s="4"/>
      <c r="S73" s="4"/>
      <c r="T73" s="4"/>
    </row>
    <row r="74" spans="1:22" ht="15.5" x14ac:dyDescent="0.3">
      <c r="A74" s="16"/>
      <c r="B74" s="91"/>
      <c r="H74" s="16"/>
      <c r="I74" s="16"/>
      <c r="J74" s="16"/>
      <c r="K74" s="16"/>
      <c r="L74" s="16"/>
      <c r="M74" s="16"/>
      <c r="N74" s="16"/>
      <c r="O74" s="16"/>
      <c r="P74" s="16"/>
      <c r="Q74" s="16"/>
      <c r="V74" s="92"/>
    </row>
    <row r="75" spans="1:22" s="92" customFormat="1" ht="42.65" customHeight="1" x14ac:dyDescent="0.3">
      <c r="B75" s="109" t="s">
        <v>90</v>
      </c>
      <c r="C75" s="109" t="s">
        <v>91</v>
      </c>
      <c r="D75" s="109" t="s">
        <v>92</v>
      </c>
      <c r="E75" s="109" t="s">
        <v>93</v>
      </c>
      <c r="F75" s="109" t="s">
        <v>94</v>
      </c>
      <c r="G75" s="152" t="s">
        <v>95</v>
      </c>
      <c r="H75" s="152"/>
      <c r="I75" s="152" t="s">
        <v>96</v>
      </c>
      <c r="J75" s="152"/>
      <c r="K75" s="157" t="s">
        <v>97</v>
      </c>
      <c r="L75" s="157"/>
      <c r="M75" s="152" t="s">
        <v>98</v>
      </c>
      <c r="N75" s="152"/>
      <c r="O75" s="16"/>
      <c r="P75" s="16"/>
      <c r="Q75" s="16"/>
      <c r="R75" s="1"/>
      <c r="S75" s="1"/>
      <c r="V75" s="1"/>
    </row>
    <row r="76" spans="1:22" ht="40.5" customHeight="1" x14ac:dyDescent="0.3">
      <c r="A76" s="16"/>
      <c r="B76" s="93" t="s">
        <v>99</v>
      </c>
      <c r="C76" s="94">
        <v>1.9907350528749295E-2</v>
      </c>
      <c r="D76" s="94">
        <v>2.5235082162993774E-2</v>
      </c>
      <c r="E76" s="95">
        <v>1.5382116765954212</v>
      </c>
      <c r="F76" s="94">
        <v>4.8203840436357615E-2</v>
      </c>
      <c r="G76" s="151">
        <v>0.14058564905867754</v>
      </c>
      <c r="H76" s="151"/>
      <c r="I76" s="151">
        <v>0.19556722187600692</v>
      </c>
      <c r="J76" s="151"/>
      <c r="K76" s="151">
        <v>0.1386</v>
      </c>
      <c r="L76" s="151"/>
      <c r="M76" s="151">
        <v>0.1934848927208368</v>
      </c>
      <c r="N76" s="151"/>
      <c r="O76" s="16"/>
      <c r="P76" s="16"/>
      <c r="Q76" s="16"/>
    </row>
    <row r="77" spans="1:22" ht="40.5" customHeight="1" x14ac:dyDescent="0.3">
      <c r="A77" s="16"/>
      <c r="B77" s="93" t="s">
        <v>100</v>
      </c>
      <c r="C77" s="94">
        <v>0.59712454626182587</v>
      </c>
      <c r="D77" s="94">
        <v>0.75693081129486939</v>
      </c>
      <c r="E77" s="95">
        <v>3.5543628561181997</v>
      </c>
      <c r="F77" s="94">
        <v>7.5338770639582817E-2</v>
      </c>
      <c r="G77" s="151">
        <v>6.4274322014810439E-2</v>
      </c>
      <c r="H77" s="151"/>
      <c r="I77" s="151">
        <v>0.15061248458435367</v>
      </c>
      <c r="J77" s="151"/>
      <c r="K77" s="151">
        <v>6.4112149532710161E-2</v>
      </c>
      <c r="L77" s="151"/>
      <c r="M77" s="151">
        <v>0.14428105070114827</v>
      </c>
      <c r="N77" s="151"/>
      <c r="O77" s="16"/>
      <c r="P77" s="16"/>
      <c r="Q77" s="16"/>
    </row>
    <row r="78" spans="1:22" ht="40.5" customHeight="1" x14ac:dyDescent="0.3">
      <c r="A78" s="16"/>
      <c r="B78" s="96" t="s">
        <v>109</v>
      </c>
      <c r="C78" s="94">
        <v>0.17184409735786577</v>
      </c>
      <c r="D78" s="94">
        <v>0.21783410654213711</v>
      </c>
      <c r="E78" s="95">
        <v>4.149894570657283</v>
      </c>
      <c r="F78" s="94">
        <v>8.5168714982221144E-2</v>
      </c>
      <c r="G78" s="151">
        <v>6.398835355013599E-2</v>
      </c>
      <c r="H78" s="151"/>
      <c r="I78" s="151">
        <v>0.15460677470571965</v>
      </c>
      <c r="J78" s="151"/>
      <c r="K78" s="151">
        <v>7.3745756318370548E-2</v>
      </c>
      <c r="L78" s="151"/>
      <c r="M78" s="151">
        <v>0.1651953026016193</v>
      </c>
      <c r="N78" s="151"/>
      <c r="O78" s="16"/>
      <c r="P78" s="16"/>
      <c r="Q78" s="16"/>
    </row>
    <row r="79" spans="1:22" ht="40.5" customHeight="1" x14ac:dyDescent="0.3">
      <c r="A79" s="16"/>
      <c r="B79" s="109" t="s">
        <v>8</v>
      </c>
      <c r="C79" s="111">
        <f>SUM(C76:C78)</f>
        <v>0.7888759941484409</v>
      </c>
      <c r="D79" s="112">
        <f>SUM(D76:D78)</f>
        <v>1.0000000000000002</v>
      </c>
      <c r="E79" s="113">
        <f>SUMPRODUCT($E$76:$E$78,$C$76:$C$78)/SUM($C$76:$C$78)</f>
        <v>3.6332122344040543</v>
      </c>
      <c r="F79" s="112"/>
      <c r="G79" s="112"/>
      <c r="H79" s="112"/>
      <c r="I79" s="155">
        <v>0.15261701369338221</v>
      </c>
      <c r="J79" s="155"/>
      <c r="K79" s="112"/>
      <c r="L79" s="112"/>
      <c r="M79" s="156">
        <v>0.15007855107398643</v>
      </c>
      <c r="N79" s="156"/>
      <c r="O79" s="16"/>
      <c r="P79" s="16"/>
      <c r="Q79" s="16"/>
    </row>
    <row r="80" spans="1:22" ht="13" x14ac:dyDescent="0.3">
      <c r="A80" s="16"/>
      <c r="B80" s="16"/>
      <c r="C80" s="16"/>
      <c r="D80" s="16"/>
      <c r="E80" s="16"/>
      <c r="F80" s="16"/>
      <c r="G80" s="16"/>
      <c r="H80" s="16"/>
      <c r="I80" s="16"/>
      <c r="J80" s="16"/>
      <c r="K80" s="16"/>
      <c r="L80" s="16"/>
      <c r="M80" s="16"/>
      <c r="N80" s="16"/>
      <c r="O80" s="16"/>
      <c r="P80" s="16"/>
      <c r="Q80" s="16"/>
    </row>
    <row r="81" spans="1:15" ht="15.5" x14ac:dyDescent="0.3">
      <c r="A81" s="16"/>
      <c r="B81" s="91"/>
      <c r="I81" s="16"/>
      <c r="J81" s="91"/>
    </row>
    <row r="82" spans="1:15" ht="46" customHeight="1" x14ac:dyDescent="0.3">
      <c r="B82" s="109" t="s">
        <v>9</v>
      </c>
      <c r="C82" s="109" t="s">
        <v>101</v>
      </c>
      <c r="D82" s="109" t="s">
        <v>39</v>
      </c>
      <c r="E82" s="109" t="s">
        <v>102</v>
      </c>
      <c r="F82" s="109" t="s">
        <v>90</v>
      </c>
      <c r="G82" s="109" t="s">
        <v>103</v>
      </c>
      <c r="H82" s="109" t="s">
        <v>104</v>
      </c>
      <c r="I82" s="109" t="s">
        <v>105</v>
      </c>
      <c r="J82" s="109" t="s">
        <v>106</v>
      </c>
      <c r="K82" s="109" t="s">
        <v>107</v>
      </c>
      <c r="L82" s="109" t="s">
        <v>110</v>
      </c>
      <c r="M82" s="109" t="s">
        <v>111</v>
      </c>
      <c r="N82" s="109" t="s">
        <v>112</v>
      </c>
    </row>
    <row r="83" spans="1:15" ht="53.15" customHeight="1" x14ac:dyDescent="0.3">
      <c r="B83" s="97" t="s">
        <v>180</v>
      </c>
      <c r="C83" s="98">
        <v>23.087377260065999</v>
      </c>
      <c r="D83" s="99">
        <v>5.493444315441056E-2</v>
      </c>
      <c r="E83" s="100">
        <v>37552</v>
      </c>
      <c r="F83" s="99" t="s">
        <v>80</v>
      </c>
      <c r="G83" s="99">
        <v>0.08</v>
      </c>
      <c r="H83" s="99">
        <v>9.9428351521834851E-2</v>
      </c>
      <c r="I83" s="101" t="s">
        <v>181</v>
      </c>
      <c r="J83" s="102">
        <v>49607</v>
      </c>
      <c r="K83" s="103" t="s">
        <v>182</v>
      </c>
      <c r="L83" s="103" t="s">
        <v>86</v>
      </c>
      <c r="M83" s="103" t="s">
        <v>120</v>
      </c>
      <c r="N83" s="103" t="s">
        <v>183</v>
      </c>
      <c r="O83" s="104"/>
    </row>
    <row r="84" spans="1:15" ht="53.15" customHeight="1" x14ac:dyDescent="0.3">
      <c r="B84" s="97" t="s">
        <v>184</v>
      </c>
      <c r="C84" s="98">
        <v>3.908622139024593</v>
      </c>
      <c r="D84" s="99">
        <v>9.3002326894754128E-3</v>
      </c>
      <c r="E84" s="100">
        <v>20934</v>
      </c>
      <c r="F84" s="99" t="s">
        <v>81</v>
      </c>
      <c r="G84" s="99">
        <v>9.8600000000000007E-2</v>
      </c>
      <c r="H84" s="99">
        <v>0.12211569740264254</v>
      </c>
      <c r="I84" s="101" t="s">
        <v>185</v>
      </c>
      <c r="J84" s="102">
        <v>50507</v>
      </c>
      <c r="K84" s="103" t="s">
        <v>182</v>
      </c>
      <c r="L84" s="103" t="s">
        <v>86</v>
      </c>
      <c r="M84" s="103" t="s">
        <v>118</v>
      </c>
      <c r="N84" s="103" t="s">
        <v>183</v>
      </c>
    </row>
    <row r="85" spans="1:15" ht="53.15" customHeight="1" x14ac:dyDescent="0.3">
      <c r="B85" s="97" t="s">
        <v>186</v>
      </c>
      <c r="C85" s="98">
        <v>34.163763015527799</v>
      </c>
      <c r="D85" s="99">
        <v>8.1289757436566468E-2</v>
      </c>
      <c r="E85" s="100">
        <v>83747</v>
      </c>
      <c r="F85" s="99" t="s">
        <v>80</v>
      </c>
      <c r="G85" s="99">
        <v>5.8100000000000006E-2</v>
      </c>
      <c r="H85" s="99">
        <v>0.15019686851162287</v>
      </c>
      <c r="I85" s="101" t="s">
        <v>187</v>
      </c>
      <c r="J85" s="102">
        <v>47175</v>
      </c>
      <c r="K85" s="103" t="s">
        <v>182</v>
      </c>
      <c r="L85" s="103">
        <v>2029</v>
      </c>
      <c r="M85" s="103" t="s">
        <v>118</v>
      </c>
      <c r="N85" s="103" t="s">
        <v>183</v>
      </c>
    </row>
    <row r="86" spans="1:15" ht="53.15" customHeight="1" x14ac:dyDescent="0.3">
      <c r="B86" s="97" t="s">
        <v>188</v>
      </c>
      <c r="C86" s="98">
        <v>19.284472093731797</v>
      </c>
      <c r="D86" s="99">
        <v>4.5885754976089377E-2</v>
      </c>
      <c r="E86" s="100">
        <v>7591</v>
      </c>
      <c r="F86" s="99" t="s">
        <v>81</v>
      </c>
      <c r="G86" s="99">
        <v>8.0800000000000011E-2</v>
      </c>
      <c r="H86" s="99">
        <v>0.25774847461828437</v>
      </c>
      <c r="I86" s="101" t="s">
        <v>189</v>
      </c>
      <c r="J86" s="102">
        <v>52614</v>
      </c>
      <c r="K86" s="103" t="s">
        <v>182</v>
      </c>
      <c r="L86" s="103" t="s">
        <v>86</v>
      </c>
      <c r="M86" s="103" t="s">
        <v>118</v>
      </c>
      <c r="N86" s="103" t="s">
        <v>183</v>
      </c>
    </row>
    <row r="87" spans="1:15" ht="53.15" customHeight="1" x14ac:dyDescent="0.3">
      <c r="B87" s="97" t="s">
        <v>190</v>
      </c>
      <c r="C87" s="98">
        <v>1.55514241721067</v>
      </c>
      <c r="D87" s="99">
        <v>3.7003286147639261E-3</v>
      </c>
      <c r="E87" s="100">
        <v>3917</v>
      </c>
      <c r="F87" s="99" t="s">
        <v>80</v>
      </c>
      <c r="G87" s="99">
        <v>0.2495</v>
      </c>
      <c r="H87" s="99">
        <v>0.30638618734794326</v>
      </c>
      <c r="I87" s="101" t="s">
        <v>189</v>
      </c>
      <c r="J87" s="102">
        <v>51542</v>
      </c>
      <c r="K87" s="103" t="s">
        <v>182</v>
      </c>
      <c r="L87" s="103" t="s">
        <v>86</v>
      </c>
      <c r="M87" s="103" t="s">
        <v>121</v>
      </c>
      <c r="N87" s="103" t="s">
        <v>183</v>
      </c>
    </row>
    <row r="88" spans="1:15" ht="53.15" customHeight="1" x14ac:dyDescent="0.3">
      <c r="B88" s="97" t="s">
        <v>191</v>
      </c>
      <c r="C88" s="98">
        <v>9.9969574771941687</v>
      </c>
      <c r="D88" s="99">
        <v>2.3786906847920272E-2</v>
      </c>
      <c r="E88" s="100">
        <v>35256</v>
      </c>
      <c r="F88" s="99" t="s">
        <v>80</v>
      </c>
      <c r="G88" s="99">
        <v>7.0000000000000007E-2</v>
      </c>
      <c r="H88" s="99">
        <v>0.17087898621785566</v>
      </c>
      <c r="I88" s="101" t="s">
        <v>192</v>
      </c>
      <c r="J88" s="102">
        <v>51542</v>
      </c>
      <c r="K88" s="103" t="s">
        <v>182</v>
      </c>
      <c r="L88" s="103" t="s">
        <v>86</v>
      </c>
      <c r="M88" s="103" t="s">
        <v>120</v>
      </c>
      <c r="N88" s="103" t="s">
        <v>183</v>
      </c>
    </row>
    <row r="89" spans="1:15" ht="53.15" customHeight="1" x14ac:dyDescent="0.3">
      <c r="B89" s="97" t="s">
        <v>193</v>
      </c>
      <c r="C89" s="98">
        <v>1.7052765910001699</v>
      </c>
      <c r="D89" s="99">
        <v>4.0575600639090551E-3</v>
      </c>
      <c r="E89" s="100">
        <v>4364</v>
      </c>
      <c r="F89" s="99" t="s">
        <v>81</v>
      </c>
      <c r="G89" s="99">
        <v>0.22520000000000001</v>
      </c>
      <c r="H89" s="99">
        <v>0.24751693911655398</v>
      </c>
      <c r="I89" s="101" t="s">
        <v>194</v>
      </c>
      <c r="J89" s="102">
        <v>50550</v>
      </c>
      <c r="K89" s="103" t="s">
        <v>182</v>
      </c>
      <c r="L89" s="103" t="s">
        <v>86</v>
      </c>
      <c r="M89" s="103" t="s">
        <v>121</v>
      </c>
      <c r="N89" s="103" t="s">
        <v>183</v>
      </c>
    </row>
    <row r="90" spans="1:15" ht="53.15" customHeight="1" x14ac:dyDescent="0.3">
      <c r="B90" s="97" t="s">
        <v>195</v>
      </c>
      <c r="C90" s="98">
        <v>6.5798048123451691</v>
      </c>
      <c r="D90" s="99">
        <v>1.5656083814080641E-2</v>
      </c>
      <c r="E90" s="100">
        <v>24730</v>
      </c>
      <c r="F90" s="99" t="s">
        <v>81</v>
      </c>
      <c r="G90" s="99">
        <v>9.0000000000000011E-2</v>
      </c>
      <c r="H90" s="99">
        <v>0.13643757983700372</v>
      </c>
      <c r="I90" s="101" t="s">
        <v>196</v>
      </c>
      <c r="J90" s="102">
        <v>50550</v>
      </c>
      <c r="K90" s="103" t="s">
        <v>182</v>
      </c>
      <c r="L90" s="103" t="s">
        <v>86</v>
      </c>
      <c r="M90" s="103" t="s">
        <v>120</v>
      </c>
      <c r="N90" s="103" t="s">
        <v>183</v>
      </c>
    </row>
    <row r="91" spans="1:15" ht="53.15" customHeight="1" x14ac:dyDescent="0.3">
      <c r="B91" s="97" t="s">
        <v>197</v>
      </c>
      <c r="C91" s="98">
        <v>12.4752313473284</v>
      </c>
      <c r="D91" s="99">
        <v>2.9683747944523931E-2</v>
      </c>
      <c r="E91" s="100">
        <v>38636</v>
      </c>
      <c r="F91" s="99" t="s">
        <v>81</v>
      </c>
      <c r="G91" s="99">
        <v>7.0199999999999999E-2</v>
      </c>
      <c r="H91" s="99">
        <v>3.372085349225349E-2</v>
      </c>
      <c r="I91" s="101" t="s">
        <v>194</v>
      </c>
      <c r="J91" s="102">
        <v>49350</v>
      </c>
      <c r="K91" s="103" t="s">
        <v>182</v>
      </c>
      <c r="L91" s="103" t="s">
        <v>86</v>
      </c>
      <c r="M91" s="103" t="s">
        <v>118</v>
      </c>
      <c r="N91" s="103" t="s">
        <v>183</v>
      </c>
    </row>
    <row r="92" spans="1:15" ht="53.15" customHeight="1" x14ac:dyDescent="0.3">
      <c r="B92" s="97" t="s">
        <v>198</v>
      </c>
      <c r="C92" s="98">
        <v>13.678401044873201</v>
      </c>
      <c r="D92" s="99">
        <v>3.254658752176811E-2</v>
      </c>
      <c r="E92" s="100">
        <v>36507</v>
      </c>
      <c r="F92" s="99" t="s">
        <v>80</v>
      </c>
      <c r="G92" s="99">
        <v>7.4900000000000008E-2</v>
      </c>
      <c r="H92" s="99">
        <v>0.13021472931767772</v>
      </c>
      <c r="I92" s="101" t="s">
        <v>192</v>
      </c>
      <c r="J92" s="102">
        <v>51327</v>
      </c>
      <c r="K92" s="103" t="s">
        <v>182</v>
      </c>
      <c r="L92" s="103" t="s">
        <v>86</v>
      </c>
      <c r="M92" s="103" t="s">
        <v>118</v>
      </c>
      <c r="N92" s="103" t="s">
        <v>183</v>
      </c>
    </row>
    <row r="93" spans="1:15" ht="53.15" customHeight="1" x14ac:dyDescent="0.3">
      <c r="B93" s="97" t="s">
        <v>199</v>
      </c>
      <c r="C93" s="98">
        <v>5.4708550319549198</v>
      </c>
      <c r="D93" s="99">
        <v>1.3017432485879922E-2</v>
      </c>
      <c r="E93" s="100">
        <v>10000</v>
      </c>
      <c r="F93" s="99" t="s">
        <v>80</v>
      </c>
      <c r="G93" s="99">
        <v>7.2500000000000009E-2</v>
      </c>
      <c r="H93" s="99">
        <v>9.1829610915073662E-2</v>
      </c>
      <c r="I93" s="101" t="s">
        <v>200</v>
      </c>
      <c r="J93" s="102">
        <v>51570</v>
      </c>
      <c r="K93" s="103" t="s">
        <v>182</v>
      </c>
      <c r="L93" s="103" t="s">
        <v>86</v>
      </c>
      <c r="M93" s="103" t="s">
        <v>120</v>
      </c>
      <c r="N93" s="103" t="s">
        <v>183</v>
      </c>
    </row>
    <row r="94" spans="1:15" ht="53.15" customHeight="1" x14ac:dyDescent="0.3">
      <c r="B94" s="97" t="s">
        <v>201</v>
      </c>
      <c r="C94" s="98">
        <v>7.6549206208157496</v>
      </c>
      <c r="D94" s="99">
        <v>1.8214230094602175E-2</v>
      </c>
      <c r="E94" s="100">
        <v>16762</v>
      </c>
      <c r="F94" s="99" t="s">
        <v>80</v>
      </c>
      <c r="G94" s="99">
        <v>8.4000000000000005E-2</v>
      </c>
      <c r="H94" s="99">
        <v>9.3352453333560986E-2</v>
      </c>
      <c r="I94" s="101" t="s">
        <v>202</v>
      </c>
      <c r="J94" s="102">
        <v>50489</v>
      </c>
      <c r="K94" s="103" t="s">
        <v>182</v>
      </c>
      <c r="L94" s="103" t="s">
        <v>86</v>
      </c>
      <c r="M94" s="103" t="s">
        <v>118</v>
      </c>
      <c r="N94" s="103" t="s">
        <v>183</v>
      </c>
    </row>
    <row r="95" spans="1:15" ht="53.15" customHeight="1" x14ac:dyDescent="0.3">
      <c r="B95" s="97" t="s">
        <v>203</v>
      </c>
      <c r="C95" s="98">
        <v>13.849683266407698</v>
      </c>
      <c r="D95" s="99">
        <v>3.295413894505269E-2</v>
      </c>
      <c r="E95" s="100">
        <v>20000</v>
      </c>
      <c r="F95" s="99" t="s">
        <v>80</v>
      </c>
      <c r="G95" s="99">
        <v>7.7499999999999999E-2</v>
      </c>
      <c r="H95" s="99">
        <v>9.2433071904266181E-2</v>
      </c>
      <c r="I95" s="101" t="s">
        <v>196</v>
      </c>
      <c r="J95" s="102">
        <v>52300</v>
      </c>
      <c r="K95" s="103" t="s">
        <v>182</v>
      </c>
      <c r="L95" s="103" t="s">
        <v>86</v>
      </c>
      <c r="M95" s="103" t="s">
        <v>120</v>
      </c>
      <c r="N95" s="103" t="s">
        <v>183</v>
      </c>
    </row>
    <row r="96" spans="1:15" ht="53.15" customHeight="1" x14ac:dyDescent="0.3">
      <c r="B96" s="97" t="s">
        <v>204</v>
      </c>
      <c r="C96" s="98">
        <v>3.1442628142720799</v>
      </c>
      <c r="D96" s="99">
        <v>7.4815049317846494E-3</v>
      </c>
      <c r="E96" s="100">
        <v>3288</v>
      </c>
      <c r="F96" s="99" t="s">
        <v>81</v>
      </c>
      <c r="G96" s="99">
        <v>9.8600000000000007E-2</v>
      </c>
      <c r="H96" s="99">
        <v>0.10314221011789994</v>
      </c>
      <c r="I96" s="101" t="s">
        <v>205</v>
      </c>
      <c r="J96" s="102">
        <v>49533</v>
      </c>
      <c r="K96" s="103" t="s">
        <v>182</v>
      </c>
      <c r="L96" s="103" t="s">
        <v>86</v>
      </c>
      <c r="M96" s="103" t="s">
        <v>118</v>
      </c>
      <c r="N96" s="103" t="s">
        <v>183</v>
      </c>
    </row>
    <row r="97" spans="2:14" ht="53.15" customHeight="1" x14ac:dyDescent="0.3">
      <c r="B97" s="97" t="s">
        <v>206</v>
      </c>
      <c r="C97" s="98">
        <v>12.2621260699554</v>
      </c>
      <c r="D97" s="99">
        <v>2.9176682130426408E-2</v>
      </c>
      <c r="E97" s="100">
        <v>13628</v>
      </c>
      <c r="F97" s="99" t="s">
        <v>81</v>
      </c>
      <c r="G97" s="99">
        <v>8.0800000000000011E-2</v>
      </c>
      <c r="H97" s="99">
        <v>9.7661014936932869E-2</v>
      </c>
      <c r="I97" s="101" t="s">
        <v>207</v>
      </c>
      <c r="J97" s="102">
        <v>51550</v>
      </c>
      <c r="K97" s="103" t="s">
        <v>182</v>
      </c>
      <c r="L97" s="103" t="s">
        <v>86</v>
      </c>
      <c r="M97" s="103" t="s">
        <v>118</v>
      </c>
      <c r="N97" s="103" t="s">
        <v>183</v>
      </c>
    </row>
    <row r="98" spans="2:14" ht="53.15" customHeight="1" x14ac:dyDescent="0.3">
      <c r="B98" s="97" t="s">
        <v>208</v>
      </c>
      <c r="C98" s="98">
        <v>16.284234452781</v>
      </c>
      <c r="D98" s="99">
        <v>3.874694564837871E-2</v>
      </c>
      <c r="E98" s="100">
        <v>19609</v>
      </c>
      <c r="F98" s="99" t="s">
        <v>80</v>
      </c>
      <c r="G98" s="99">
        <v>8.8000000000000009E-2</v>
      </c>
      <c r="H98" s="99">
        <v>0.10604678876488363</v>
      </c>
      <c r="I98" s="101" t="s">
        <v>200</v>
      </c>
      <c r="J98" s="102">
        <v>51266</v>
      </c>
      <c r="K98" s="103" t="s">
        <v>182</v>
      </c>
      <c r="L98" s="103" t="s">
        <v>86</v>
      </c>
      <c r="M98" s="103" t="s">
        <v>118</v>
      </c>
      <c r="N98" s="103" t="s">
        <v>183</v>
      </c>
    </row>
    <row r="99" spans="2:14" ht="53.15" customHeight="1" x14ac:dyDescent="0.3">
      <c r="B99" s="97" t="s">
        <v>209</v>
      </c>
      <c r="C99" s="98">
        <v>12.861369539714389</v>
      </c>
      <c r="D99" s="99">
        <v>3.0602530807576359E-2</v>
      </c>
      <c r="E99" s="100">
        <v>18290</v>
      </c>
      <c r="F99" s="99" t="s">
        <v>81</v>
      </c>
      <c r="G99" s="99">
        <v>8.2000000000000003E-2</v>
      </c>
      <c r="H99" s="99">
        <v>8.47576951857128E-2</v>
      </c>
      <c r="I99" s="101" t="s">
        <v>210</v>
      </c>
      <c r="J99" s="102">
        <v>50535</v>
      </c>
      <c r="K99" s="103" t="s">
        <v>182</v>
      </c>
      <c r="L99" s="103" t="s">
        <v>86</v>
      </c>
      <c r="M99" s="103" t="s">
        <v>118</v>
      </c>
      <c r="N99" s="103" t="s">
        <v>183</v>
      </c>
    </row>
    <row r="100" spans="2:14" ht="53.15" customHeight="1" x14ac:dyDescent="0.3">
      <c r="B100" s="97" t="s">
        <v>211</v>
      </c>
      <c r="C100" s="98">
        <v>12.545936570101428</v>
      </c>
      <c r="D100" s="99">
        <v>2.9851984985803767E-2</v>
      </c>
      <c r="E100" s="100">
        <v>18915</v>
      </c>
      <c r="F100" s="99" t="s">
        <v>80</v>
      </c>
      <c r="G100" s="99">
        <v>9.0000000000000011E-2</v>
      </c>
      <c r="H100" s="99">
        <v>0.11013613423753056</v>
      </c>
      <c r="I100" s="101" t="s">
        <v>212</v>
      </c>
      <c r="J100" s="102">
        <v>52361</v>
      </c>
      <c r="K100" s="103" t="s">
        <v>182</v>
      </c>
      <c r="L100" s="103" t="s">
        <v>86</v>
      </c>
      <c r="M100" s="103" t="s">
        <v>120</v>
      </c>
      <c r="N100" s="103" t="s">
        <v>183</v>
      </c>
    </row>
    <row r="101" spans="2:14" ht="53.15" customHeight="1" x14ac:dyDescent="0.3">
      <c r="B101" s="97" t="s">
        <v>213</v>
      </c>
      <c r="C101" s="98">
        <v>6.5784991486537194</v>
      </c>
      <c r="D101" s="99">
        <v>1.5652977098795106E-2</v>
      </c>
      <c r="E101" s="100">
        <v>8933</v>
      </c>
      <c r="F101" s="99" t="s">
        <v>80</v>
      </c>
      <c r="G101" s="99">
        <v>0.1</v>
      </c>
      <c r="H101" s="99">
        <v>0.11473694288885042</v>
      </c>
      <c r="I101" s="101" t="s">
        <v>196</v>
      </c>
      <c r="J101" s="102">
        <v>48663</v>
      </c>
      <c r="K101" s="103" t="s">
        <v>182</v>
      </c>
      <c r="L101" s="103" t="s">
        <v>86</v>
      </c>
      <c r="M101" s="103" t="s">
        <v>118</v>
      </c>
      <c r="N101" s="103" t="s">
        <v>214</v>
      </c>
    </row>
    <row r="102" spans="2:14" ht="53.15" customHeight="1" x14ac:dyDescent="0.3">
      <c r="B102" s="97" t="s">
        <v>215</v>
      </c>
      <c r="C102" s="98">
        <v>9.7401747536128003</v>
      </c>
      <c r="D102" s="99">
        <v>2.3175914279439363E-2</v>
      </c>
      <c r="E102" s="100">
        <v>10000</v>
      </c>
      <c r="F102" s="99" t="s">
        <v>80</v>
      </c>
      <c r="G102" s="99">
        <v>9.0000000000000011E-2</v>
      </c>
      <c r="H102" s="99">
        <v>9.3576381112172938E-2</v>
      </c>
      <c r="I102" s="101" t="s">
        <v>216</v>
      </c>
      <c r="J102" s="102">
        <v>51670</v>
      </c>
      <c r="K102" s="103" t="s">
        <v>182</v>
      </c>
      <c r="L102" s="103" t="s">
        <v>86</v>
      </c>
      <c r="M102" s="103" t="s">
        <v>118</v>
      </c>
      <c r="N102" s="103" t="s">
        <v>183</v>
      </c>
    </row>
    <row r="103" spans="2:14" ht="53.15" customHeight="1" x14ac:dyDescent="0.3">
      <c r="B103" s="97" t="s">
        <v>217</v>
      </c>
      <c r="C103" s="98">
        <v>7.2688997991911908</v>
      </c>
      <c r="D103" s="99">
        <v>1.7295726505256289E-2</v>
      </c>
      <c r="E103" s="100">
        <v>8205</v>
      </c>
      <c r="F103" s="99" t="s">
        <v>80</v>
      </c>
      <c r="G103" s="99">
        <v>9.5000000000000001E-2</v>
      </c>
      <c r="H103" s="99">
        <v>0.10105516683737131</v>
      </c>
      <c r="I103" s="101" t="s">
        <v>218</v>
      </c>
      <c r="J103" s="102">
        <v>52365</v>
      </c>
      <c r="K103" s="103" t="s">
        <v>182</v>
      </c>
      <c r="L103" s="103" t="s">
        <v>86</v>
      </c>
      <c r="M103" s="103" t="s">
        <v>120</v>
      </c>
      <c r="N103" s="103" t="s">
        <v>183</v>
      </c>
    </row>
    <row r="104" spans="2:14" ht="53.15" customHeight="1" x14ac:dyDescent="0.3">
      <c r="B104" s="97" t="s">
        <v>219</v>
      </c>
      <c r="C104" s="98">
        <v>10.0268269497096</v>
      </c>
      <c r="D104" s="99">
        <v>2.3857978707727809E-2</v>
      </c>
      <c r="E104" s="100">
        <v>10086702</v>
      </c>
      <c r="F104" s="99" t="s">
        <v>80</v>
      </c>
      <c r="G104" s="99">
        <v>0.1</v>
      </c>
      <c r="H104" s="99">
        <v>0.10233575668062249</v>
      </c>
      <c r="I104" s="101" t="s">
        <v>220</v>
      </c>
      <c r="J104" s="102">
        <v>51095</v>
      </c>
      <c r="K104" s="103" t="s">
        <v>182</v>
      </c>
      <c r="L104" s="103" t="s">
        <v>86</v>
      </c>
      <c r="M104" s="103" t="s">
        <v>118</v>
      </c>
      <c r="N104" s="103" t="s">
        <v>183</v>
      </c>
    </row>
    <row r="105" spans="2:14" ht="53.15" customHeight="1" x14ac:dyDescent="0.3">
      <c r="B105" s="97" t="s">
        <v>221</v>
      </c>
      <c r="C105" s="98">
        <v>12.001185647895671</v>
      </c>
      <c r="D105" s="99">
        <v>2.855579667337094E-2</v>
      </c>
      <c r="E105" s="100">
        <v>15000</v>
      </c>
      <c r="F105" s="99" t="s">
        <v>80</v>
      </c>
      <c r="G105" s="99">
        <v>4.8000000000000001E-2</v>
      </c>
      <c r="H105" s="99">
        <v>8.5303673028720606E-2</v>
      </c>
      <c r="I105" s="101" t="s">
        <v>189</v>
      </c>
      <c r="J105" s="102">
        <v>47495</v>
      </c>
      <c r="K105" s="103" t="s">
        <v>182</v>
      </c>
      <c r="L105" s="103" t="s">
        <v>86</v>
      </c>
      <c r="M105" s="103" t="s">
        <v>118</v>
      </c>
      <c r="N105" s="103" t="s">
        <v>214</v>
      </c>
    </row>
    <row r="106" spans="2:14" ht="53.15" customHeight="1" x14ac:dyDescent="0.3">
      <c r="B106" s="97" t="s">
        <v>222</v>
      </c>
      <c r="C106" s="98">
        <v>9.0738693010488003</v>
      </c>
      <c r="D106" s="99">
        <v>2.1590497339479583E-2</v>
      </c>
      <c r="E106" s="100">
        <v>12100</v>
      </c>
      <c r="F106" s="99" t="s">
        <v>80</v>
      </c>
      <c r="G106" s="99">
        <v>4.7E-2</v>
      </c>
      <c r="H106" s="99">
        <v>9.9475803659326553E-2</v>
      </c>
      <c r="I106" s="101" t="s">
        <v>196</v>
      </c>
      <c r="J106" s="102">
        <v>48260</v>
      </c>
      <c r="K106" s="103" t="s">
        <v>182</v>
      </c>
      <c r="L106" s="103" t="s">
        <v>86</v>
      </c>
      <c r="M106" s="103" t="s">
        <v>118</v>
      </c>
      <c r="N106" s="103" t="s">
        <v>183</v>
      </c>
    </row>
    <row r="107" spans="2:14" ht="53.15" customHeight="1" x14ac:dyDescent="0.3">
      <c r="B107" s="97" t="s">
        <v>223</v>
      </c>
      <c r="C107" s="98">
        <v>6.4619063106438706</v>
      </c>
      <c r="D107" s="99">
        <v>1.5375554394617182E-2</v>
      </c>
      <c r="E107" s="100">
        <v>19687</v>
      </c>
      <c r="F107" s="99" t="s">
        <v>80</v>
      </c>
      <c r="G107" s="99">
        <v>5.5E-2</v>
      </c>
      <c r="H107" s="99">
        <v>7.342588190561225E-2</v>
      </c>
      <c r="I107" s="101" t="s">
        <v>224</v>
      </c>
      <c r="J107" s="102">
        <v>49558</v>
      </c>
      <c r="K107" s="103" t="s">
        <v>225</v>
      </c>
      <c r="L107" s="103" t="s">
        <v>86</v>
      </c>
      <c r="M107" s="103" t="s">
        <v>118</v>
      </c>
      <c r="N107" s="103" t="s">
        <v>214</v>
      </c>
    </row>
    <row r="108" spans="2:14" ht="53.15" customHeight="1" x14ac:dyDescent="0.3">
      <c r="B108" s="97" t="s">
        <v>226</v>
      </c>
      <c r="C108" s="98">
        <v>2.1918181661385296</v>
      </c>
      <c r="D108" s="99">
        <v>5.2152442044946798E-3</v>
      </c>
      <c r="E108" s="100">
        <v>10000</v>
      </c>
      <c r="F108" s="99" t="s">
        <v>80</v>
      </c>
      <c r="G108" s="99">
        <v>7.4999999999999997E-2</v>
      </c>
      <c r="H108" s="99">
        <v>9.2562802209264577E-2</v>
      </c>
      <c r="I108" s="101" t="s">
        <v>187</v>
      </c>
      <c r="J108" s="102">
        <v>47011</v>
      </c>
      <c r="K108" s="103" t="s">
        <v>182</v>
      </c>
      <c r="L108" s="103">
        <v>2028</v>
      </c>
      <c r="M108" s="103" t="s">
        <v>118</v>
      </c>
      <c r="N108" s="103" t="s">
        <v>214</v>
      </c>
    </row>
    <row r="109" spans="2:14" ht="53.15" customHeight="1" x14ac:dyDescent="0.3">
      <c r="B109" s="97" t="s">
        <v>227</v>
      </c>
      <c r="C109" s="98">
        <v>4.3639855339370204</v>
      </c>
      <c r="D109" s="99">
        <v>1.0383731011984509E-2</v>
      </c>
      <c r="E109" s="100">
        <v>8500</v>
      </c>
      <c r="F109" s="99" t="s">
        <v>80</v>
      </c>
      <c r="G109" s="99">
        <v>7.4999999999999997E-2</v>
      </c>
      <c r="H109" s="99">
        <v>9.0694796054851673E-2</v>
      </c>
      <c r="I109" s="101" t="s">
        <v>228</v>
      </c>
      <c r="J109" s="102">
        <v>46288</v>
      </c>
      <c r="K109" s="103" t="s">
        <v>182</v>
      </c>
      <c r="L109" s="103">
        <v>2026</v>
      </c>
      <c r="M109" s="103" t="s">
        <v>118</v>
      </c>
      <c r="N109" s="103" t="s">
        <v>214</v>
      </c>
    </row>
    <row r="110" spans="2:14" ht="53.15" customHeight="1" x14ac:dyDescent="0.3">
      <c r="B110" s="97" t="s">
        <v>229</v>
      </c>
      <c r="C110" s="98">
        <v>3.0055104840884401</v>
      </c>
      <c r="D110" s="99">
        <v>7.1513556077988823E-3</v>
      </c>
      <c r="E110" s="100">
        <v>3000</v>
      </c>
      <c r="F110" s="99" t="s">
        <v>82</v>
      </c>
      <c r="G110" s="99">
        <v>4.5000000000000005E-2</v>
      </c>
      <c r="H110" s="99">
        <v>4.4954185193098871E-2</v>
      </c>
      <c r="I110" s="101" t="s">
        <v>230</v>
      </c>
      <c r="J110" s="102">
        <v>46503</v>
      </c>
      <c r="K110" s="103" t="s">
        <v>182</v>
      </c>
      <c r="L110" s="103">
        <v>2027</v>
      </c>
      <c r="M110" s="103" t="s">
        <v>118</v>
      </c>
      <c r="N110" s="103" t="s">
        <v>214</v>
      </c>
    </row>
    <row r="111" spans="2:14" ht="53.15" customHeight="1" x14ac:dyDescent="0.3">
      <c r="B111" s="97" t="s">
        <v>231</v>
      </c>
      <c r="C111" s="98">
        <v>5.3609802913570306</v>
      </c>
      <c r="D111" s="99">
        <v>1.2755994920950421E-2</v>
      </c>
      <c r="E111" s="100">
        <v>8789</v>
      </c>
      <c r="F111" s="99" t="s">
        <v>82</v>
      </c>
      <c r="G111" s="99">
        <v>0.05</v>
      </c>
      <c r="H111" s="99">
        <v>4.8509617410666644E-2</v>
      </c>
      <c r="I111" s="101" t="s">
        <v>232</v>
      </c>
      <c r="J111" s="102">
        <v>46290</v>
      </c>
      <c r="K111" s="103" t="s">
        <v>182</v>
      </c>
      <c r="L111" s="103">
        <v>2026</v>
      </c>
      <c r="M111" s="103" t="s">
        <v>118</v>
      </c>
      <c r="N111" s="103" t="s">
        <v>183</v>
      </c>
    </row>
    <row r="112" spans="2:14" ht="53.15" customHeight="1" x14ac:dyDescent="0.3">
      <c r="B112" s="97" t="s">
        <v>233</v>
      </c>
      <c r="C112" s="98">
        <v>9.5133251378191499</v>
      </c>
      <c r="D112" s="99">
        <v>2.2636144985463676E-2</v>
      </c>
      <c r="E112" s="100">
        <v>9659</v>
      </c>
      <c r="F112" s="99" t="s">
        <v>80</v>
      </c>
      <c r="G112" s="99">
        <v>6.25E-2</v>
      </c>
      <c r="H112" s="99">
        <v>7.2957821366349332E-2</v>
      </c>
      <c r="I112" s="101" t="s">
        <v>234</v>
      </c>
      <c r="J112" s="102">
        <v>49290</v>
      </c>
      <c r="K112" s="103" t="s">
        <v>182</v>
      </c>
      <c r="L112" s="103" t="s">
        <v>86</v>
      </c>
      <c r="M112" s="103" t="s">
        <v>118</v>
      </c>
      <c r="N112" s="103" t="s">
        <v>214</v>
      </c>
    </row>
    <row r="113" spans="1:20" ht="53.15" customHeight="1" x14ac:dyDescent="0.3">
      <c r="B113" s="97" t="s">
        <v>235</v>
      </c>
      <c r="C113" s="98">
        <v>9.7209802964791212</v>
      </c>
      <c r="D113" s="99">
        <v>2.3130242707375882E-2</v>
      </c>
      <c r="E113" s="100">
        <v>12000</v>
      </c>
      <c r="F113" s="99" t="s">
        <v>80</v>
      </c>
      <c r="G113" s="99">
        <v>7.4999999999999997E-2</v>
      </c>
      <c r="H113" s="99">
        <v>0.10626395864760196</v>
      </c>
      <c r="I113" s="101" t="s">
        <v>236</v>
      </c>
      <c r="J113" s="102">
        <v>48080</v>
      </c>
      <c r="K113" s="103" t="s">
        <v>182</v>
      </c>
      <c r="L113" s="103" t="s">
        <v>86</v>
      </c>
      <c r="M113" s="103" t="s">
        <v>118</v>
      </c>
      <c r="N113" s="103" t="s">
        <v>214</v>
      </c>
    </row>
    <row r="114" spans="1:20" ht="53.15" customHeight="1" x14ac:dyDescent="0.3">
      <c r="B114" s="97" t="s">
        <v>237</v>
      </c>
      <c r="C114" s="98">
        <v>7.23631460896907</v>
      </c>
      <c r="D114" s="99">
        <v>1.7218192827014325E-2</v>
      </c>
      <c r="E114" s="100">
        <v>7439</v>
      </c>
      <c r="F114" s="99" t="s">
        <v>80</v>
      </c>
      <c r="G114" s="99">
        <v>6.5000000000000002E-2</v>
      </c>
      <c r="H114" s="99">
        <v>7.729779704959043E-2</v>
      </c>
      <c r="I114" s="101" t="s">
        <v>238</v>
      </c>
      <c r="J114" s="102">
        <v>48015</v>
      </c>
      <c r="K114" s="103" t="s">
        <v>182</v>
      </c>
      <c r="L114" s="103" t="s">
        <v>86</v>
      </c>
      <c r="M114" s="103" t="s">
        <v>118</v>
      </c>
      <c r="N114" s="103" t="s">
        <v>214</v>
      </c>
    </row>
    <row r="115" spans="1:20" ht="53.15" customHeight="1" x14ac:dyDescent="0.3">
      <c r="B115" s="97" t="s">
        <v>239</v>
      </c>
      <c r="C115" s="98">
        <v>15.0135446993485</v>
      </c>
      <c r="D115" s="99">
        <v>3.5723447862531461E-2</v>
      </c>
      <c r="E115" s="100">
        <v>16058</v>
      </c>
      <c r="F115" s="99" t="s">
        <v>80</v>
      </c>
      <c r="G115" s="99">
        <v>7.0000000000000007E-2</v>
      </c>
      <c r="H115" s="99">
        <v>9.5202317676723144E-2</v>
      </c>
      <c r="I115" s="101" t="s">
        <v>220</v>
      </c>
      <c r="J115" s="102">
        <v>48905</v>
      </c>
      <c r="K115" s="103" t="s">
        <v>182</v>
      </c>
      <c r="L115" s="103" t="s">
        <v>86</v>
      </c>
      <c r="M115" s="103" t="s">
        <v>118</v>
      </c>
      <c r="N115" s="103" t="s">
        <v>214</v>
      </c>
    </row>
    <row r="116" spans="1:20" ht="53.15" customHeight="1" x14ac:dyDescent="0.3">
      <c r="B116" s="97" t="s">
        <v>240</v>
      </c>
      <c r="C116" s="98">
        <v>3.4757884711935101</v>
      </c>
      <c r="D116" s="99">
        <v>8.2703419291286634E-3</v>
      </c>
      <c r="E116" s="100">
        <v>4512</v>
      </c>
      <c r="F116" s="99" t="s">
        <v>80</v>
      </c>
      <c r="G116" s="99">
        <v>0.10500000000000001</v>
      </c>
      <c r="H116" s="99">
        <v>0.10812846178206328</v>
      </c>
      <c r="I116" s="101" t="s">
        <v>194</v>
      </c>
      <c r="J116" s="102">
        <v>47448</v>
      </c>
      <c r="K116" s="103" t="s">
        <v>182</v>
      </c>
      <c r="L116" s="103">
        <v>2029</v>
      </c>
      <c r="M116" s="103" t="s">
        <v>118</v>
      </c>
      <c r="N116" s="103" t="s">
        <v>183</v>
      </c>
    </row>
    <row r="117" spans="1:20" ht="53" customHeight="1" x14ac:dyDescent="0.3">
      <c r="B117" s="114" t="s">
        <v>8</v>
      </c>
      <c r="C117" s="115">
        <f>SUM(C83:C116)</f>
        <v>331.54204616439063</v>
      </c>
      <c r="D117" s="116">
        <f>SUM(D83:D116)</f>
        <v>0.78887599414844101</v>
      </c>
      <c r="E117" s="117"/>
      <c r="F117" s="117"/>
      <c r="G117" s="118"/>
      <c r="H117" s="118"/>
      <c r="I117" s="117"/>
      <c r="J117" s="119"/>
      <c r="K117" s="119"/>
      <c r="L117" s="119"/>
      <c r="M117" s="119"/>
      <c r="N117" s="119"/>
    </row>
    <row r="118" spans="1:20" ht="20.149999999999999" customHeight="1" x14ac:dyDescent="0.3">
      <c r="C118" s="105"/>
    </row>
    <row r="119" spans="1:20" ht="20.149999999999999" customHeight="1" x14ac:dyDescent="0.3">
      <c r="C119" s="105"/>
    </row>
    <row r="120" spans="1:20" ht="23.15" customHeight="1" x14ac:dyDescent="0.3">
      <c r="B120" s="10" t="s">
        <v>108</v>
      </c>
      <c r="C120" s="80"/>
      <c r="D120" s="80"/>
      <c r="E120" s="4"/>
      <c r="F120" s="4"/>
      <c r="G120" s="4"/>
      <c r="H120" s="4"/>
      <c r="I120" s="4"/>
      <c r="J120" s="4"/>
      <c r="K120" s="4"/>
      <c r="L120" s="4"/>
      <c r="M120" s="4"/>
      <c r="N120" s="4"/>
      <c r="O120" s="4"/>
      <c r="P120" s="4"/>
      <c r="Q120" s="4"/>
      <c r="R120" s="4"/>
      <c r="S120" s="4"/>
      <c r="T120" s="4"/>
    </row>
    <row r="121" spans="1:20" ht="15.5" hidden="1" x14ac:dyDescent="0.3">
      <c r="B121" s="91"/>
      <c r="H121" s="16"/>
      <c r="I121" s="16"/>
      <c r="J121" s="16"/>
      <c r="K121" s="16"/>
      <c r="L121" s="16"/>
      <c r="M121" s="16"/>
      <c r="N121" s="16"/>
      <c r="O121" s="16"/>
      <c r="P121" s="16"/>
      <c r="Q121" s="16"/>
    </row>
    <row r="122" spans="1:20" ht="15.5" x14ac:dyDescent="0.3">
      <c r="A122" s="16"/>
      <c r="B122" s="91"/>
      <c r="H122" s="16"/>
      <c r="I122" s="16"/>
      <c r="J122" s="16"/>
      <c r="K122" s="16"/>
      <c r="L122" s="16"/>
      <c r="M122" s="16"/>
      <c r="N122" s="16"/>
      <c r="O122" s="16"/>
      <c r="P122" s="16"/>
      <c r="Q122" s="16"/>
    </row>
    <row r="123" spans="1:20" ht="46" customHeight="1" x14ac:dyDescent="0.3">
      <c r="A123" s="16"/>
      <c r="B123" s="109" t="s">
        <v>9</v>
      </c>
      <c r="C123" s="109" t="s">
        <v>101</v>
      </c>
      <c r="D123" s="109" t="s">
        <v>39</v>
      </c>
      <c r="E123" s="109" t="s">
        <v>64</v>
      </c>
      <c r="F123" s="109" t="s">
        <v>40</v>
      </c>
      <c r="G123" s="109" t="s">
        <v>42</v>
      </c>
    </row>
    <row r="124" spans="1:20" ht="53.15" customHeight="1" x14ac:dyDescent="0.3">
      <c r="B124" s="97" t="s">
        <v>241</v>
      </c>
      <c r="C124" s="98">
        <v>12.26341116</v>
      </c>
      <c r="D124" s="99">
        <v>2.9179739892475697E-2</v>
      </c>
      <c r="E124" s="106">
        <v>136124</v>
      </c>
      <c r="F124" s="99" t="s">
        <v>242</v>
      </c>
      <c r="G124" s="99" t="s">
        <v>243</v>
      </c>
    </row>
    <row r="125" spans="1:20" ht="53.15" customHeight="1" x14ac:dyDescent="0.3">
      <c r="B125" s="97" t="s">
        <v>244</v>
      </c>
      <c r="C125" s="98">
        <v>8.7200000000000006</v>
      </c>
      <c r="D125" s="99">
        <v>2.074849554847577E-2</v>
      </c>
      <c r="E125" s="106">
        <v>800000</v>
      </c>
      <c r="F125" s="99" t="s">
        <v>242</v>
      </c>
      <c r="G125" s="99" t="s">
        <v>245</v>
      </c>
    </row>
    <row r="126" spans="1:20" ht="53.15" customHeight="1" x14ac:dyDescent="0.3">
      <c r="B126" s="97" t="s">
        <v>246</v>
      </c>
      <c r="C126" s="98">
        <v>5.1568723500000004</v>
      </c>
      <c r="D126" s="99">
        <v>1.2270337499774402E-2</v>
      </c>
      <c r="E126" s="106">
        <v>50365</v>
      </c>
      <c r="F126" s="99" t="s">
        <v>242</v>
      </c>
      <c r="G126" s="99" t="s">
        <v>247</v>
      </c>
    </row>
    <row r="127" spans="1:20" ht="53.15" customHeight="1" x14ac:dyDescent="0.3">
      <c r="B127" s="97" t="s">
        <v>248</v>
      </c>
      <c r="C127" s="98">
        <v>4.9827835200000008</v>
      </c>
      <c r="D127" s="99">
        <v>1.1856107991254408E-2</v>
      </c>
      <c r="E127" s="106">
        <v>580744</v>
      </c>
      <c r="F127" s="99" t="s">
        <v>242</v>
      </c>
      <c r="G127" s="99" t="s">
        <v>249</v>
      </c>
    </row>
    <row r="128" spans="1:20" ht="53.15" customHeight="1" x14ac:dyDescent="0.3">
      <c r="B128" s="97" t="s">
        <v>250</v>
      </c>
      <c r="C128" s="98">
        <v>3.9962188800000003</v>
      </c>
      <c r="D128" s="99">
        <v>9.5086616562402321E-3</v>
      </c>
      <c r="E128" s="106">
        <v>51872</v>
      </c>
      <c r="F128" s="99" t="s">
        <v>242</v>
      </c>
      <c r="G128" s="99" t="s">
        <v>251</v>
      </c>
    </row>
    <row r="129" spans="2:7" ht="53.15" customHeight="1" x14ac:dyDescent="0.3">
      <c r="B129" s="97" t="s">
        <v>252</v>
      </c>
      <c r="C129" s="98">
        <v>3.9013900000000001</v>
      </c>
      <c r="D129" s="99">
        <v>9.2830244320949405E-3</v>
      </c>
      <c r="E129" s="106">
        <v>43000</v>
      </c>
      <c r="F129" s="99" t="s">
        <v>242</v>
      </c>
      <c r="G129" s="99" t="s">
        <v>253</v>
      </c>
    </row>
    <row r="130" spans="2:7" ht="53.15" customHeight="1" x14ac:dyDescent="0.3">
      <c r="B130" s="97" t="s">
        <v>254</v>
      </c>
      <c r="C130" s="98">
        <v>2.4221587499999999</v>
      </c>
      <c r="D130" s="99">
        <v>5.7633199589537422E-3</v>
      </c>
      <c r="E130" s="106">
        <v>28083</v>
      </c>
      <c r="F130" s="99" t="s">
        <v>242</v>
      </c>
      <c r="G130" s="99" t="s">
        <v>255</v>
      </c>
    </row>
    <row r="131" spans="2:7" ht="53.15" customHeight="1" x14ac:dyDescent="0.3">
      <c r="B131" s="97" t="s">
        <v>256</v>
      </c>
      <c r="C131" s="98">
        <v>1.1407698400000001</v>
      </c>
      <c r="D131" s="99">
        <v>2.7143644434719518E-3</v>
      </c>
      <c r="E131" s="106">
        <v>133112</v>
      </c>
      <c r="F131" s="99" t="s">
        <v>242</v>
      </c>
      <c r="G131" s="99" t="s">
        <v>257</v>
      </c>
    </row>
    <row r="132" spans="2:7" ht="53.15" customHeight="1" x14ac:dyDescent="0.3">
      <c r="B132" s="114" t="s">
        <v>8</v>
      </c>
      <c r="C132" s="115">
        <f>SUM(C124:C131)</f>
        <v>42.5836045</v>
      </c>
      <c r="D132" s="116">
        <f>SUM(D124:D131)</f>
        <v>0.10132405142274115</v>
      </c>
      <c r="E132" s="120"/>
      <c r="F132" s="117"/>
      <c r="G132" s="117"/>
    </row>
    <row r="133" spans="2:7" ht="18.5" customHeight="1" x14ac:dyDescent="0.3"/>
    <row r="134" spans="2:7" ht="15" hidden="1" customHeight="1" x14ac:dyDescent="0.3"/>
    <row r="135" spans="2:7" ht="12.75" hidden="1" customHeight="1" x14ac:dyDescent="0.3"/>
    <row r="136" spans="2:7" ht="12.75" hidden="1" customHeight="1" x14ac:dyDescent="0.3"/>
    <row r="137" spans="2:7" ht="12.75" hidden="1" customHeight="1" x14ac:dyDescent="0.3"/>
    <row r="138" spans="2:7" ht="12.75" hidden="1" customHeight="1" x14ac:dyDescent="0.3"/>
    <row r="139" spans="2:7" ht="12.75" hidden="1" customHeight="1" x14ac:dyDescent="0.3"/>
    <row r="140" spans="2:7" ht="12.5" hidden="1" customHeight="1" x14ac:dyDescent="0.3"/>
    <row r="141" spans="2:7" ht="12.75" hidden="1" customHeight="1" x14ac:dyDescent="0.3"/>
    <row r="142" spans="2:7" ht="12.75" hidden="1" customHeight="1" x14ac:dyDescent="0.3"/>
    <row r="143" spans="2:7" ht="12.75" hidden="1" customHeight="1" x14ac:dyDescent="0.3"/>
    <row r="144" spans="2:7" ht="12.75" hidden="1" customHeight="1" x14ac:dyDescent="0.3"/>
    <row r="145" ht="12.75" hidden="1" customHeight="1" x14ac:dyDescent="0.3"/>
    <row r="146" ht="12.75" hidden="1" customHeight="1" x14ac:dyDescent="0.3"/>
    <row r="147" ht="12.75" hidden="1" customHeight="1" x14ac:dyDescent="0.3"/>
    <row r="148" ht="12.75" hidden="1" customHeight="1" x14ac:dyDescent="0.3"/>
    <row r="149" ht="12.75" hidden="1" customHeight="1" x14ac:dyDescent="0.3"/>
    <row r="150" ht="12.75" hidden="1" customHeight="1" x14ac:dyDescent="0.3"/>
    <row r="151" ht="12.75" hidden="1" customHeight="1" x14ac:dyDescent="0.3"/>
    <row r="152" ht="12.75" hidden="1" customHeight="1" x14ac:dyDescent="0.3"/>
    <row r="153" ht="12.75" hidden="1" customHeight="1" x14ac:dyDescent="0.3"/>
    <row r="158" ht="12.75" hidden="1" customHeight="1" x14ac:dyDescent="0.3"/>
    <row r="159" ht="12.75" hidden="1" customHeight="1" x14ac:dyDescent="0.3"/>
  </sheetData>
  <mergeCells count="22">
    <mergeCell ref="B5:D5"/>
    <mergeCell ref="F5:G5"/>
    <mergeCell ref="I5:J5"/>
    <mergeCell ref="Q29:U29"/>
    <mergeCell ref="I79:J79"/>
    <mergeCell ref="I77:J77"/>
    <mergeCell ref="K77:L77"/>
    <mergeCell ref="I78:J78"/>
    <mergeCell ref="K78:L78"/>
    <mergeCell ref="M79:N79"/>
    <mergeCell ref="G76:H76"/>
    <mergeCell ref="G77:H77"/>
    <mergeCell ref="G78:H78"/>
    <mergeCell ref="M75:N75"/>
    <mergeCell ref="I75:J75"/>
    <mergeCell ref="K75:L75"/>
    <mergeCell ref="M78:N78"/>
    <mergeCell ref="I76:J76"/>
    <mergeCell ref="K76:L76"/>
    <mergeCell ref="M76:N76"/>
    <mergeCell ref="G75:H75"/>
    <mergeCell ref="M77:N77"/>
  </mergeCells>
  <pageMargins left="0.511811024" right="0.511811024" top="0.78740157499999996" bottom="0.78740157499999996" header="0.31496062000000002" footer="0.31496062000000002"/>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BAD14-38FD-47B7-9CD5-F78E07D804ED}">
  <dimension ref="A1:CK68"/>
  <sheetViews>
    <sheetView showGridLines="0" zoomScaleNormal="100" workbookViewId="0">
      <selection activeCell="D37" sqref="D37"/>
    </sheetView>
  </sheetViews>
  <sheetFormatPr defaultColWidth="0" defaultRowHeight="0" customHeight="1" zeroHeight="1" x14ac:dyDescent="0.3"/>
  <cols>
    <col min="1" max="1" width="2.3984375" style="1" customWidth="1"/>
    <col min="2" max="2" width="48.3984375" style="1" customWidth="1"/>
    <col min="3" max="3" width="4.8984375" style="1" customWidth="1"/>
    <col min="4" max="7" width="18.69921875" style="1" hidden="1" customWidth="1"/>
    <col min="8" max="8" width="3.09765625" style="1" hidden="1" customWidth="1"/>
    <col min="9" max="9" width="18.69921875" style="1" bestFit="1" customWidth="1"/>
    <col min="10" max="10" width="2.59765625" style="1" customWidth="1" collapsed="1"/>
    <col min="11" max="21" width="18.69921875" style="1" customWidth="1"/>
    <col min="22" max="22" width="2.59765625" style="1" customWidth="1"/>
    <col min="23" max="23" width="18.69921875" style="1" customWidth="1"/>
    <col min="24" max="24" width="2.59765625" style="1" customWidth="1"/>
    <col min="25" max="25" width="18" style="1" bestFit="1" customWidth="1"/>
    <col min="26" max="26" width="2.3984375" style="1" customWidth="1"/>
    <col min="27" max="29" width="8.8984375" style="1" hidden="1" customWidth="1"/>
    <col min="30" max="31" width="16.3984375" style="1" hidden="1" customWidth="1"/>
    <col min="32" max="34" width="0" style="1" hidden="1" customWidth="1"/>
    <col min="35" max="39" width="16.3984375" style="1" hidden="1" customWidth="1"/>
    <col min="40" max="46" width="18.69921875" style="1" hidden="1" customWidth="1"/>
    <col min="47" max="49" width="0" style="1" hidden="1" customWidth="1"/>
    <col min="50" max="61" width="18.69921875" style="1" hidden="1" customWidth="1"/>
    <col min="62" max="81" width="0" style="1" hidden="1" customWidth="1"/>
    <col min="82" max="84" width="8.8984375" style="1" hidden="1" customWidth="1"/>
    <col min="85" max="89" width="0" style="1" hidden="1" customWidth="1"/>
    <col min="90" max="16384" width="8.8984375" style="1" hidden="1"/>
  </cols>
  <sheetData>
    <row r="1" spans="1:29" ht="42.5" customHeight="1" x14ac:dyDescent="0.3">
      <c r="B1" s="11" t="s">
        <v>67</v>
      </c>
    </row>
    <row r="2" spans="1:29" s="3" customFormat="1" ht="12.5" customHeight="1" x14ac:dyDescent="0.3">
      <c r="B2" s="2"/>
      <c r="C2" s="1"/>
      <c r="D2" s="1"/>
      <c r="E2" s="1"/>
      <c r="F2" s="1"/>
      <c r="G2" s="1"/>
      <c r="H2" s="1"/>
      <c r="I2" s="1"/>
      <c r="J2" s="1"/>
      <c r="K2" s="1"/>
      <c r="L2" s="1"/>
      <c r="M2" s="1"/>
      <c r="N2" s="1"/>
      <c r="O2" s="1"/>
      <c r="P2" s="1"/>
      <c r="Q2" s="1"/>
      <c r="R2" s="1"/>
      <c r="S2" s="1"/>
      <c r="T2" s="1"/>
      <c r="U2" s="1"/>
      <c r="V2" s="1"/>
      <c r="W2" s="1"/>
      <c r="X2" s="1"/>
      <c r="Y2" s="1"/>
      <c r="Z2" s="1"/>
      <c r="AA2" s="1"/>
      <c r="AB2" s="1"/>
      <c r="AC2" s="1"/>
    </row>
    <row r="3" spans="1:29" ht="21" customHeight="1" x14ac:dyDescent="0.3">
      <c r="B3" s="10" t="s">
        <v>11</v>
      </c>
      <c r="C3" s="4"/>
      <c r="D3" s="4"/>
      <c r="E3" s="4"/>
      <c r="F3" s="4"/>
      <c r="G3" s="4"/>
      <c r="H3" s="4"/>
      <c r="I3" s="4"/>
      <c r="J3" s="4"/>
      <c r="K3" s="4"/>
      <c r="L3" s="4"/>
      <c r="M3" s="4"/>
      <c r="N3" s="4"/>
      <c r="O3" s="4"/>
      <c r="P3" s="4"/>
      <c r="Q3" s="4"/>
      <c r="R3" s="4"/>
      <c r="S3" s="4"/>
      <c r="T3" s="4"/>
      <c r="U3" s="4"/>
      <c r="V3" s="4"/>
      <c r="W3" s="4"/>
      <c r="X3" s="4"/>
      <c r="Y3" s="4"/>
    </row>
    <row r="4" spans="1:29" ht="21" customHeight="1" x14ac:dyDescent="0.3"/>
    <row r="5" spans="1:29" ht="21" customHeight="1" thickBot="1" x14ac:dyDescent="0.35">
      <c r="I5" s="37"/>
      <c r="W5" s="73" t="s">
        <v>17</v>
      </c>
      <c r="Y5" s="74" t="str">
        <f>Resumo!D5</f>
        <v>Novembro-24</v>
      </c>
    </row>
    <row r="6" spans="1:29" ht="21" customHeight="1" thickBot="1" x14ac:dyDescent="0.35">
      <c r="B6" s="66" t="s">
        <v>9</v>
      </c>
      <c r="D6" s="9">
        <v>45198</v>
      </c>
      <c r="E6" s="9">
        <v>45228</v>
      </c>
      <c r="F6" s="9">
        <v>45260</v>
      </c>
      <c r="G6" s="9">
        <v>45291</v>
      </c>
      <c r="I6" s="71">
        <v>2023</v>
      </c>
      <c r="K6" s="9">
        <v>45322</v>
      </c>
      <c r="L6" s="9">
        <v>45351</v>
      </c>
      <c r="M6" s="9">
        <v>45382</v>
      </c>
      <c r="N6" s="9">
        <v>45412</v>
      </c>
      <c r="O6" s="9">
        <v>45443</v>
      </c>
      <c r="P6" s="9">
        <v>45473</v>
      </c>
      <c r="Q6" s="9">
        <v>45504</v>
      </c>
      <c r="R6" s="9">
        <v>45535</v>
      </c>
      <c r="S6" s="9">
        <v>45565</v>
      </c>
      <c r="T6" s="9">
        <v>45596</v>
      </c>
      <c r="U6" s="9">
        <v>45625</v>
      </c>
      <c r="W6" s="78" t="s">
        <v>113</v>
      </c>
      <c r="Y6" s="77" t="s">
        <v>12</v>
      </c>
    </row>
    <row r="7" spans="1:29" ht="21" customHeight="1" x14ac:dyDescent="0.3">
      <c r="A7" s="57"/>
      <c r="B7" s="58" t="s">
        <v>49</v>
      </c>
      <c r="D7" s="59">
        <f>400.72683638178*1000000</f>
        <v>400726836.38178003</v>
      </c>
      <c r="E7" s="59">
        <f>385.565533565493*1000000</f>
        <v>385565533.56549299</v>
      </c>
      <c r="F7" s="59">
        <f>361.760258624202*1000000</f>
        <v>361760258.62420195</v>
      </c>
      <c r="G7" s="59">
        <f>366.027128255634*1000000</f>
        <v>366027128.25563401</v>
      </c>
      <c r="I7" s="59">
        <f>$G7</f>
        <v>366027128.25563401</v>
      </c>
      <c r="J7" s="57"/>
      <c r="K7" s="59">
        <f>386.273749544256*1000000</f>
        <v>386273749.54425603</v>
      </c>
      <c r="L7" s="59">
        <v>370920008.98659652</v>
      </c>
      <c r="M7" s="59">
        <v>365552340.33226466</v>
      </c>
      <c r="N7" s="59">
        <v>354504486.05887532</v>
      </c>
      <c r="O7" s="59">
        <v>351124005.49957234</v>
      </c>
      <c r="P7" s="59">
        <v>359274345.13107729</v>
      </c>
      <c r="Q7" s="59">
        <v>354037921.78179759</v>
      </c>
      <c r="R7" s="59">
        <v>347408239.14246982</v>
      </c>
      <c r="S7" s="59">
        <v>341850295.29548693</v>
      </c>
      <c r="T7" s="59">
        <v>327708802.23142439</v>
      </c>
      <c r="U7" s="59">
        <v>331542046.16439062</v>
      </c>
      <c r="V7" s="57"/>
      <c r="W7" s="59">
        <f>$U7</f>
        <v>331542046.16439062</v>
      </c>
      <c r="X7" s="57"/>
      <c r="Y7" s="60">
        <f>IFERROR(W7/$W$11,"-")</f>
        <v>0.78199505457774299</v>
      </c>
    </row>
    <row r="8" spans="1:29" ht="21" customHeight="1" x14ac:dyDescent="0.3">
      <c r="A8" s="57"/>
      <c r="B8" s="58" t="s">
        <v>74</v>
      </c>
      <c r="D8" s="59">
        <f>29.84078306*1000000</f>
        <v>29840783.059999999</v>
      </c>
      <c r="E8" s="59">
        <f>24.45818442*1000000</f>
        <v>24458184.419999998</v>
      </c>
      <c r="F8" s="59">
        <f>42.90829291*1000000</f>
        <v>42908292.909999996</v>
      </c>
      <c r="G8" s="59">
        <f>43.30254274*1000000</f>
        <v>43302542.740000002</v>
      </c>
      <c r="I8" s="59">
        <f>$G8</f>
        <v>43302542.740000002</v>
      </c>
      <c r="J8" s="57"/>
      <c r="K8" s="59">
        <f>42.89280369*1000000</f>
        <v>42892803.689999998</v>
      </c>
      <c r="L8" s="59">
        <v>40661934.850000001</v>
      </c>
      <c r="M8" s="59">
        <v>41153875.919999994</v>
      </c>
      <c r="N8" s="59">
        <v>40701732.43</v>
      </c>
      <c r="O8" s="59">
        <v>40552739.219999999</v>
      </c>
      <c r="P8" s="59">
        <v>40397849.380000003</v>
      </c>
      <c r="Q8" s="59">
        <v>40136709.43</v>
      </c>
      <c r="R8" s="59">
        <v>40197374.930000007</v>
      </c>
      <c r="S8" s="59">
        <v>38763025.229999997</v>
      </c>
      <c r="T8" s="59">
        <v>45486009.579999998</v>
      </c>
      <c r="U8" s="59">
        <v>42583604.5</v>
      </c>
      <c r="V8" s="57"/>
      <c r="W8" s="59">
        <f t="shared" ref="W8:W10" si="0">$U8</f>
        <v>42583604.5</v>
      </c>
      <c r="X8" s="57"/>
      <c r="Y8" s="60">
        <f>IFERROR(W8/$W$11,"-")</f>
        <v>0.10044025640290308</v>
      </c>
    </row>
    <row r="9" spans="1:29" ht="21" customHeight="1" x14ac:dyDescent="0.3">
      <c r="A9" s="57"/>
      <c r="B9" s="58" t="s">
        <v>78</v>
      </c>
      <c r="D9" s="59">
        <f>0.866*1000000</f>
        <v>866000</v>
      </c>
      <c r="E9" s="59">
        <f>0.866*1000000</f>
        <v>866000</v>
      </c>
      <c r="F9" s="59">
        <f>0.866*1000000</f>
        <v>866000</v>
      </c>
      <c r="G9" s="59">
        <f>0.9*1000000</f>
        <v>900000</v>
      </c>
      <c r="I9" s="59">
        <f>$G9</f>
        <v>900000</v>
      </c>
      <c r="J9" s="57"/>
      <c r="K9" s="59">
        <f>0.9*1000000</f>
        <v>900000</v>
      </c>
      <c r="L9" s="59">
        <v>900000</v>
      </c>
      <c r="M9" s="59">
        <v>900000</v>
      </c>
      <c r="N9" s="59">
        <v>900000</v>
      </c>
      <c r="O9" s="59">
        <v>900000</v>
      </c>
      <c r="P9" s="59">
        <v>900000</v>
      </c>
      <c r="Q9" s="59">
        <v>900000</v>
      </c>
      <c r="R9" s="59">
        <v>900000</v>
      </c>
      <c r="S9" s="59">
        <v>900000</v>
      </c>
      <c r="T9" s="59">
        <v>900000</v>
      </c>
      <c r="U9" s="59">
        <v>900000</v>
      </c>
      <c r="V9" s="57"/>
      <c r="W9" s="59">
        <f t="shared" si="0"/>
        <v>900000</v>
      </c>
      <c r="X9" s="57"/>
      <c r="Y9" s="60">
        <f>IFERROR(W9/$W$11,"-")</f>
        <v>2.1227942496650975E-3</v>
      </c>
      <c r="Z9" s="16"/>
    </row>
    <row r="10" spans="1:29" ht="21" customHeight="1" x14ac:dyDescent="0.3">
      <c r="A10" s="57"/>
      <c r="B10" s="58" t="s">
        <v>73</v>
      </c>
      <c r="D10" s="59">
        <f>14.6847929*1000000</f>
        <v>14684792.9</v>
      </c>
      <c r="E10" s="59">
        <f>32.133170513975*1000000</f>
        <v>32133170.513975002</v>
      </c>
      <c r="F10" s="59">
        <f>43.519636433975*1000000</f>
        <v>43519636.433975004</v>
      </c>
      <c r="G10" s="59">
        <f>38.768232513975*1000000</f>
        <v>38768232.513975002</v>
      </c>
      <c r="I10" s="59">
        <f>$G10</f>
        <v>38768232.513975002</v>
      </c>
      <c r="J10" s="57"/>
      <c r="K10" s="59">
        <f>20.829147033975*1000000</f>
        <v>20829147.033975001</v>
      </c>
      <c r="L10" s="59">
        <v>32055637.539999999</v>
      </c>
      <c r="M10" s="59">
        <v>29844254.740000002</v>
      </c>
      <c r="N10" s="59">
        <v>34322142.99000001</v>
      </c>
      <c r="O10" s="59">
        <v>39001692.520000018</v>
      </c>
      <c r="P10" s="59">
        <v>28160889.650000002</v>
      </c>
      <c r="Q10" s="59">
        <v>37388005.770000003</v>
      </c>
      <c r="R10" s="59">
        <v>42837706.410000004</v>
      </c>
      <c r="S10" s="59">
        <v>47150066.130000003</v>
      </c>
      <c r="T10" s="59">
        <v>52011711.399999999</v>
      </c>
      <c r="U10" s="59">
        <v>48943841.499999993</v>
      </c>
      <c r="V10" s="57"/>
      <c r="W10" s="59">
        <f t="shared" si="0"/>
        <v>48943841.499999993</v>
      </c>
      <c r="X10" s="57"/>
      <c r="Y10" s="60">
        <f>IFERROR(W10/$W$11,"-")</f>
        <v>0.11544189476968883</v>
      </c>
      <c r="Z10" s="16"/>
    </row>
    <row r="11" spans="1:29" ht="21" customHeight="1" x14ac:dyDescent="0.3">
      <c r="A11" s="57"/>
      <c r="B11" s="67" t="s">
        <v>8</v>
      </c>
      <c r="D11" s="68">
        <f>SUM(D7:D10)</f>
        <v>446118412.34178001</v>
      </c>
      <c r="E11" s="68">
        <f>SUM(E7:E10)</f>
        <v>443022888.49946803</v>
      </c>
      <c r="F11" s="68">
        <f>SUM(F7:F10)</f>
        <v>449054187.96817696</v>
      </c>
      <c r="G11" s="68">
        <f>SUM(G7:G10)</f>
        <v>448997903.50960904</v>
      </c>
      <c r="I11" s="68">
        <f>SUM(I7:I10)</f>
        <v>448997903.50960904</v>
      </c>
      <c r="J11" s="57"/>
      <c r="K11" s="68">
        <f t="shared" ref="K11:P11" si="1">SUM(K7:K10)</f>
        <v>450895700.26823103</v>
      </c>
      <c r="L11" s="68">
        <f t="shared" si="1"/>
        <v>444537581.37659657</v>
      </c>
      <c r="M11" s="68">
        <f t="shared" si="1"/>
        <v>437450470.99226469</v>
      </c>
      <c r="N11" s="68">
        <f t="shared" si="1"/>
        <v>430428361.47887534</v>
      </c>
      <c r="O11" s="68">
        <f t="shared" si="1"/>
        <v>431578437.23957235</v>
      </c>
      <c r="P11" s="68">
        <f t="shared" si="1"/>
        <v>428733084.16107726</v>
      </c>
      <c r="Q11" s="68">
        <f t="shared" ref="Q11:R11" si="2">SUM(Q7:Q10)</f>
        <v>432462636.98179758</v>
      </c>
      <c r="R11" s="68">
        <f t="shared" si="2"/>
        <v>431343320.48246986</v>
      </c>
      <c r="S11" s="68">
        <f t="shared" ref="S11:T11" si="3">SUM(S7:S10)</f>
        <v>428663386.65548694</v>
      </c>
      <c r="T11" s="68">
        <f t="shared" si="3"/>
        <v>426106523.21142435</v>
      </c>
      <c r="U11" s="68">
        <f t="shared" ref="U11" si="4">SUM(U7:U10)</f>
        <v>423969492.16439062</v>
      </c>
      <c r="V11" s="57"/>
      <c r="W11" s="68">
        <f>SUM(W7:W10)</f>
        <v>423969492.16439062</v>
      </c>
      <c r="X11" s="57"/>
      <c r="Y11" s="75">
        <f>SUM(Y7:Y10)</f>
        <v>1</v>
      </c>
    </row>
    <row r="12" spans="1:29" ht="21" customHeight="1" x14ac:dyDescent="0.3">
      <c r="A12" s="57"/>
      <c r="B12" s="57"/>
      <c r="D12" s="57"/>
      <c r="E12" s="57"/>
      <c r="F12" s="57"/>
      <c r="G12" s="57"/>
      <c r="I12" s="57"/>
      <c r="J12" s="57"/>
      <c r="K12" s="57"/>
      <c r="L12" s="57"/>
      <c r="M12" s="57"/>
      <c r="N12" s="57"/>
      <c r="O12" s="57"/>
      <c r="P12" s="57"/>
      <c r="Q12" s="57"/>
      <c r="R12" s="57"/>
      <c r="S12" s="57"/>
      <c r="T12" s="57"/>
      <c r="U12" s="57"/>
      <c r="V12" s="57"/>
      <c r="W12" s="57"/>
      <c r="X12" s="57"/>
      <c r="Y12" s="57"/>
    </row>
    <row r="13" spans="1:29" ht="21" customHeight="1" thickBot="1" x14ac:dyDescent="0.35">
      <c r="A13" s="57"/>
      <c r="B13" s="66" t="s">
        <v>13</v>
      </c>
      <c r="D13" s="9">
        <f t="shared" ref="D13:G13" si="5">D$6</f>
        <v>45198</v>
      </c>
      <c r="E13" s="9">
        <f t="shared" si="5"/>
        <v>45228</v>
      </c>
      <c r="F13" s="9">
        <f t="shared" si="5"/>
        <v>45260</v>
      </c>
      <c r="G13" s="9">
        <f t="shared" si="5"/>
        <v>45291</v>
      </c>
      <c r="I13" s="69">
        <f>$I$6</f>
        <v>2023</v>
      </c>
      <c r="J13" s="57"/>
      <c r="K13" s="9">
        <f t="shared" ref="K13:U13" si="6">K$6</f>
        <v>45322</v>
      </c>
      <c r="L13" s="9">
        <f t="shared" si="6"/>
        <v>45351</v>
      </c>
      <c r="M13" s="9">
        <f t="shared" si="6"/>
        <v>45382</v>
      </c>
      <c r="N13" s="9">
        <f t="shared" si="6"/>
        <v>45412</v>
      </c>
      <c r="O13" s="9">
        <f t="shared" si="6"/>
        <v>45443</v>
      </c>
      <c r="P13" s="9">
        <f t="shared" si="6"/>
        <v>45473</v>
      </c>
      <c r="Q13" s="9">
        <f t="shared" si="6"/>
        <v>45504</v>
      </c>
      <c r="R13" s="9">
        <f t="shared" si="6"/>
        <v>45535</v>
      </c>
      <c r="S13" s="9">
        <f t="shared" si="6"/>
        <v>45565</v>
      </c>
      <c r="T13" s="9">
        <f t="shared" si="6"/>
        <v>45596</v>
      </c>
      <c r="U13" s="9">
        <f t="shared" si="6"/>
        <v>45625</v>
      </c>
      <c r="V13" s="57"/>
      <c r="W13" s="69" t="str">
        <f>$W$6</f>
        <v>(2024)</v>
      </c>
      <c r="X13" s="57"/>
      <c r="Y13" s="69" t="s">
        <v>12</v>
      </c>
    </row>
    <row r="14" spans="1:29" ht="21" customHeight="1" x14ac:dyDescent="0.3">
      <c r="A14" s="57"/>
      <c r="B14" s="58" t="s">
        <v>58</v>
      </c>
      <c r="D14" s="59">
        <f>2.0816786*1000000</f>
        <v>2081678.6</v>
      </c>
      <c r="E14" s="59">
        <f>2.68783078*1000000</f>
        <v>2687830.7800000003</v>
      </c>
      <c r="F14" s="59">
        <f>3.10490797*1000000</f>
        <v>3104907.97</v>
      </c>
      <c r="G14" s="59">
        <f>3.19759179*1000000</f>
        <v>3197591.79</v>
      </c>
      <c r="I14" s="59">
        <f>$G14</f>
        <v>3197591.79</v>
      </c>
      <c r="J14" s="57"/>
      <c r="K14" s="59">
        <f>4.43167685*1000000</f>
        <v>4431676.8499999996</v>
      </c>
      <c r="L14" s="59">
        <v>4167142.2599999993</v>
      </c>
      <c r="M14" s="59">
        <v>3521985.16</v>
      </c>
      <c r="N14" s="59">
        <v>4124429.99</v>
      </c>
      <c r="O14" s="59">
        <v>3016642.36</v>
      </c>
      <c r="P14" s="59">
        <v>3457366.88</v>
      </c>
      <c r="Q14" s="59">
        <v>4078088.0799999996</v>
      </c>
      <c r="R14" s="59">
        <v>3708105.21</v>
      </c>
      <c r="S14" s="59">
        <v>3524795.4</v>
      </c>
      <c r="T14" s="59">
        <v>3293275.36</v>
      </c>
      <c r="U14" s="59">
        <v>3663791.1</v>
      </c>
      <c r="V14" s="57"/>
      <c r="W14" s="59">
        <f t="shared" ref="W14:W17" si="7">$U14</f>
        <v>3663791.1</v>
      </c>
      <c r="X14" s="57"/>
      <c r="Y14" s="60">
        <f>IFERROR(W14/$W$11,"-")</f>
        <v>8.6416385322824023E-3</v>
      </c>
    </row>
    <row r="15" spans="1:29" ht="21" customHeight="1" x14ac:dyDescent="0.3">
      <c r="A15" s="57"/>
      <c r="B15" s="58" t="s">
        <v>75</v>
      </c>
      <c r="D15" s="59">
        <f>-0.01861367*1000000</f>
        <v>-18613.669999999998</v>
      </c>
      <c r="E15" s="59">
        <f>-0.00592595*1000000</f>
        <v>-5925.95</v>
      </c>
      <c r="F15" s="59">
        <f>0.00071631*1000000</f>
        <v>716.31</v>
      </c>
      <c r="G15" s="59">
        <f>0.02739861*1000000</f>
        <v>27398.61</v>
      </c>
      <c r="I15" s="59">
        <f>$G15</f>
        <v>27398.61</v>
      </c>
      <c r="J15" s="57"/>
      <c r="K15" s="59">
        <f>0.04217987*1000000</f>
        <v>42179.87</v>
      </c>
      <c r="L15" s="59">
        <v>396600.38</v>
      </c>
      <c r="M15" s="59">
        <v>46547.63</v>
      </c>
      <c r="N15" s="59">
        <v>27466.99</v>
      </c>
      <c r="O15" s="59">
        <v>-8014.0499999999984</v>
      </c>
      <c r="P15" s="59">
        <v>365477.23</v>
      </c>
      <c r="Q15" s="59">
        <v>429689.02</v>
      </c>
      <c r="R15" s="59">
        <v>9009.6899999999987</v>
      </c>
      <c r="S15" s="59">
        <v>16676.689999999999</v>
      </c>
      <c r="T15" s="59">
        <v>27042.859999999997</v>
      </c>
      <c r="U15" s="59">
        <v>34265.980000000003</v>
      </c>
      <c r="V15" s="57"/>
      <c r="W15" s="59">
        <f t="shared" si="7"/>
        <v>34265.980000000003</v>
      </c>
      <c r="X15" s="57"/>
      <c r="Y15" s="60">
        <f>IFERROR(W15/$W$11,"-")</f>
        <v>8.0821805892376938E-5</v>
      </c>
    </row>
    <row r="16" spans="1:29" ht="21" customHeight="1" x14ac:dyDescent="0.3">
      <c r="A16" s="57"/>
      <c r="B16" s="58" t="s">
        <v>76</v>
      </c>
      <c r="D16" s="59">
        <v>0</v>
      </c>
      <c r="E16" s="59">
        <v>0</v>
      </c>
      <c r="F16" s="59">
        <v>0</v>
      </c>
      <c r="G16" s="59">
        <v>0</v>
      </c>
      <c r="I16" s="59">
        <f>$G16</f>
        <v>0</v>
      </c>
      <c r="J16" s="57"/>
      <c r="K16" s="59">
        <v>0</v>
      </c>
      <c r="L16" s="59">
        <v>0</v>
      </c>
      <c r="M16" s="59">
        <v>0</v>
      </c>
      <c r="N16" s="59">
        <v>0</v>
      </c>
      <c r="O16" s="59">
        <v>0</v>
      </c>
      <c r="P16" s="59">
        <v>0</v>
      </c>
      <c r="Q16" s="59">
        <v>0</v>
      </c>
      <c r="R16" s="59">
        <v>0</v>
      </c>
      <c r="S16" s="59">
        <v>0</v>
      </c>
      <c r="T16" s="59">
        <v>0</v>
      </c>
      <c r="U16" s="59">
        <v>0</v>
      </c>
      <c r="V16" s="57"/>
      <c r="W16" s="59">
        <f t="shared" si="7"/>
        <v>0</v>
      </c>
      <c r="X16" s="57"/>
      <c r="Y16" s="60">
        <f>IFERROR(W16/$W$11,"-")</f>
        <v>0</v>
      </c>
    </row>
    <row r="17" spans="1:25" ht="21" customHeight="1" x14ac:dyDescent="0.3">
      <c r="A17" s="57"/>
      <c r="B17" s="58" t="s">
        <v>77</v>
      </c>
      <c r="D17" s="59">
        <v>0</v>
      </c>
      <c r="E17" s="59">
        <v>0</v>
      </c>
      <c r="F17" s="59">
        <v>0</v>
      </c>
      <c r="G17" s="59">
        <v>0</v>
      </c>
      <c r="I17" s="59">
        <f>$G17</f>
        <v>0</v>
      </c>
      <c r="J17" s="57"/>
      <c r="K17" s="59">
        <v>0</v>
      </c>
      <c r="L17" s="59">
        <v>0</v>
      </c>
      <c r="M17" s="59">
        <v>0</v>
      </c>
      <c r="N17" s="59">
        <v>0</v>
      </c>
      <c r="O17" s="59">
        <v>0</v>
      </c>
      <c r="P17" s="59">
        <v>0</v>
      </c>
      <c r="Q17" s="59">
        <v>0</v>
      </c>
      <c r="R17" s="59">
        <v>0</v>
      </c>
      <c r="S17" s="59">
        <v>0</v>
      </c>
      <c r="T17" s="59">
        <v>0</v>
      </c>
      <c r="U17" s="59">
        <v>0</v>
      </c>
      <c r="V17" s="57"/>
      <c r="W17" s="59">
        <f t="shared" si="7"/>
        <v>0</v>
      </c>
      <c r="X17" s="57"/>
      <c r="Y17" s="60">
        <f>IFERROR(W17/$W$11,"-")</f>
        <v>0</v>
      </c>
    </row>
    <row r="18" spans="1:25" ht="21" customHeight="1" x14ac:dyDescent="0.3">
      <c r="A18" s="57"/>
      <c r="B18" s="67" t="s">
        <v>8</v>
      </c>
      <c r="D18" s="68">
        <f t="shared" ref="D18:F18" si="8">SUM(D14:D17)</f>
        <v>2063064.9300000002</v>
      </c>
      <c r="E18" s="68">
        <f t="shared" si="8"/>
        <v>2681904.83</v>
      </c>
      <c r="F18" s="68">
        <f t="shared" si="8"/>
        <v>3105624.2800000003</v>
      </c>
      <c r="G18" s="68">
        <f>SUM(G14:G17)</f>
        <v>3224990.4</v>
      </c>
      <c r="I18" s="68">
        <f>SUM(I14:I17)</f>
        <v>3224990.4</v>
      </c>
      <c r="J18" s="57"/>
      <c r="K18" s="68">
        <f>SUM(K14:K17)</f>
        <v>4473856.72</v>
      </c>
      <c r="L18" s="68">
        <f t="shared" ref="L18:M18" si="9">SUM(L14:L17)</f>
        <v>4563742.6399999997</v>
      </c>
      <c r="M18" s="68">
        <f t="shared" si="9"/>
        <v>3568532.79</v>
      </c>
      <c r="N18" s="68">
        <f t="shared" ref="N18:O18" si="10">SUM(N14:N17)</f>
        <v>4151896.9800000004</v>
      </c>
      <c r="O18" s="68">
        <f t="shared" si="10"/>
        <v>3008628.31</v>
      </c>
      <c r="P18" s="68">
        <f t="shared" ref="P18:Q18" si="11">SUM(P14:P17)</f>
        <v>3822844.11</v>
      </c>
      <c r="Q18" s="68">
        <f t="shared" si="11"/>
        <v>4507777.0999999996</v>
      </c>
      <c r="R18" s="68">
        <f t="shared" ref="R18:S18" si="12">SUM(R14:R17)</f>
        <v>3717114.9</v>
      </c>
      <c r="S18" s="68">
        <f t="shared" si="12"/>
        <v>3541472.09</v>
      </c>
      <c r="T18" s="68">
        <f t="shared" ref="T18:U18" si="13">SUM(T14:T17)</f>
        <v>3320318.2199999997</v>
      </c>
      <c r="U18" s="68">
        <f t="shared" si="13"/>
        <v>3698057.08</v>
      </c>
      <c r="V18" s="57"/>
      <c r="W18" s="68">
        <f>SUM(W14:W17)</f>
        <v>3698057.08</v>
      </c>
      <c r="X18" s="57"/>
      <c r="Y18" s="75">
        <f>SUM(Y14:Y17)</f>
        <v>8.7224603381747794E-3</v>
      </c>
    </row>
    <row r="19" spans="1:25" ht="21" customHeight="1" x14ac:dyDescent="0.3">
      <c r="A19" s="57"/>
      <c r="B19" s="57"/>
      <c r="D19" s="57"/>
      <c r="E19" s="57"/>
      <c r="F19" s="57"/>
      <c r="G19" s="57"/>
      <c r="I19" s="57"/>
      <c r="J19" s="57"/>
      <c r="K19" s="57"/>
      <c r="L19" s="57"/>
      <c r="M19" s="57"/>
      <c r="N19" s="57"/>
      <c r="O19" s="57"/>
      <c r="P19" s="57"/>
      <c r="Q19" s="57"/>
      <c r="R19" s="57"/>
      <c r="S19" s="57"/>
      <c r="T19" s="57"/>
      <c r="U19" s="57"/>
      <c r="V19" s="57"/>
      <c r="W19" s="57"/>
      <c r="X19" s="57"/>
      <c r="Y19" s="57"/>
    </row>
    <row r="20" spans="1:25" ht="21" customHeight="1" thickBot="1" x14ac:dyDescent="0.35">
      <c r="A20" s="57"/>
      <c r="B20" s="66" t="s">
        <v>14</v>
      </c>
      <c r="D20" s="70">
        <f t="shared" ref="D20:G20" si="14">D11-D18</f>
        <v>444055347.41178</v>
      </c>
      <c r="E20" s="70">
        <f t="shared" si="14"/>
        <v>440340983.66946805</v>
      </c>
      <c r="F20" s="70">
        <f t="shared" si="14"/>
        <v>445948563.68817699</v>
      </c>
      <c r="G20" s="70">
        <f t="shared" si="14"/>
        <v>445772913.10960907</v>
      </c>
      <c r="I20" s="70">
        <f>I11-I18</f>
        <v>445772913.10960907</v>
      </c>
      <c r="J20" s="57"/>
      <c r="K20" s="70">
        <f t="shared" ref="K20:L20" si="15">K11-K18</f>
        <v>446421843.54823101</v>
      </c>
      <c r="L20" s="70">
        <f t="shared" si="15"/>
        <v>439973838.73659658</v>
      </c>
      <c r="M20" s="70">
        <f t="shared" ref="M20:N20" si="16">M11-M18</f>
        <v>433881938.20226467</v>
      </c>
      <c r="N20" s="70">
        <f t="shared" si="16"/>
        <v>426276464.49887532</v>
      </c>
      <c r="O20" s="70">
        <f t="shared" ref="O20:P20" si="17">O11-O18</f>
        <v>428569808.92957234</v>
      </c>
      <c r="P20" s="70">
        <f t="shared" si="17"/>
        <v>424910240.05107725</v>
      </c>
      <c r="Q20" s="70">
        <f t="shared" ref="Q20:R20" si="18">Q11-Q18</f>
        <v>427954859.88179755</v>
      </c>
      <c r="R20" s="70">
        <f t="shared" si="18"/>
        <v>427626205.58246988</v>
      </c>
      <c r="S20" s="70">
        <f t="shared" ref="S20:T20" si="19">S11-S18</f>
        <v>425121914.56548697</v>
      </c>
      <c r="T20" s="70">
        <f t="shared" si="19"/>
        <v>422786204.99142432</v>
      </c>
      <c r="U20" s="70">
        <f t="shared" ref="U20" si="20">U11-U18</f>
        <v>420271435.08439064</v>
      </c>
      <c r="V20" s="57"/>
      <c r="W20" s="70">
        <f>W11-W18</f>
        <v>420271435.08439064</v>
      </c>
      <c r="X20" s="57"/>
      <c r="Y20" s="76">
        <f>IFERROR(W20/$W$11,"-")</f>
        <v>0.9912775396618253</v>
      </c>
    </row>
    <row r="21" spans="1:25" ht="21" customHeight="1" x14ac:dyDescent="0.3">
      <c r="A21" s="57"/>
      <c r="B21" s="57"/>
      <c r="D21" s="57"/>
      <c r="E21" s="57"/>
      <c r="F21" s="57"/>
      <c r="G21" s="57"/>
      <c r="I21" s="57"/>
      <c r="J21" s="57"/>
      <c r="K21" s="57"/>
      <c r="L21" s="57"/>
      <c r="M21" s="57"/>
      <c r="N21" s="57"/>
      <c r="O21" s="57"/>
      <c r="P21" s="57"/>
      <c r="Q21" s="57"/>
      <c r="R21" s="57"/>
      <c r="S21" s="57"/>
      <c r="T21" s="57"/>
      <c r="U21" s="57"/>
      <c r="V21" s="57"/>
      <c r="W21" s="57"/>
      <c r="X21" s="57"/>
      <c r="Y21" s="57"/>
    </row>
    <row r="22" spans="1:25" ht="21" customHeight="1" thickBot="1" x14ac:dyDescent="0.35">
      <c r="A22" s="57"/>
      <c r="B22" s="66" t="s">
        <v>18</v>
      </c>
      <c r="D22" s="69"/>
      <c r="E22" s="69"/>
      <c r="F22" s="69"/>
      <c r="G22" s="69"/>
      <c r="I22" s="69"/>
      <c r="J22" s="57"/>
      <c r="K22" s="69"/>
      <c r="L22" s="69"/>
      <c r="M22" s="69"/>
      <c r="N22" s="69"/>
      <c r="O22" s="69"/>
      <c r="P22" s="69"/>
      <c r="Q22" s="69"/>
      <c r="R22" s="69"/>
      <c r="S22" s="69"/>
      <c r="T22" s="69"/>
      <c r="U22" s="69"/>
      <c r="V22" s="57"/>
      <c r="W22" s="69"/>
      <c r="X22" s="57"/>
      <c r="Y22" s="69" t="s">
        <v>12</v>
      </c>
    </row>
    <row r="23" spans="1:25" ht="21" customHeight="1" x14ac:dyDescent="0.3">
      <c r="A23" s="57"/>
      <c r="B23" s="67" t="s">
        <v>8</v>
      </c>
      <c r="D23" s="68">
        <f t="shared" ref="D23:G23" si="21">D18+D20</f>
        <v>446118412.34178001</v>
      </c>
      <c r="E23" s="68">
        <f t="shared" si="21"/>
        <v>443022888.49946803</v>
      </c>
      <c r="F23" s="68">
        <f t="shared" si="21"/>
        <v>449054187.96817696</v>
      </c>
      <c r="G23" s="68">
        <f t="shared" si="21"/>
        <v>448997903.50960904</v>
      </c>
      <c r="I23" s="68">
        <f>I18+I20</f>
        <v>448997903.50960904</v>
      </c>
      <c r="J23" s="57"/>
      <c r="K23" s="68">
        <f t="shared" ref="K23:L23" si="22">K18+K20</f>
        <v>450895700.26823103</v>
      </c>
      <c r="L23" s="68">
        <f t="shared" si="22"/>
        <v>444537581.37659657</v>
      </c>
      <c r="M23" s="68">
        <f t="shared" ref="M23:N23" si="23">M18+M20</f>
        <v>437450470.99226469</v>
      </c>
      <c r="N23" s="68">
        <f t="shared" si="23"/>
        <v>430428361.47887534</v>
      </c>
      <c r="O23" s="68">
        <f t="shared" ref="O23:P23" si="24">O18+O20</f>
        <v>431578437.23957235</v>
      </c>
      <c r="P23" s="68">
        <f t="shared" si="24"/>
        <v>428733084.16107726</v>
      </c>
      <c r="Q23" s="68">
        <f t="shared" ref="Q23:R23" si="25">Q18+Q20</f>
        <v>432462636.98179758</v>
      </c>
      <c r="R23" s="68">
        <f t="shared" si="25"/>
        <v>431343320.48246986</v>
      </c>
      <c r="S23" s="68">
        <f t="shared" ref="S23:T23" si="26">S18+S20</f>
        <v>428663386.65548694</v>
      </c>
      <c r="T23" s="68">
        <f t="shared" si="26"/>
        <v>426106523.21142435</v>
      </c>
      <c r="U23" s="68">
        <f t="shared" ref="U23" si="27">U18+U20</f>
        <v>423969492.16439062</v>
      </c>
      <c r="V23" s="57"/>
      <c r="W23" s="68">
        <f>W18+W20</f>
        <v>423969492.16439062</v>
      </c>
      <c r="X23" s="57"/>
      <c r="Y23" s="75">
        <f>IFERROR(W23/$W$11,"-")</f>
        <v>1</v>
      </c>
    </row>
    <row r="24" spans="1:25" ht="21" customHeight="1" x14ac:dyDescent="0.3">
      <c r="A24" s="57"/>
      <c r="B24" s="57"/>
      <c r="D24" s="57"/>
      <c r="E24" s="57"/>
      <c r="F24" s="57"/>
      <c r="G24" s="57"/>
      <c r="I24" s="61"/>
      <c r="J24" s="57"/>
      <c r="K24" s="57"/>
      <c r="L24" s="57"/>
      <c r="M24" s="57"/>
      <c r="N24" s="57"/>
      <c r="O24" s="57"/>
      <c r="P24" s="57"/>
      <c r="Q24" s="57"/>
      <c r="R24" s="57"/>
      <c r="S24" s="57"/>
      <c r="T24" s="57"/>
      <c r="U24" s="57"/>
      <c r="V24" s="57"/>
      <c r="W24" s="61"/>
      <c r="X24" s="57"/>
      <c r="Y24" s="57"/>
    </row>
    <row r="25" spans="1:25" ht="21" customHeight="1" thickBot="1" x14ac:dyDescent="0.35">
      <c r="A25" s="57"/>
      <c r="B25" s="66"/>
      <c r="D25" s="9">
        <f t="shared" ref="D25:G25" si="28">D$6</f>
        <v>45198</v>
      </c>
      <c r="E25" s="9">
        <f t="shared" si="28"/>
        <v>45228</v>
      </c>
      <c r="F25" s="9">
        <f t="shared" si="28"/>
        <v>45260</v>
      </c>
      <c r="G25" s="9">
        <f t="shared" si="28"/>
        <v>45291</v>
      </c>
      <c r="I25" s="72">
        <f>$I$6</f>
        <v>2023</v>
      </c>
      <c r="J25" s="57"/>
      <c r="K25" s="9">
        <f t="shared" ref="K25:U25" si="29">K$6</f>
        <v>45322</v>
      </c>
      <c r="L25" s="9">
        <f t="shared" si="29"/>
        <v>45351</v>
      </c>
      <c r="M25" s="9">
        <f t="shared" si="29"/>
        <v>45382</v>
      </c>
      <c r="N25" s="9">
        <f t="shared" si="29"/>
        <v>45412</v>
      </c>
      <c r="O25" s="9">
        <f t="shared" si="29"/>
        <v>45443</v>
      </c>
      <c r="P25" s="9">
        <f t="shared" si="29"/>
        <v>45473</v>
      </c>
      <c r="Q25" s="9">
        <f t="shared" si="29"/>
        <v>45504</v>
      </c>
      <c r="R25" s="9">
        <f t="shared" si="29"/>
        <v>45535</v>
      </c>
      <c r="S25" s="9">
        <f t="shared" si="29"/>
        <v>45565</v>
      </c>
      <c r="T25" s="9">
        <f t="shared" si="29"/>
        <v>45596</v>
      </c>
      <c r="U25" s="9">
        <f t="shared" si="29"/>
        <v>45625</v>
      </c>
      <c r="V25" s="57"/>
      <c r="W25" s="72" t="str">
        <f>$W$6</f>
        <v>(2024)</v>
      </c>
      <c r="X25" s="57"/>
      <c r="Y25" s="57"/>
    </row>
    <row r="26" spans="1:25" ht="21" customHeight="1" x14ac:dyDescent="0.3">
      <c r="A26" s="57"/>
      <c r="B26" s="58" t="s">
        <v>64</v>
      </c>
      <c r="D26" s="59">
        <v>4634191</v>
      </c>
      <c r="E26" s="59">
        <v>4634191</v>
      </c>
      <c r="F26" s="59">
        <v>4634191</v>
      </c>
      <c r="G26" s="59">
        <v>4634191</v>
      </c>
      <c r="I26" s="59">
        <f>$G26</f>
        <v>4634191</v>
      </c>
      <c r="J26" s="57"/>
      <c r="K26" s="59">
        <v>4634191</v>
      </c>
      <c r="L26" s="59">
        <v>4634191</v>
      </c>
      <c r="M26" s="59">
        <v>4634191</v>
      </c>
      <c r="N26" s="59">
        <v>4634191</v>
      </c>
      <c r="O26" s="59">
        <v>4634191</v>
      </c>
      <c r="P26" s="59">
        <v>4634191</v>
      </c>
      <c r="Q26" s="59">
        <v>4634191</v>
      </c>
      <c r="R26" s="59">
        <v>4634191</v>
      </c>
      <c r="S26" s="59">
        <v>4634191</v>
      </c>
      <c r="T26" s="59">
        <v>4634191</v>
      </c>
      <c r="U26" s="59">
        <v>4634191</v>
      </c>
      <c r="V26" s="57"/>
      <c r="W26" s="59">
        <f t="shared" ref="W26:W29" si="30">$U26</f>
        <v>4634191</v>
      </c>
      <c r="X26" s="57"/>
      <c r="Y26" s="57"/>
    </row>
    <row r="27" spans="1:25" ht="21" customHeight="1" x14ac:dyDescent="0.3">
      <c r="A27" s="57"/>
      <c r="B27" s="58" t="s">
        <v>65</v>
      </c>
      <c r="D27" s="62">
        <f t="shared" ref="D27:G27" si="31">D20/D26</f>
        <v>95.821546287535412</v>
      </c>
      <c r="E27" s="62">
        <f t="shared" si="31"/>
        <v>95.020033414563201</v>
      </c>
      <c r="F27" s="62">
        <f t="shared" si="31"/>
        <v>96.230078494429122</v>
      </c>
      <c r="G27" s="62">
        <f t="shared" si="31"/>
        <v>96.192175313794593</v>
      </c>
      <c r="I27" s="63">
        <f>$G27</f>
        <v>96.192175313794593</v>
      </c>
      <c r="J27" s="57"/>
      <c r="K27" s="62">
        <f>K20/K26</f>
        <v>96.332206322145765</v>
      </c>
      <c r="L27" s="62">
        <f t="shared" ref="L27:M27" si="32">L20/L26</f>
        <v>94.940808166214254</v>
      </c>
      <c r="M27" s="62">
        <f t="shared" si="32"/>
        <v>93.626252824336476</v>
      </c>
      <c r="N27" s="62">
        <f t="shared" ref="N27:O27" si="33">N20/N26</f>
        <v>91.985087472414349</v>
      </c>
      <c r="O27" s="62">
        <f t="shared" si="33"/>
        <v>92.479962291060588</v>
      </c>
      <c r="P27" s="62">
        <f t="shared" ref="P27:Q27" si="34">P20/P26</f>
        <v>91.690273458965592</v>
      </c>
      <c r="Q27" s="62">
        <f t="shared" si="34"/>
        <v>92.347264038490763</v>
      </c>
      <c r="R27" s="62">
        <f t="shared" ref="R27:S27" si="35">R20/R26</f>
        <v>92.276344583654378</v>
      </c>
      <c r="S27" s="62">
        <f t="shared" si="35"/>
        <v>91.735950150843365</v>
      </c>
      <c r="T27" s="62">
        <f t="shared" ref="T27:U27" si="36">T20/T26</f>
        <v>91.231933468306408</v>
      </c>
      <c r="U27" s="62">
        <f t="shared" si="36"/>
        <v>90.689277823117479</v>
      </c>
      <c r="V27" s="57"/>
      <c r="W27" s="62">
        <f t="shared" si="30"/>
        <v>90.689277823117479</v>
      </c>
      <c r="X27" s="57"/>
      <c r="Y27" s="57"/>
    </row>
    <row r="28" spans="1:25" ht="21" customHeight="1" x14ac:dyDescent="0.3">
      <c r="A28" s="57"/>
      <c r="B28" s="58" t="s">
        <v>66</v>
      </c>
      <c r="D28" s="62">
        <v>84.02</v>
      </c>
      <c r="E28" s="62">
        <v>82.4</v>
      </c>
      <c r="F28" s="62">
        <v>79.900000000000006</v>
      </c>
      <c r="G28" s="62">
        <v>83.5</v>
      </c>
      <c r="I28" s="63">
        <f>$G28</f>
        <v>83.5</v>
      </c>
      <c r="J28" s="57"/>
      <c r="K28" s="62">
        <v>85.33</v>
      </c>
      <c r="L28" s="62">
        <v>85.5</v>
      </c>
      <c r="M28" s="62">
        <v>86.2</v>
      </c>
      <c r="N28" s="62">
        <v>80.8</v>
      </c>
      <c r="O28" s="62">
        <v>81.11</v>
      </c>
      <c r="P28" s="62">
        <v>84.95</v>
      </c>
      <c r="Q28" s="62">
        <v>81.209999999999994</v>
      </c>
      <c r="R28" s="62">
        <v>80.010000000000005</v>
      </c>
      <c r="S28" s="62">
        <v>77.790000000000006</v>
      </c>
      <c r="T28" s="62">
        <v>75.290000000000006</v>
      </c>
      <c r="U28" s="62">
        <v>71.53</v>
      </c>
      <c r="V28" s="57"/>
      <c r="W28" s="62">
        <f t="shared" si="30"/>
        <v>71.53</v>
      </c>
      <c r="X28" s="57"/>
      <c r="Y28" s="57"/>
    </row>
    <row r="29" spans="1:25" ht="21" customHeight="1" x14ac:dyDescent="0.3">
      <c r="A29" s="57"/>
      <c r="B29" s="58" t="s">
        <v>47</v>
      </c>
      <c r="D29" s="64">
        <f t="shared" ref="D29:G29" si="37">D28/D27</f>
        <v>0.87683828173548717</v>
      </c>
      <c r="E29" s="64">
        <f t="shared" si="37"/>
        <v>0.86718555065642622</v>
      </c>
      <c r="F29" s="64">
        <f t="shared" si="37"/>
        <v>0.8303017232249843</v>
      </c>
      <c r="G29" s="64">
        <f t="shared" si="37"/>
        <v>0.8680539734922238</v>
      </c>
      <c r="I29" s="65">
        <f>$G29</f>
        <v>0.8680539734922238</v>
      </c>
      <c r="J29" s="57"/>
      <c r="K29" s="64">
        <f>K28/K27</f>
        <v>0.88578890962641144</v>
      </c>
      <c r="L29" s="64">
        <f t="shared" ref="L29:M29" si="38">L28/L27</f>
        <v>0.90056111435573527</v>
      </c>
      <c r="M29" s="64">
        <f t="shared" si="38"/>
        <v>0.92068193908956542</v>
      </c>
      <c r="N29" s="64">
        <f t="shared" ref="N29:O29" si="39">N28/N27</f>
        <v>0.8784032523122981</v>
      </c>
      <c r="O29" s="64">
        <f t="shared" si="39"/>
        <v>0.87705485589109455</v>
      </c>
      <c r="P29" s="64">
        <f t="shared" ref="P29:Q29" si="40">P28/P27</f>
        <v>0.92648867535571167</v>
      </c>
      <c r="Q29" s="64">
        <f t="shared" si="40"/>
        <v>0.87939800757011377</v>
      </c>
      <c r="R29" s="64">
        <f t="shared" ref="R29:S29" si="41">R28/R27</f>
        <v>0.86706945708567651</v>
      </c>
      <c r="S29" s="64">
        <f t="shared" si="41"/>
        <v>0.84797726378904081</v>
      </c>
      <c r="T29" s="64">
        <f t="shared" ref="T29:U29" si="42">T28/T27</f>
        <v>0.82525928299168883</v>
      </c>
      <c r="U29" s="64">
        <f t="shared" si="42"/>
        <v>0.78873712214925573</v>
      </c>
      <c r="V29" s="57"/>
      <c r="W29" s="64">
        <f t="shared" si="30"/>
        <v>0.78873712214925573</v>
      </c>
      <c r="X29" s="57"/>
      <c r="Y29" s="57"/>
    </row>
    <row r="30" spans="1:25" ht="21" customHeight="1" x14ac:dyDescent="0.3">
      <c r="A30" s="57"/>
      <c r="B30" s="57"/>
      <c r="D30" s="57"/>
      <c r="E30" s="57"/>
      <c r="F30" s="57"/>
      <c r="G30" s="57"/>
      <c r="I30" s="62"/>
      <c r="J30" s="57"/>
      <c r="K30" s="57"/>
      <c r="L30" s="57"/>
      <c r="M30" s="57"/>
      <c r="N30" s="57"/>
      <c r="O30" s="57"/>
      <c r="P30" s="57"/>
      <c r="Q30" s="57"/>
      <c r="R30" s="57"/>
      <c r="S30" s="57"/>
      <c r="T30" s="57"/>
      <c r="U30" s="57"/>
      <c r="V30" s="57"/>
      <c r="W30" s="57"/>
      <c r="X30" s="57"/>
      <c r="Y30" s="57"/>
    </row>
    <row r="31" spans="1:25" ht="21" hidden="1" customHeight="1" x14ac:dyDescent="0.3">
      <c r="A31" s="57"/>
      <c r="B31" s="57"/>
      <c r="D31" s="57"/>
      <c r="E31" s="57"/>
      <c r="F31" s="57"/>
      <c r="G31" s="57"/>
      <c r="I31" s="62"/>
      <c r="J31" s="57"/>
      <c r="K31" s="57"/>
      <c r="L31" s="57"/>
      <c r="M31" s="57"/>
      <c r="N31" s="57"/>
      <c r="O31" s="57"/>
      <c r="P31" s="57"/>
      <c r="Q31" s="57"/>
      <c r="R31" s="57"/>
      <c r="S31" s="57"/>
      <c r="T31" s="57"/>
      <c r="U31" s="57"/>
      <c r="V31" s="57"/>
      <c r="W31" s="57"/>
      <c r="X31" s="57"/>
      <c r="Y31" s="57"/>
    </row>
    <row r="32" spans="1:25" ht="21" hidden="1" customHeight="1" x14ac:dyDescent="0.3">
      <c r="A32" s="57"/>
      <c r="B32" s="57"/>
      <c r="D32" s="57"/>
      <c r="E32" s="57"/>
      <c r="F32" s="57"/>
      <c r="G32" s="57"/>
      <c r="I32" s="62"/>
      <c r="J32" s="57"/>
      <c r="K32" s="57"/>
      <c r="L32" s="57"/>
      <c r="M32" s="57"/>
      <c r="N32" s="57"/>
      <c r="O32" s="57"/>
      <c r="P32" s="57"/>
      <c r="Q32" s="57"/>
      <c r="R32" s="57"/>
      <c r="S32" s="57"/>
      <c r="T32" s="57"/>
      <c r="U32" s="57"/>
      <c r="V32" s="57"/>
      <c r="W32" s="57"/>
      <c r="X32" s="57"/>
      <c r="Y32" s="57"/>
    </row>
    <row r="33" spans="1:25" ht="21" hidden="1" customHeight="1" x14ac:dyDescent="0.3">
      <c r="A33" s="57"/>
      <c r="B33" s="57"/>
      <c r="D33" s="57"/>
      <c r="E33" s="57"/>
      <c r="F33" s="57"/>
      <c r="G33" s="57"/>
      <c r="I33" s="62"/>
      <c r="J33" s="57"/>
      <c r="K33" s="57"/>
      <c r="L33" s="57"/>
      <c r="M33" s="57"/>
      <c r="N33" s="57"/>
      <c r="O33" s="57"/>
      <c r="P33" s="57"/>
      <c r="Q33" s="57"/>
      <c r="R33" s="57"/>
      <c r="S33" s="57"/>
      <c r="T33" s="57"/>
      <c r="U33" s="57"/>
      <c r="V33" s="57"/>
      <c r="W33" s="57"/>
      <c r="X33" s="57"/>
      <c r="Y33" s="57"/>
    </row>
    <row r="34" spans="1:25" ht="21" hidden="1" customHeight="1" x14ac:dyDescent="0.3">
      <c r="A34" s="57"/>
      <c r="B34" s="57"/>
      <c r="D34" s="57"/>
      <c r="E34" s="57"/>
      <c r="F34" s="57"/>
      <c r="G34" s="57"/>
      <c r="I34" s="62"/>
      <c r="J34" s="57"/>
      <c r="K34" s="57"/>
      <c r="L34" s="57"/>
      <c r="M34" s="57"/>
      <c r="N34" s="57"/>
      <c r="O34" s="57"/>
      <c r="P34" s="57"/>
      <c r="Q34" s="57"/>
      <c r="R34" s="57"/>
      <c r="S34" s="57"/>
      <c r="T34" s="57"/>
      <c r="U34" s="57"/>
      <c r="V34" s="57"/>
      <c r="W34" s="57"/>
      <c r="X34" s="57"/>
      <c r="Y34" s="57"/>
    </row>
    <row r="35" spans="1:25" ht="21" hidden="1" customHeight="1" x14ac:dyDescent="0.3">
      <c r="A35" s="57"/>
      <c r="B35" s="57"/>
      <c r="C35" s="57"/>
      <c r="D35" s="57"/>
      <c r="E35" s="57"/>
      <c r="F35" s="57"/>
      <c r="G35" s="57"/>
      <c r="I35" s="62"/>
      <c r="J35" s="57"/>
      <c r="K35" s="57"/>
      <c r="L35" s="57"/>
      <c r="M35" s="57"/>
      <c r="N35" s="57"/>
      <c r="O35" s="57"/>
      <c r="P35" s="57"/>
      <c r="Q35" s="57"/>
      <c r="R35" s="57"/>
      <c r="S35" s="57"/>
      <c r="T35" s="57"/>
      <c r="U35" s="57"/>
      <c r="V35" s="57"/>
      <c r="W35" s="57"/>
      <c r="X35" s="57"/>
      <c r="Y35" s="57"/>
    </row>
    <row r="36" spans="1:25" ht="21" hidden="1" customHeight="1" x14ac:dyDescent="0.3">
      <c r="A36" s="57"/>
      <c r="B36" s="57"/>
      <c r="C36" s="57"/>
      <c r="D36" s="57"/>
      <c r="E36" s="57"/>
      <c r="F36" s="57"/>
      <c r="G36" s="57"/>
      <c r="I36" s="62"/>
      <c r="J36" s="57"/>
      <c r="K36" s="57"/>
      <c r="L36" s="57"/>
      <c r="M36" s="57"/>
      <c r="N36" s="57"/>
      <c r="O36" s="57"/>
      <c r="P36" s="57"/>
      <c r="Q36" s="57"/>
      <c r="R36" s="57"/>
      <c r="S36" s="57"/>
      <c r="T36" s="57"/>
      <c r="U36" s="57"/>
      <c r="V36" s="57"/>
      <c r="W36" s="57"/>
      <c r="X36" s="57"/>
      <c r="Y36" s="57"/>
    </row>
    <row r="37" spans="1:25" ht="21" hidden="1" customHeight="1" x14ac:dyDescent="0.3">
      <c r="A37" s="57"/>
      <c r="B37" s="57"/>
      <c r="C37" s="57"/>
      <c r="D37" s="57"/>
      <c r="E37" s="57"/>
      <c r="F37" s="57"/>
      <c r="G37" s="57"/>
      <c r="I37" s="62"/>
      <c r="J37" s="57"/>
      <c r="K37" s="57"/>
      <c r="L37" s="57"/>
      <c r="M37" s="57"/>
      <c r="N37" s="57"/>
      <c r="O37" s="57"/>
      <c r="P37" s="57"/>
      <c r="Q37" s="57"/>
      <c r="R37" s="57"/>
      <c r="S37" s="57"/>
      <c r="T37" s="57"/>
      <c r="U37" s="57"/>
      <c r="V37" s="57"/>
      <c r="W37" s="57"/>
      <c r="X37" s="57"/>
      <c r="Y37" s="57"/>
    </row>
    <row r="38" spans="1:25" ht="21" hidden="1" customHeight="1" x14ac:dyDescent="0.3">
      <c r="A38" s="57"/>
      <c r="B38" s="57"/>
      <c r="C38" s="57"/>
      <c r="D38" s="57"/>
      <c r="E38" s="57"/>
      <c r="F38" s="57"/>
      <c r="G38" s="57"/>
      <c r="I38" s="62"/>
      <c r="J38" s="57"/>
      <c r="K38" s="57"/>
      <c r="L38" s="57"/>
      <c r="M38" s="57"/>
      <c r="N38" s="57"/>
      <c r="O38" s="57"/>
      <c r="P38" s="57"/>
      <c r="Q38" s="57"/>
      <c r="R38" s="57"/>
      <c r="S38" s="57"/>
      <c r="T38" s="57"/>
      <c r="U38" s="57"/>
      <c r="V38" s="57"/>
      <c r="W38" s="57"/>
      <c r="X38" s="57"/>
      <c r="Y38" s="57"/>
    </row>
    <row r="39" spans="1:25" ht="21" hidden="1" customHeight="1" x14ac:dyDescent="0.3">
      <c r="A39" s="57"/>
      <c r="B39" s="57"/>
      <c r="C39" s="57"/>
      <c r="D39" s="57"/>
      <c r="E39" s="57"/>
      <c r="F39" s="57"/>
      <c r="G39" s="57"/>
      <c r="I39" s="62"/>
      <c r="J39" s="57"/>
      <c r="K39" s="57"/>
      <c r="L39" s="57"/>
      <c r="M39" s="57"/>
      <c r="N39" s="57"/>
      <c r="O39" s="57"/>
      <c r="P39" s="57"/>
      <c r="Q39" s="57"/>
      <c r="R39" s="57"/>
      <c r="S39" s="57"/>
      <c r="T39" s="57"/>
      <c r="U39" s="57"/>
      <c r="V39" s="57"/>
      <c r="W39" s="57"/>
      <c r="X39" s="57"/>
      <c r="Y39" s="57"/>
    </row>
    <row r="40" spans="1:25" ht="21" hidden="1" customHeight="1" x14ac:dyDescent="0.3">
      <c r="A40" s="57"/>
      <c r="B40" s="57"/>
      <c r="C40" s="57"/>
      <c r="D40" s="57"/>
      <c r="E40" s="57"/>
      <c r="F40" s="57"/>
      <c r="G40" s="57"/>
      <c r="I40" s="62"/>
      <c r="J40" s="57"/>
      <c r="K40" s="57"/>
      <c r="L40" s="57"/>
      <c r="M40" s="57"/>
      <c r="N40" s="57"/>
      <c r="O40" s="57"/>
      <c r="P40" s="57"/>
      <c r="Q40" s="57"/>
      <c r="R40" s="57"/>
      <c r="S40" s="57"/>
      <c r="T40" s="57"/>
      <c r="U40" s="57"/>
      <c r="V40" s="57"/>
      <c r="W40" s="57"/>
      <c r="X40" s="57"/>
      <c r="Y40" s="57"/>
    </row>
    <row r="41" spans="1:25" ht="21" hidden="1" customHeight="1" x14ac:dyDescent="0.3">
      <c r="A41" s="57"/>
      <c r="B41" s="57"/>
      <c r="C41" s="57"/>
      <c r="D41" s="57"/>
      <c r="E41" s="57"/>
      <c r="F41" s="57"/>
      <c r="G41" s="57"/>
      <c r="I41" s="62"/>
      <c r="J41" s="57"/>
      <c r="K41" s="57"/>
      <c r="L41" s="57"/>
      <c r="M41" s="57"/>
      <c r="N41" s="57"/>
      <c r="O41" s="57"/>
      <c r="P41" s="57"/>
      <c r="Q41" s="57"/>
      <c r="R41" s="57"/>
      <c r="S41" s="57"/>
      <c r="T41" s="57"/>
      <c r="U41" s="57"/>
      <c r="V41" s="57"/>
      <c r="W41" s="57"/>
      <c r="X41" s="57"/>
      <c r="Y41" s="57"/>
    </row>
    <row r="42" spans="1:25" ht="21" hidden="1" customHeight="1" x14ac:dyDescent="0.3">
      <c r="A42" s="57"/>
      <c r="B42" s="57"/>
      <c r="C42" s="57"/>
      <c r="D42" s="57"/>
      <c r="E42" s="57"/>
      <c r="F42" s="57"/>
      <c r="G42" s="57"/>
      <c r="I42" s="62"/>
      <c r="J42" s="57"/>
      <c r="K42" s="57"/>
      <c r="L42" s="57"/>
      <c r="M42" s="57"/>
      <c r="N42" s="57"/>
      <c r="O42" s="57"/>
      <c r="P42" s="57"/>
      <c r="Q42" s="57"/>
      <c r="R42" s="57"/>
      <c r="S42" s="57"/>
      <c r="T42" s="57"/>
      <c r="U42" s="57"/>
      <c r="V42" s="57"/>
      <c r="W42" s="57"/>
      <c r="X42" s="57"/>
      <c r="Y42" s="57"/>
    </row>
    <row r="43" spans="1:25" ht="21" hidden="1" customHeight="1" x14ac:dyDescent="0.3">
      <c r="A43" s="57"/>
      <c r="B43" s="57"/>
      <c r="C43" s="57"/>
      <c r="D43" s="57"/>
      <c r="E43" s="57"/>
      <c r="F43" s="57"/>
      <c r="G43" s="57"/>
      <c r="I43" s="62"/>
      <c r="J43" s="57"/>
      <c r="K43" s="57"/>
      <c r="L43" s="57"/>
      <c r="M43" s="57"/>
      <c r="N43" s="57"/>
      <c r="O43" s="57"/>
      <c r="P43" s="57"/>
      <c r="Q43" s="57"/>
      <c r="R43" s="57"/>
      <c r="S43" s="57"/>
      <c r="T43" s="57"/>
      <c r="U43" s="57"/>
      <c r="V43" s="57"/>
      <c r="W43" s="57"/>
      <c r="X43" s="57"/>
      <c r="Y43" s="57"/>
    </row>
    <row r="44" spans="1:25" ht="21" hidden="1" customHeight="1" x14ac:dyDescent="0.3">
      <c r="A44" s="57"/>
      <c r="B44" s="57"/>
      <c r="C44" s="57"/>
      <c r="D44" s="57"/>
      <c r="E44" s="57"/>
      <c r="F44" s="57"/>
      <c r="G44" s="57"/>
      <c r="I44" s="62"/>
      <c r="J44" s="57"/>
      <c r="K44" s="57"/>
      <c r="L44" s="57"/>
      <c r="M44" s="57"/>
      <c r="N44" s="57"/>
      <c r="O44" s="57"/>
      <c r="P44" s="57"/>
      <c r="Q44" s="57"/>
      <c r="R44" s="57"/>
      <c r="S44" s="57"/>
      <c r="T44" s="57"/>
      <c r="U44" s="57"/>
      <c r="V44" s="57"/>
      <c r="W44" s="57"/>
      <c r="X44" s="57"/>
      <c r="Y44" s="57"/>
    </row>
    <row r="45" spans="1:25" ht="21" hidden="1" customHeight="1" x14ac:dyDescent="0.3">
      <c r="A45" s="57"/>
      <c r="B45" s="57"/>
      <c r="C45" s="57"/>
      <c r="D45" s="57"/>
      <c r="E45" s="57"/>
      <c r="F45" s="57"/>
      <c r="G45" s="57"/>
      <c r="I45" s="62"/>
      <c r="J45" s="57"/>
      <c r="K45" s="57"/>
      <c r="L45" s="57"/>
      <c r="M45" s="57"/>
      <c r="N45" s="57"/>
      <c r="O45" s="57"/>
      <c r="P45" s="57"/>
      <c r="Q45" s="57"/>
      <c r="R45" s="57"/>
      <c r="S45" s="57"/>
      <c r="T45" s="57"/>
      <c r="U45" s="57"/>
      <c r="V45" s="57"/>
      <c r="W45" s="57"/>
      <c r="X45" s="57"/>
      <c r="Y45" s="57"/>
    </row>
    <row r="46" spans="1:25" ht="21" hidden="1" customHeight="1" x14ac:dyDescent="0.3">
      <c r="A46" s="57"/>
      <c r="B46" s="57"/>
      <c r="C46" s="57"/>
      <c r="D46" s="57"/>
      <c r="E46" s="57"/>
      <c r="F46" s="57"/>
      <c r="G46" s="57"/>
      <c r="I46" s="62"/>
      <c r="J46" s="57"/>
      <c r="K46" s="57"/>
      <c r="L46" s="57"/>
      <c r="M46" s="57"/>
      <c r="N46" s="57"/>
      <c r="O46" s="57"/>
      <c r="P46" s="57"/>
      <c r="Q46" s="57"/>
      <c r="R46" s="57"/>
      <c r="S46" s="57"/>
      <c r="T46" s="57"/>
      <c r="U46" s="57"/>
      <c r="V46" s="57"/>
      <c r="W46" s="57"/>
      <c r="X46" s="57"/>
      <c r="Y46" s="57"/>
    </row>
    <row r="47" spans="1:25" ht="21" hidden="1" customHeight="1" x14ac:dyDescent="0.3">
      <c r="A47" s="57"/>
      <c r="B47" s="57"/>
      <c r="C47" s="57"/>
      <c r="D47" s="57"/>
      <c r="E47" s="57"/>
      <c r="F47" s="57"/>
      <c r="G47" s="57"/>
      <c r="I47" s="62"/>
      <c r="J47" s="57"/>
      <c r="K47" s="57"/>
      <c r="L47" s="57"/>
      <c r="M47" s="57"/>
      <c r="N47" s="57"/>
      <c r="O47" s="57"/>
      <c r="P47" s="57"/>
      <c r="Q47" s="57"/>
      <c r="R47" s="57"/>
      <c r="S47" s="57"/>
      <c r="T47" s="57"/>
      <c r="U47" s="57"/>
      <c r="V47" s="57"/>
      <c r="W47" s="57"/>
      <c r="X47" s="57"/>
      <c r="Y47" s="57"/>
    </row>
    <row r="48" spans="1:25" ht="21" hidden="1" customHeight="1" x14ac:dyDescent="0.3">
      <c r="A48" s="57"/>
      <c r="B48" s="57"/>
      <c r="C48" s="57"/>
      <c r="D48" s="57"/>
      <c r="E48" s="57"/>
      <c r="F48" s="57"/>
      <c r="G48" s="57"/>
      <c r="I48" s="62"/>
      <c r="J48" s="57"/>
      <c r="K48" s="57"/>
      <c r="L48" s="57"/>
      <c r="M48" s="57"/>
      <c r="N48" s="57"/>
      <c r="O48" s="57"/>
      <c r="P48" s="57"/>
      <c r="Q48" s="57"/>
      <c r="R48" s="57"/>
      <c r="S48" s="57"/>
      <c r="T48" s="57"/>
      <c r="U48" s="57"/>
      <c r="V48" s="57"/>
      <c r="W48" s="57"/>
      <c r="X48" s="57"/>
      <c r="Y48" s="57"/>
    </row>
    <row r="49" spans="1:25" ht="21" hidden="1" customHeight="1" x14ac:dyDescent="0.3">
      <c r="A49" s="57"/>
      <c r="B49" s="57"/>
      <c r="C49" s="57"/>
      <c r="D49" s="57"/>
      <c r="E49" s="57"/>
      <c r="F49" s="57"/>
      <c r="G49" s="57"/>
      <c r="I49" s="62"/>
      <c r="J49" s="57"/>
      <c r="K49" s="57"/>
      <c r="L49" s="57"/>
      <c r="M49" s="57"/>
      <c r="N49" s="57"/>
      <c r="O49" s="57"/>
      <c r="P49" s="57"/>
      <c r="Q49" s="57"/>
      <c r="R49" s="57"/>
      <c r="S49" s="57"/>
      <c r="T49" s="57"/>
      <c r="U49" s="57"/>
      <c r="V49" s="57"/>
      <c r="W49" s="57"/>
      <c r="X49" s="57"/>
      <c r="Y49" s="57"/>
    </row>
    <row r="50" spans="1:25" ht="21" hidden="1" customHeight="1" x14ac:dyDescent="0.3">
      <c r="A50" s="57"/>
      <c r="B50" s="57"/>
      <c r="C50" s="57"/>
      <c r="D50" s="57"/>
      <c r="E50" s="57"/>
      <c r="F50" s="57"/>
      <c r="G50" s="57"/>
      <c r="I50" s="62"/>
      <c r="J50" s="57"/>
      <c r="K50" s="57"/>
      <c r="L50" s="57"/>
      <c r="M50" s="57"/>
      <c r="N50" s="57"/>
      <c r="O50" s="57"/>
      <c r="P50" s="57"/>
      <c r="Q50" s="57"/>
      <c r="R50" s="57"/>
      <c r="S50" s="57"/>
      <c r="T50" s="57"/>
      <c r="U50" s="57"/>
      <c r="V50" s="57"/>
      <c r="W50" s="57"/>
      <c r="X50" s="57"/>
      <c r="Y50" s="57"/>
    </row>
    <row r="51" spans="1:25" ht="21" hidden="1" customHeight="1" x14ac:dyDescent="0.3">
      <c r="A51" s="57"/>
      <c r="B51" s="57"/>
      <c r="C51" s="57"/>
      <c r="D51" s="57"/>
      <c r="E51" s="57"/>
      <c r="F51" s="57"/>
      <c r="G51" s="57"/>
      <c r="I51" s="62"/>
      <c r="J51" s="57"/>
      <c r="K51" s="57"/>
      <c r="L51" s="57"/>
      <c r="M51" s="57"/>
      <c r="N51" s="57"/>
      <c r="O51" s="57"/>
      <c r="P51" s="57"/>
      <c r="Q51" s="57"/>
      <c r="R51" s="57"/>
      <c r="S51" s="57"/>
      <c r="T51" s="57"/>
      <c r="U51" s="57"/>
      <c r="V51" s="57"/>
      <c r="W51" s="57"/>
      <c r="X51" s="57"/>
      <c r="Y51" s="57"/>
    </row>
    <row r="52" spans="1:25" ht="21" hidden="1" customHeight="1" x14ac:dyDescent="0.3">
      <c r="A52" s="57"/>
      <c r="B52" s="57"/>
      <c r="C52" s="57"/>
      <c r="D52" s="57"/>
      <c r="E52" s="57"/>
      <c r="F52" s="57"/>
      <c r="G52" s="57"/>
      <c r="I52" s="62"/>
      <c r="J52" s="57"/>
      <c r="K52" s="57"/>
      <c r="L52" s="57"/>
      <c r="M52" s="57"/>
      <c r="N52" s="57"/>
      <c r="O52" s="57"/>
      <c r="P52" s="57"/>
      <c r="Q52" s="57"/>
      <c r="R52" s="57"/>
      <c r="S52" s="57"/>
      <c r="T52" s="57"/>
      <c r="U52" s="57"/>
      <c r="V52" s="57"/>
      <c r="W52" s="57"/>
      <c r="X52" s="57"/>
      <c r="Y52" s="57"/>
    </row>
    <row r="53" spans="1:25" ht="21" hidden="1" customHeight="1" x14ac:dyDescent="0.3">
      <c r="A53" s="57"/>
      <c r="B53" s="57"/>
      <c r="C53" s="57"/>
      <c r="D53" s="57"/>
      <c r="E53" s="57"/>
      <c r="F53" s="57"/>
      <c r="G53" s="57"/>
      <c r="I53" s="62"/>
      <c r="J53" s="57"/>
      <c r="K53" s="57"/>
      <c r="L53" s="57"/>
      <c r="M53" s="57"/>
      <c r="N53" s="57"/>
      <c r="O53" s="57"/>
      <c r="P53" s="57"/>
      <c r="Q53" s="57"/>
      <c r="R53" s="57"/>
      <c r="S53" s="57"/>
      <c r="T53" s="57"/>
      <c r="U53" s="57"/>
      <c r="V53" s="57"/>
      <c r="W53" s="57"/>
      <c r="X53" s="57"/>
      <c r="Y53" s="57"/>
    </row>
    <row r="54" spans="1:25" ht="21" hidden="1" customHeight="1" x14ac:dyDescent="0.3">
      <c r="A54" s="57"/>
      <c r="B54" s="57"/>
      <c r="C54" s="57"/>
      <c r="D54" s="57"/>
      <c r="E54" s="57"/>
      <c r="F54" s="57"/>
      <c r="G54" s="57"/>
      <c r="I54" s="62"/>
      <c r="J54" s="57"/>
      <c r="K54" s="57"/>
      <c r="L54" s="57"/>
      <c r="M54" s="57"/>
      <c r="N54" s="57"/>
      <c r="O54" s="57"/>
      <c r="P54" s="57"/>
      <c r="Q54" s="57"/>
      <c r="R54" s="57"/>
      <c r="S54" s="57"/>
      <c r="T54" s="57"/>
      <c r="U54" s="57"/>
      <c r="V54" s="57"/>
      <c r="W54" s="57"/>
      <c r="X54" s="57"/>
      <c r="Y54" s="57"/>
    </row>
    <row r="55" spans="1:25" ht="21" hidden="1" customHeight="1" x14ac:dyDescent="0.3">
      <c r="A55" s="57"/>
      <c r="B55" s="57"/>
      <c r="C55" s="57"/>
      <c r="D55" s="57"/>
      <c r="E55" s="57"/>
      <c r="F55" s="57"/>
      <c r="G55" s="57"/>
      <c r="I55" s="62"/>
      <c r="J55" s="57"/>
      <c r="K55" s="57"/>
      <c r="L55" s="57"/>
      <c r="M55" s="57"/>
      <c r="N55" s="57"/>
      <c r="O55" s="57"/>
      <c r="P55" s="57"/>
      <c r="Q55" s="57"/>
      <c r="R55" s="57"/>
      <c r="S55" s="57"/>
      <c r="T55" s="57"/>
      <c r="U55" s="57"/>
      <c r="V55" s="57"/>
      <c r="W55" s="57"/>
      <c r="X55" s="57"/>
      <c r="Y55" s="57"/>
    </row>
    <row r="56" spans="1:25" ht="21" hidden="1" customHeight="1" x14ac:dyDescent="0.3">
      <c r="A56" s="57"/>
      <c r="B56" s="57"/>
      <c r="C56" s="57"/>
      <c r="D56" s="57"/>
      <c r="E56" s="57"/>
      <c r="F56" s="57"/>
      <c r="G56" s="57"/>
      <c r="I56" s="62"/>
      <c r="J56" s="57"/>
      <c r="K56" s="57"/>
      <c r="L56" s="57"/>
      <c r="M56" s="57"/>
      <c r="N56" s="57"/>
      <c r="O56" s="57"/>
      <c r="P56" s="57"/>
      <c r="Q56" s="57"/>
      <c r="R56" s="57"/>
      <c r="S56" s="57"/>
      <c r="T56" s="57"/>
      <c r="U56" s="57"/>
      <c r="V56" s="57"/>
      <c r="W56" s="57"/>
      <c r="X56" s="57"/>
      <c r="Y56" s="57"/>
    </row>
    <row r="57" spans="1:25" ht="21" hidden="1" customHeight="1" x14ac:dyDescent="0.3">
      <c r="A57" s="57"/>
      <c r="B57" s="57"/>
      <c r="C57" s="57"/>
      <c r="D57" s="57"/>
      <c r="E57" s="57"/>
      <c r="F57" s="57"/>
      <c r="G57" s="57"/>
      <c r="I57" s="62"/>
      <c r="J57" s="57"/>
      <c r="K57" s="57"/>
      <c r="L57" s="57"/>
      <c r="M57" s="57"/>
      <c r="N57" s="57"/>
      <c r="O57" s="57"/>
      <c r="P57" s="57"/>
      <c r="Q57" s="57"/>
      <c r="R57" s="57"/>
      <c r="S57" s="57"/>
      <c r="T57" s="57"/>
      <c r="U57" s="57"/>
      <c r="V57" s="57"/>
      <c r="W57" s="57"/>
      <c r="X57" s="57"/>
      <c r="Y57" s="57"/>
    </row>
    <row r="58" spans="1:25" ht="21" hidden="1" customHeight="1" x14ac:dyDescent="0.3">
      <c r="A58" s="57"/>
      <c r="B58" s="57"/>
      <c r="C58" s="57"/>
      <c r="D58" s="57"/>
      <c r="E58" s="57"/>
      <c r="F58" s="57"/>
      <c r="G58" s="57"/>
      <c r="I58" s="62"/>
      <c r="J58" s="57"/>
      <c r="K58" s="57"/>
      <c r="L58" s="57"/>
      <c r="M58" s="57"/>
      <c r="N58" s="57"/>
      <c r="O58" s="57"/>
      <c r="P58" s="57"/>
      <c r="Q58" s="57"/>
      <c r="R58" s="57"/>
      <c r="S58" s="57"/>
      <c r="T58" s="57"/>
      <c r="U58" s="57"/>
      <c r="V58" s="57"/>
      <c r="W58" s="57"/>
      <c r="X58" s="57"/>
      <c r="Y58" s="57"/>
    </row>
    <row r="59" spans="1:25" ht="21" hidden="1" customHeight="1" x14ac:dyDescent="0.3">
      <c r="A59" s="57"/>
      <c r="B59" s="57"/>
      <c r="C59" s="57"/>
      <c r="D59" s="57"/>
      <c r="E59" s="57"/>
      <c r="F59" s="57"/>
      <c r="G59" s="57"/>
      <c r="I59" s="62"/>
      <c r="J59" s="57"/>
      <c r="K59" s="57"/>
      <c r="L59" s="57"/>
      <c r="M59" s="57"/>
      <c r="N59" s="57"/>
      <c r="O59" s="57"/>
      <c r="P59" s="57"/>
      <c r="Q59" s="57"/>
      <c r="R59" s="57"/>
      <c r="S59" s="57"/>
      <c r="T59" s="57"/>
      <c r="U59" s="57"/>
      <c r="V59" s="57"/>
      <c r="W59" s="57"/>
      <c r="X59" s="57"/>
      <c r="Y59" s="57"/>
    </row>
    <row r="60" spans="1:25" ht="21" hidden="1" customHeight="1" x14ac:dyDescent="0.3">
      <c r="A60" s="57"/>
      <c r="B60" s="57"/>
      <c r="C60" s="57"/>
      <c r="D60" s="57"/>
      <c r="E60" s="57"/>
      <c r="F60" s="57"/>
      <c r="G60" s="57"/>
      <c r="I60" s="62"/>
      <c r="J60" s="57"/>
      <c r="K60" s="57"/>
      <c r="L60" s="57"/>
      <c r="M60" s="57"/>
      <c r="N60" s="57"/>
      <c r="O60" s="57"/>
      <c r="P60" s="57"/>
      <c r="Q60" s="57"/>
      <c r="R60" s="57"/>
      <c r="S60" s="57"/>
      <c r="T60" s="57"/>
      <c r="U60" s="57"/>
      <c r="V60" s="57"/>
      <c r="W60" s="57"/>
      <c r="X60" s="57"/>
      <c r="Y60" s="57"/>
    </row>
    <row r="61" spans="1:25" ht="21" hidden="1" customHeight="1" x14ac:dyDescent="0.3">
      <c r="A61" s="57"/>
      <c r="B61" s="57"/>
      <c r="C61" s="57"/>
      <c r="D61" s="57"/>
      <c r="E61" s="57"/>
      <c r="F61" s="57"/>
      <c r="G61" s="57"/>
      <c r="I61" s="62"/>
      <c r="J61" s="57"/>
      <c r="K61" s="57"/>
      <c r="L61" s="57"/>
      <c r="M61" s="57"/>
      <c r="N61" s="57"/>
      <c r="O61" s="57"/>
      <c r="P61" s="57"/>
      <c r="Q61" s="57"/>
      <c r="R61" s="57"/>
      <c r="S61" s="57"/>
      <c r="T61" s="57"/>
      <c r="U61" s="57"/>
      <c r="V61" s="57"/>
      <c r="W61" s="57"/>
      <c r="X61" s="57"/>
      <c r="Y61" s="57"/>
    </row>
    <row r="62" spans="1:25" ht="21" hidden="1" customHeight="1" x14ac:dyDescent="0.3">
      <c r="A62" s="57"/>
      <c r="B62" s="57"/>
      <c r="C62" s="57"/>
      <c r="D62" s="57"/>
      <c r="E62" s="57"/>
      <c r="F62" s="57"/>
      <c r="G62" s="57"/>
      <c r="I62" s="62"/>
      <c r="J62" s="57"/>
      <c r="K62" s="57"/>
      <c r="L62" s="57"/>
      <c r="M62" s="57"/>
      <c r="N62" s="57"/>
      <c r="O62" s="57"/>
      <c r="P62" s="57"/>
      <c r="Q62" s="57"/>
      <c r="R62" s="57"/>
      <c r="S62" s="57"/>
      <c r="T62" s="57"/>
      <c r="U62" s="57"/>
      <c r="V62" s="57"/>
      <c r="W62" s="57"/>
      <c r="X62" s="57"/>
      <c r="Y62" s="57"/>
    </row>
    <row r="63" spans="1:25" ht="21" hidden="1" customHeight="1" x14ac:dyDescent="0.3">
      <c r="A63" s="57"/>
      <c r="B63" s="57"/>
      <c r="C63" s="57"/>
      <c r="D63" s="57"/>
      <c r="E63" s="57"/>
      <c r="F63" s="57"/>
      <c r="G63" s="57"/>
      <c r="I63" s="62"/>
      <c r="J63" s="57"/>
      <c r="K63" s="57"/>
      <c r="L63" s="57"/>
      <c r="M63" s="57"/>
      <c r="N63" s="57"/>
      <c r="O63" s="57"/>
      <c r="P63" s="57"/>
      <c r="Q63" s="57"/>
      <c r="R63" s="57"/>
      <c r="S63" s="57"/>
      <c r="T63" s="57"/>
      <c r="U63" s="57"/>
      <c r="V63" s="57"/>
      <c r="W63" s="57"/>
      <c r="X63" s="57"/>
      <c r="Y63" s="57"/>
    </row>
    <row r="64" spans="1:25" ht="21" hidden="1" customHeight="1" x14ac:dyDescent="0.3">
      <c r="A64" s="57"/>
      <c r="J64" s="57"/>
      <c r="K64" s="57"/>
      <c r="L64" s="57"/>
      <c r="M64" s="57"/>
      <c r="N64" s="57"/>
      <c r="O64" s="57"/>
      <c r="P64" s="57"/>
      <c r="Q64" s="57"/>
      <c r="R64" s="57"/>
      <c r="S64" s="57"/>
      <c r="T64" s="57"/>
      <c r="U64" s="57"/>
      <c r="V64" s="57"/>
      <c r="W64" s="57"/>
      <c r="X64" s="57"/>
      <c r="Y64" s="57"/>
    </row>
    <row r="65" spans="1:25" ht="21" hidden="1" customHeight="1" x14ac:dyDescent="0.3">
      <c r="A65" s="57"/>
      <c r="B65" s="57"/>
      <c r="C65" s="63"/>
      <c r="D65" s="63"/>
      <c r="E65" s="63"/>
      <c r="F65" s="63"/>
      <c r="G65" s="63"/>
      <c r="I65" s="57"/>
      <c r="J65" s="57"/>
      <c r="K65" s="57"/>
      <c r="L65" s="57"/>
      <c r="M65" s="57"/>
      <c r="N65" s="57"/>
      <c r="O65" s="57"/>
      <c r="P65" s="57"/>
      <c r="Q65" s="57"/>
      <c r="R65" s="57"/>
      <c r="S65" s="57"/>
      <c r="T65" s="57"/>
      <c r="U65" s="57"/>
      <c r="V65" s="57"/>
      <c r="W65" s="57"/>
      <c r="X65" s="57"/>
      <c r="Y65" s="57"/>
    </row>
    <row r="66" spans="1:25" ht="21" hidden="1" customHeight="1" x14ac:dyDescent="0.3">
      <c r="A66" s="21"/>
      <c r="B66" s="57"/>
      <c r="C66" s="57"/>
      <c r="D66" s="57"/>
      <c r="E66" s="57"/>
      <c r="F66" s="57"/>
      <c r="G66" s="57"/>
      <c r="I66" s="57"/>
      <c r="J66" s="57"/>
      <c r="K66" s="57"/>
      <c r="L66" s="57"/>
      <c r="M66" s="57"/>
      <c r="N66" s="57"/>
      <c r="O66" s="57"/>
      <c r="P66" s="57"/>
      <c r="Q66" s="57"/>
      <c r="R66" s="57"/>
      <c r="S66" s="57"/>
      <c r="T66" s="57"/>
      <c r="U66" s="57"/>
      <c r="V66" s="57"/>
      <c r="W66" s="57"/>
      <c r="X66" s="57"/>
      <c r="Y66" s="57"/>
    </row>
    <row r="67" spans="1:25" ht="21" hidden="1" customHeight="1" x14ac:dyDescent="0.3">
      <c r="A67" s="57"/>
      <c r="B67" s="57"/>
      <c r="C67" s="57"/>
      <c r="D67" s="57"/>
      <c r="E67" s="57"/>
      <c r="F67" s="57"/>
      <c r="G67" s="57"/>
      <c r="I67" s="57"/>
      <c r="J67" s="57"/>
      <c r="K67" s="57"/>
      <c r="L67" s="57"/>
      <c r="M67" s="57"/>
      <c r="N67" s="57"/>
      <c r="O67" s="57"/>
      <c r="P67" s="57"/>
      <c r="Q67" s="57"/>
      <c r="R67" s="57"/>
      <c r="S67" s="57"/>
      <c r="T67" s="57"/>
      <c r="U67" s="57"/>
      <c r="V67" s="57"/>
      <c r="W67" s="57"/>
      <c r="X67" s="57"/>
      <c r="Y67" s="57"/>
    </row>
    <row r="68" spans="1:25" ht="21" hidden="1" customHeight="1" x14ac:dyDescent="0.3">
      <c r="A68" s="21"/>
      <c r="B68" s="57"/>
      <c r="C68" s="57"/>
      <c r="D68" s="57"/>
      <c r="E68" s="57"/>
      <c r="F68" s="57"/>
      <c r="G68" s="57"/>
      <c r="I68" s="57"/>
      <c r="J68" s="57"/>
      <c r="K68" s="57"/>
      <c r="L68" s="57"/>
      <c r="M68" s="57"/>
      <c r="N68" s="57"/>
      <c r="O68" s="57"/>
      <c r="P68" s="57"/>
      <c r="Q68" s="57"/>
      <c r="R68" s="57"/>
      <c r="S68" s="57"/>
      <c r="T68" s="57"/>
      <c r="U68" s="57"/>
      <c r="V68" s="57"/>
      <c r="W68" s="57"/>
      <c r="X68" s="57"/>
      <c r="Y68" s="57"/>
    </row>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2"/>
  <sheetViews>
    <sheetView showGridLines="0" zoomScaleNormal="100" workbookViewId="0">
      <pane xSplit="2" ySplit="7" topLeftCell="C8" activePane="bottomRight" state="frozen"/>
      <selection activeCell="D37" sqref="D37"/>
      <selection pane="topRight" activeCell="D37" sqref="D37"/>
      <selection pane="bottomLeft" activeCell="D37" sqref="D37"/>
      <selection pane="bottomRight" activeCell="D37" sqref="D37"/>
    </sheetView>
  </sheetViews>
  <sheetFormatPr defaultColWidth="0" defaultRowHeight="13" zeroHeight="1" outlineLevelCol="1" x14ac:dyDescent="0.3"/>
  <cols>
    <col min="1" max="1" width="2.3984375" style="1" customWidth="1"/>
    <col min="2" max="2" width="44.09765625" style="1" customWidth="1"/>
    <col min="3" max="3" width="2.59765625" style="1" customWidth="1"/>
    <col min="4" max="4" width="15.3984375" style="1" hidden="1" customWidth="1" outlineLevel="1"/>
    <col min="5" max="7" width="14.796875" style="1" hidden="1" customWidth="1" outlineLevel="1"/>
    <col min="8" max="8" width="2.59765625" style="1" customWidth="1" collapsed="1"/>
    <col min="9" max="9" width="15.09765625" style="1" bestFit="1" customWidth="1"/>
    <col min="10" max="10" width="2.3984375" style="1" customWidth="1"/>
    <col min="11" max="21" width="18.3984375" style="1" customWidth="1"/>
    <col min="22" max="22" width="2.3984375" style="1" customWidth="1"/>
    <col min="23" max="23" width="15.09765625" style="1" bestFit="1" customWidth="1"/>
    <col min="24" max="24" width="2.3984375" style="1" customWidth="1"/>
    <col min="25" max="27" width="13.3984375" style="1" hidden="1" customWidth="1"/>
    <col min="28" max="30" width="8.8984375" style="1" hidden="1" customWidth="1"/>
    <col min="31" max="42" width="13.3984375" style="1" hidden="1" customWidth="1"/>
    <col min="43" max="16384" width="8.8984375" style="1" hidden="1"/>
  </cols>
  <sheetData>
    <row r="1" spans="1:23" ht="54" customHeight="1" x14ac:dyDescent="0.3">
      <c r="B1" s="11" t="s">
        <v>67</v>
      </c>
    </row>
    <row r="2" spans="1:23" ht="4" customHeight="1" x14ac:dyDescent="0.3">
      <c r="A2" s="3"/>
      <c r="B2" s="2"/>
      <c r="C2" s="2"/>
      <c r="D2" s="3"/>
      <c r="E2" s="3"/>
      <c r="F2" s="3"/>
      <c r="G2" s="3"/>
      <c r="H2" s="3"/>
      <c r="I2" s="3"/>
      <c r="V2" s="3"/>
      <c r="W2" s="3"/>
    </row>
    <row r="3" spans="1:23" ht="15.5" x14ac:dyDescent="0.3">
      <c r="B3" s="10" t="s">
        <v>15</v>
      </c>
      <c r="C3" s="36"/>
      <c r="D3" s="4"/>
      <c r="E3" s="4"/>
      <c r="F3" s="4"/>
      <c r="G3" s="4"/>
      <c r="H3" s="4"/>
      <c r="I3" s="4"/>
      <c r="J3" s="4"/>
      <c r="K3" s="4"/>
      <c r="L3" s="4"/>
      <c r="M3" s="4"/>
      <c r="N3" s="4"/>
      <c r="O3" s="4"/>
      <c r="P3" s="4"/>
      <c r="Q3" s="4"/>
      <c r="R3" s="4"/>
      <c r="S3" s="4"/>
      <c r="T3" s="4"/>
      <c r="U3" s="4"/>
      <c r="V3" s="4"/>
      <c r="W3" s="4"/>
    </row>
    <row r="4" spans="1:23" x14ac:dyDescent="0.3"/>
    <row r="5" spans="1:23" x14ac:dyDescent="0.3"/>
    <row r="6" spans="1:23" s="26" customFormat="1" ht="14" x14ac:dyDescent="0.3">
      <c r="I6" s="43"/>
      <c r="W6" s="56" t="s">
        <v>17</v>
      </c>
    </row>
    <row r="7" spans="1:23" s="26" customFormat="1" ht="14.5" thickBot="1" x14ac:dyDescent="0.35">
      <c r="B7" s="53" t="s">
        <v>38</v>
      </c>
      <c r="D7" s="54">
        <v>45198</v>
      </c>
      <c r="E7" s="54">
        <v>45230</v>
      </c>
      <c r="F7" s="54">
        <v>45260</v>
      </c>
      <c r="G7" s="54">
        <v>45289</v>
      </c>
      <c r="I7" s="55">
        <v>2023</v>
      </c>
      <c r="K7" s="54">
        <v>45320</v>
      </c>
      <c r="L7" s="54">
        <v>45349</v>
      </c>
      <c r="M7" s="54">
        <v>45380</v>
      </c>
      <c r="N7" s="54">
        <v>45410</v>
      </c>
      <c r="O7" s="54">
        <v>45441</v>
      </c>
      <c r="P7" s="54">
        <v>45471</v>
      </c>
      <c r="Q7" s="54">
        <v>45504</v>
      </c>
      <c r="R7" s="54">
        <v>45534</v>
      </c>
      <c r="S7" s="54">
        <v>45565</v>
      </c>
      <c r="T7" s="54">
        <v>45596</v>
      </c>
      <c r="U7" s="54">
        <v>45625</v>
      </c>
      <c r="W7" s="55" t="s">
        <v>113</v>
      </c>
    </row>
    <row r="8" spans="1:23" s="26" customFormat="1" ht="14" x14ac:dyDescent="0.3">
      <c r="B8" s="44" t="s">
        <v>155</v>
      </c>
      <c r="D8" s="45">
        <v>2073276.6992303438</v>
      </c>
      <c r="E8" s="45">
        <v>3085055.6515308982</v>
      </c>
      <c r="F8" s="45">
        <v>3236605.502780552</v>
      </c>
      <c r="G8" s="45">
        <v>3121184.413165695</v>
      </c>
      <c r="I8" s="45">
        <f>SUM(D8:G8)</f>
        <v>11516122.266707491</v>
      </c>
      <c r="K8" s="45">
        <v>4003490.5482885651</v>
      </c>
      <c r="L8" s="45">
        <v>3954583.8314760756</v>
      </c>
      <c r="M8" s="45">
        <v>3702726.2424073778</v>
      </c>
      <c r="N8" s="45">
        <v>4046700.8918298963</v>
      </c>
      <c r="O8" s="45">
        <v>2864979.2866397132</v>
      </c>
      <c r="P8" s="45">
        <v>3309679.9246820975</v>
      </c>
      <c r="Q8" s="45">
        <v>4212866.6307776505</v>
      </c>
      <c r="R8" s="45">
        <v>3563901.9521668167</v>
      </c>
      <c r="S8" s="45">
        <v>3369537.5868536215</v>
      </c>
      <c r="T8" s="45">
        <v>3083824.275059924</v>
      </c>
      <c r="U8" s="45">
        <v>3608189.014185694</v>
      </c>
      <c r="W8" s="45">
        <f>SUM(K8:V8)</f>
        <v>39720480.184367441</v>
      </c>
    </row>
    <row r="9" spans="1:23" s="26" customFormat="1" ht="14" x14ac:dyDescent="0.3">
      <c r="B9" s="44" t="s">
        <v>156</v>
      </c>
      <c r="D9" s="45">
        <v>-3719163.103330343</v>
      </c>
      <c r="E9" s="45">
        <v>-1569393.5597308995</v>
      </c>
      <c r="F9" s="45">
        <v>5592879.0951194474</v>
      </c>
      <c r="G9" s="45">
        <v>-949954.08276569494</v>
      </c>
      <c r="I9" s="45">
        <f t="shared" ref="I9:I11" si="0">SUM(D9:G9)</f>
        <v>-645631.65070749004</v>
      </c>
      <c r="K9" s="45">
        <v>542051.60091143497</v>
      </c>
      <c r="L9" s="45">
        <v>-6518215.5896760747</v>
      </c>
      <c r="M9" s="45">
        <v>-6724964.9877073783</v>
      </c>
      <c r="N9" s="45">
        <v>-7255837.0850747637</v>
      </c>
      <c r="O9" s="45">
        <v>2419529.1436602897</v>
      </c>
      <c r="P9" s="45">
        <v>-3507730.0928820958</v>
      </c>
      <c r="Q9" s="45">
        <v>3049766.4392223489</v>
      </c>
      <c r="R9" s="45">
        <v>-395965.96076681576</v>
      </c>
      <c r="S9" s="45">
        <v>-1954543.2440536208</v>
      </c>
      <c r="T9" s="45">
        <v>-1181185.5991599248</v>
      </c>
      <c r="U9" s="45">
        <v>-1949852.7209856939</v>
      </c>
      <c r="W9" s="45">
        <f>SUM(K9:V9)</f>
        <v>-23476948.096512295</v>
      </c>
    </row>
    <row r="10" spans="1:23" s="26" customFormat="1" ht="14" x14ac:dyDescent="0.3">
      <c r="B10" s="44" t="s">
        <v>157</v>
      </c>
      <c r="D10" s="45">
        <v>385151.7699999999</v>
      </c>
      <c r="E10" s="45">
        <v>-30081.969999999972</v>
      </c>
      <c r="F10" s="45">
        <v>283817.27256558981</v>
      </c>
      <c r="G10" s="45">
        <v>302883.7929313631</v>
      </c>
      <c r="I10" s="45">
        <f t="shared" si="0"/>
        <v>941770.8654969529</v>
      </c>
      <c r="K10" s="45">
        <v>420042.53499564383</v>
      </c>
      <c r="L10" s="45">
        <v>483081.81997472583</v>
      </c>
      <c r="M10" s="45">
        <v>394185.35</v>
      </c>
      <c r="N10" s="45">
        <v>416214.7632268389</v>
      </c>
      <c r="O10" s="45">
        <v>379569.15</v>
      </c>
      <c r="P10" s="45">
        <v>387538.95999999996</v>
      </c>
      <c r="Q10" s="45">
        <v>416888.95999999996</v>
      </c>
      <c r="R10" s="45">
        <v>420046.22</v>
      </c>
      <c r="S10" s="45">
        <v>345982.37999999977</v>
      </c>
      <c r="T10" s="45">
        <v>342460.12</v>
      </c>
      <c r="U10" s="45">
        <v>165774.80906094343</v>
      </c>
      <c r="W10" s="45">
        <f>SUM(K10:V10)</f>
        <v>4171785.0672581512</v>
      </c>
    </row>
    <row r="11" spans="1:23" s="26" customFormat="1" ht="14" x14ac:dyDescent="0.3">
      <c r="B11" s="44" t="s">
        <v>158</v>
      </c>
      <c r="D11" s="45">
        <v>-360967.43000000011</v>
      </c>
      <c r="E11" s="45">
        <v>-172310.89999999994</v>
      </c>
      <c r="F11" s="45">
        <v>-91163.310000000012</v>
      </c>
      <c r="G11" s="45">
        <v>699958.3570686382</v>
      </c>
      <c r="I11" s="45">
        <f t="shared" si="0"/>
        <v>75516.71706863807</v>
      </c>
      <c r="K11" s="45">
        <v>211131.11500435622</v>
      </c>
      <c r="L11" s="45">
        <v>96190.230025274155</v>
      </c>
      <c r="M11" s="45">
        <v>324582.89</v>
      </c>
      <c r="N11" s="45">
        <v>-452998.09322683892</v>
      </c>
      <c r="O11" s="45">
        <v>-148039.95999999926</v>
      </c>
      <c r="P11" s="45">
        <v>-144838.74</v>
      </c>
      <c r="Q11" s="45">
        <v>-256754.40000000008</v>
      </c>
      <c r="R11" s="45">
        <v>39787.770000000019</v>
      </c>
      <c r="S11" s="45">
        <v>-534319.54999999981</v>
      </c>
      <c r="T11" s="45">
        <v>-1102492.6499999999</v>
      </c>
      <c r="U11" s="45">
        <v>-564763.19906094344</v>
      </c>
      <c r="W11" s="45">
        <f>SUM(K11:V11)</f>
        <v>-2532514.5872581508</v>
      </c>
    </row>
    <row r="12" spans="1:23" s="26" customFormat="1" ht="14" x14ac:dyDescent="0.3">
      <c r="B12" s="46" t="s">
        <v>41</v>
      </c>
      <c r="D12" s="47">
        <f>SUM(D8:D11)</f>
        <v>-1621702.0640999996</v>
      </c>
      <c r="E12" s="47">
        <f>SUM(E8:E11)</f>
        <v>1313269.2217999988</v>
      </c>
      <c r="F12" s="47">
        <f>SUM(F8:F11)</f>
        <v>9022138.5604655892</v>
      </c>
      <c r="G12" s="47">
        <f>SUM(G8:G11)</f>
        <v>3174072.4804000016</v>
      </c>
      <c r="I12" s="47">
        <f>SUM(I8:I11)</f>
        <v>11887778.198565591</v>
      </c>
      <c r="K12" s="47">
        <f t="shared" ref="K12:P12" si="1">SUM(K8:K11)</f>
        <v>5176715.7991999993</v>
      </c>
      <c r="L12" s="47">
        <f t="shared" si="1"/>
        <v>-1984359.7081999991</v>
      </c>
      <c r="M12" s="47">
        <f t="shared" si="1"/>
        <v>-2303470.5053000003</v>
      </c>
      <c r="N12" s="47">
        <f t="shared" si="1"/>
        <v>-3245919.5232448676</v>
      </c>
      <c r="O12" s="47">
        <f t="shared" si="1"/>
        <v>5516037.6203000043</v>
      </c>
      <c r="P12" s="47">
        <f t="shared" si="1"/>
        <v>44650.051800001645</v>
      </c>
      <c r="Q12" s="47">
        <f t="shared" ref="Q12" si="2">SUM(Q8:Q11)</f>
        <v>7422767.629999999</v>
      </c>
      <c r="R12" s="47">
        <f>SUM(R8:R11)</f>
        <v>3627769.9814000013</v>
      </c>
      <c r="S12" s="47">
        <f>SUM(S8:S11)</f>
        <v>1226657.1728000008</v>
      </c>
      <c r="T12" s="47">
        <f>SUM(T8:T11)</f>
        <v>1142606.1458999994</v>
      </c>
      <c r="U12" s="47">
        <f>SUM(U8:U11)</f>
        <v>1259347.9032000001</v>
      </c>
      <c r="W12" s="47">
        <f>SUM(W8:W11)</f>
        <v>17882802.567855142</v>
      </c>
    </row>
    <row r="13" spans="1:23" s="26" customFormat="1" ht="14" x14ac:dyDescent="0.3">
      <c r="B13" s="46" t="s">
        <v>16</v>
      </c>
      <c r="D13" s="47">
        <v>-481539.83639999997</v>
      </c>
      <c r="E13" s="47">
        <v>-500741.23122383881</v>
      </c>
      <c r="F13" s="47">
        <v>-475011.5400000001</v>
      </c>
      <c r="G13" s="47">
        <v>-484426.3600000001</v>
      </c>
      <c r="I13" s="47">
        <f>SUM(D13:G13)</f>
        <v>-1941718.9676238389</v>
      </c>
      <c r="K13" s="47">
        <v>-512883.77</v>
      </c>
      <c r="L13" s="47">
        <v>-96519.193999999989</v>
      </c>
      <c r="M13" s="47">
        <v>-830207.6399999999</v>
      </c>
      <c r="N13" s="47">
        <v>-521873.06</v>
      </c>
      <c r="O13" s="47">
        <v>-499427.29999999993</v>
      </c>
      <c r="P13" s="47">
        <v>-84834.550000000061</v>
      </c>
      <c r="Q13" s="47">
        <v>-896181.39000000013</v>
      </c>
      <c r="R13" s="47">
        <v>-508976.61</v>
      </c>
      <c r="S13" s="47">
        <v>-481601.01</v>
      </c>
      <c r="T13" s="47">
        <v>-521658.22000000009</v>
      </c>
      <c r="U13" s="47">
        <v>-433601.81000000006</v>
      </c>
      <c r="W13" s="47">
        <f>SUM(K13:V13)</f>
        <v>-5387764.5539999995</v>
      </c>
    </row>
    <row r="14" spans="1:23" s="26" customFormat="1" ht="14" x14ac:dyDescent="0.3">
      <c r="B14" s="46" t="s">
        <v>52</v>
      </c>
      <c r="D14" s="47">
        <f>D12+D13</f>
        <v>-2103241.9004999995</v>
      </c>
      <c r="E14" s="47">
        <f>E12+E13</f>
        <v>812527.99057615991</v>
      </c>
      <c r="F14" s="47">
        <f>F12+F13</f>
        <v>8547127.0204655882</v>
      </c>
      <c r="G14" s="47">
        <f>G12+G13</f>
        <v>2689646.1204000013</v>
      </c>
      <c r="I14" s="47">
        <f>I12+I13</f>
        <v>9946059.230941752</v>
      </c>
      <c r="K14" s="47">
        <f t="shared" ref="K14:P14" si="3">K12+K13</f>
        <v>4663832.0291999988</v>
      </c>
      <c r="L14" s="47">
        <f t="shared" si="3"/>
        <v>-2080878.902199999</v>
      </c>
      <c r="M14" s="47">
        <f t="shared" si="3"/>
        <v>-3133678.1453</v>
      </c>
      <c r="N14" s="47">
        <f t="shared" si="3"/>
        <v>-3767792.5832448676</v>
      </c>
      <c r="O14" s="47">
        <f t="shared" si="3"/>
        <v>5016610.3203000044</v>
      </c>
      <c r="P14" s="47">
        <f t="shared" si="3"/>
        <v>-40184.498199998416</v>
      </c>
      <c r="Q14" s="47">
        <f t="shared" ref="Q14" si="4">Q12+Q13</f>
        <v>6526586.2399999984</v>
      </c>
      <c r="R14" s="47">
        <f>R12+R13</f>
        <v>3118793.3714000015</v>
      </c>
      <c r="S14" s="47">
        <f>S12+S13</f>
        <v>745056.16280000075</v>
      </c>
      <c r="T14" s="47">
        <f>T12+T13</f>
        <v>620947.92589999933</v>
      </c>
      <c r="U14" s="47">
        <f>U12+U13</f>
        <v>825746.0932</v>
      </c>
      <c r="W14" s="47">
        <f>W12+W13</f>
        <v>12495038.013855143</v>
      </c>
    </row>
    <row r="15" spans="1:23" s="26" customFormat="1" ht="14" x14ac:dyDescent="0.3">
      <c r="B15" s="46" t="s">
        <v>57</v>
      </c>
      <c r="D15" s="47">
        <v>61910.300000003575</v>
      </c>
      <c r="E15" s="47">
        <v>136619.43000000538</v>
      </c>
      <c r="F15" s="47">
        <v>151722.85999999821</v>
      </c>
      <c r="G15" s="47">
        <v>306041.5399999693</v>
      </c>
      <c r="I15" s="47">
        <f>SUM(D15:G15)</f>
        <v>656294.12999997649</v>
      </c>
      <c r="K15" s="47">
        <v>308706.75999999791</v>
      </c>
      <c r="L15" s="47">
        <v>151166.52000000025</v>
      </c>
      <c r="M15" s="47">
        <v>213160.69999999914</v>
      </c>
      <c r="N15" s="47">
        <v>214007.83000000467</v>
      </c>
      <c r="O15" s="47">
        <v>229921.17000002073</v>
      </c>
      <c r="P15" s="47">
        <v>204579.62999999736</v>
      </c>
      <c r="Q15" s="47">
        <v>226915.77999999991</v>
      </c>
      <c r="R15" s="47">
        <v>261804.67999999938</v>
      </c>
      <c r="S15" s="47">
        <v>277415.09000000078</v>
      </c>
      <c r="T15" s="47">
        <v>339366.6299999982</v>
      </c>
      <c r="U15" s="47">
        <v>322181.79999999912</v>
      </c>
      <c r="W15" s="47">
        <f>SUM(K15:V15)</f>
        <v>2749226.5900000175</v>
      </c>
    </row>
    <row r="16" spans="1:23" s="26" customFormat="1" ht="14" x14ac:dyDescent="0.3">
      <c r="B16" s="46" t="s">
        <v>159</v>
      </c>
      <c r="D16" s="47">
        <f>SUM(D14:D15)</f>
        <v>-2041331.600499996</v>
      </c>
      <c r="E16" s="47">
        <f t="shared" ref="E16" si="5">SUM(E14:E15)</f>
        <v>949147.42057616531</v>
      </c>
      <c r="F16" s="47">
        <f t="shared" ref="F16" si="6">SUM(F14:F15)</f>
        <v>8698849.8804655857</v>
      </c>
      <c r="G16" s="47">
        <f t="shared" ref="G16:I16" si="7">SUM(G14:G15)</f>
        <v>2995687.6603999706</v>
      </c>
      <c r="I16" s="47">
        <f t="shared" si="7"/>
        <v>10602353.360941729</v>
      </c>
      <c r="K16" s="47">
        <f t="shared" ref="K16:M16" si="8">SUM(K14:K15)</f>
        <v>4972538.7891999967</v>
      </c>
      <c r="L16" s="47">
        <f t="shared" si="8"/>
        <v>-1929712.3821999987</v>
      </c>
      <c r="M16" s="47">
        <f t="shared" si="8"/>
        <v>-2920517.4453000007</v>
      </c>
      <c r="N16" s="47">
        <f t="shared" ref="N16:S16" si="9">SUM(N14:N15)</f>
        <v>-3553784.7532448629</v>
      </c>
      <c r="O16" s="47">
        <f t="shared" si="9"/>
        <v>5246531.4903000249</v>
      </c>
      <c r="P16" s="47">
        <f t="shared" si="9"/>
        <v>164395.13179999893</v>
      </c>
      <c r="Q16" s="47">
        <f t="shared" si="9"/>
        <v>6753502.0199999986</v>
      </c>
      <c r="R16" s="47">
        <f t="shared" si="9"/>
        <v>3380598.0514000007</v>
      </c>
      <c r="S16" s="47">
        <f t="shared" si="9"/>
        <v>1022471.2528000015</v>
      </c>
      <c r="T16" s="47">
        <f t="shared" ref="T16:U16" si="10">SUM(T14:T15)</f>
        <v>960314.55589999747</v>
      </c>
      <c r="U16" s="47">
        <f t="shared" si="10"/>
        <v>1147927.8931999991</v>
      </c>
      <c r="W16" s="47">
        <f>SUM(W14:W15)</f>
        <v>15244264.603855159</v>
      </c>
    </row>
    <row r="17" spans="2:23" s="26" customFormat="1" ht="14" x14ac:dyDescent="0.3">
      <c r="B17" s="44" t="s">
        <v>160</v>
      </c>
      <c r="C17" s="45"/>
      <c r="D17" s="45">
        <f t="shared" ref="D17:F17" si="11">-D9-D11</f>
        <v>4080130.5333303432</v>
      </c>
      <c r="E17" s="45">
        <f t="shared" si="11"/>
        <v>1741704.4597308994</v>
      </c>
      <c r="F17" s="45">
        <f t="shared" si="11"/>
        <v>-5501715.7851194479</v>
      </c>
      <c r="G17" s="45">
        <f t="shared" ref="G17:M17" si="12">-G9-G11</f>
        <v>249995.72569705674</v>
      </c>
      <c r="I17" s="45">
        <f t="shared" si="12"/>
        <v>570114.93363885197</v>
      </c>
      <c r="J17" s="48"/>
      <c r="K17" s="45">
        <f>-K9-K11</f>
        <v>-753182.71591579122</v>
      </c>
      <c r="L17" s="45">
        <f t="shared" si="12"/>
        <v>6422025.3596508009</v>
      </c>
      <c r="M17" s="45">
        <f t="shared" si="12"/>
        <v>6400382.0977073787</v>
      </c>
      <c r="N17" s="45">
        <f t="shared" ref="N17:S17" si="13">-N9-N11</f>
        <v>7708835.1783016026</v>
      </c>
      <c r="O17" s="45">
        <f t="shared" si="13"/>
        <v>-2271489.1836602902</v>
      </c>
      <c r="P17" s="45">
        <f t="shared" si="13"/>
        <v>3652568.8328820961</v>
      </c>
      <c r="Q17" s="45">
        <f t="shared" si="13"/>
        <v>-2793012.0392223489</v>
      </c>
      <c r="R17" s="45">
        <f t="shared" si="13"/>
        <v>356178.19076681574</v>
      </c>
      <c r="S17" s="45">
        <f t="shared" si="13"/>
        <v>2488862.7940536207</v>
      </c>
      <c r="T17" s="45">
        <f t="shared" ref="T17:U17" si="14">-T9-T11</f>
        <v>2283678.2491599247</v>
      </c>
      <c r="U17" s="45">
        <f t="shared" si="14"/>
        <v>2514615.9200466373</v>
      </c>
      <c r="W17" s="45">
        <f>SUM(K17:V17)</f>
        <v>26009462.683770448</v>
      </c>
    </row>
    <row r="18" spans="2:23" s="26" customFormat="1" ht="14" x14ac:dyDescent="0.3">
      <c r="B18" s="46" t="s">
        <v>161</v>
      </c>
      <c r="D18" s="47">
        <f>SUM(D16:D17)</f>
        <v>2038798.9328303472</v>
      </c>
      <c r="E18" s="47">
        <f t="shared" ref="E18:G18" si="15">SUM(E16:E17)</f>
        <v>2690851.8803070649</v>
      </c>
      <c r="F18" s="47">
        <f t="shared" si="15"/>
        <v>3197134.0953461379</v>
      </c>
      <c r="G18" s="47">
        <f t="shared" si="15"/>
        <v>3245683.3860970275</v>
      </c>
      <c r="I18" s="47">
        <f>SUM(I16:I17)</f>
        <v>11172468.294580581</v>
      </c>
      <c r="K18" s="47">
        <f t="shared" ref="K18:M18" si="16">SUM(K16:K17)</f>
        <v>4219356.073284205</v>
      </c>
      <c r="L18" s="47">
        <f t="shared" si="16"/>
        <v>4492312.977450802</v>
      </c>
      <c r="M18" s="47">
        <f t="shared" si="16"/>
        <v>3479864.652407378</v>
      </c>
      <c r="N18" s="47">
        <f t="shared" ref="N18:S18" si="17">SUM(N16:N17)</f>
        <v>4155050.4250567397</v>
      </c>
      <c r="O18" s="47">
        <f t="shared" si="17"/>
        <v>2975042.3066397347</v>
      </c>
      <c r="P18" s="47">
        <f t="shared" si="17"/>
        <v>3816963.9646820948</v>
      </c>
      <c r="Q18" s="47">
        <f t="shared" si="17"/>
        <v>3960489.9807776497</v>
      </c>
      <c r="R18" s="47">
        <f t="shared" si="17"/>
        <v>3736776.2421668163</v>
      </c>
      <c r="S18" s="47">
        <f t="shared" si="17"/>
        <v>3511334.0468536224</v>
      </c>
      <c r="T18" s="47">
        <f t="shared" ref="T18:U18" si="18">SUM(T16:T17)</f>
        <v>3243992.8050599219</v>
      </c>
      <c r="U18" s="47">
        <f t="shared" si="18"/>
        <v>3662543.8132466367</v>
      </c>
      <c r="W18" s="47">
        <f>SUM(W16:W17)</f>
        <v>41253727.287625611</v>
      </c>
    </row>
    <row r="19" spans="2:23" s="26" customFormat="1" ht="14" x14ac:dyDescent="0.3">
      <c r="B19" s="44" t="s">
        <v>53</v>
      </c>
      <c r="C19" s="45"/>
      <c r="D19" s="45">
        <v>42879.664369652746</v>
      </c>
      <c r="E19" s="45">
        <v>-3021.1003070645966</v>
      </c>
      <c r="F19" s="45">
        <v>-92226.125346137676</v>
      </c>
      <c r="G19" s="45">
        <v>-48091.596097027883</v>
      </c>
      <c r="I19" s="45">
        <f>SUM(D19:G19)</f>
        <v>-100459.15738057741</v>
      </c>
      <c r="J19" s="48"/>
      <c r="K19" s="45">
        <v>212320.78001579363</v>
      </c>
      <c r="L19" s="45">
        <v>-321541.07745080208</v>
      </c>
      <c r="M19" s="45">
        <v>42120.507592623122</v>
      </c>
      <c r="N19" s="45">
        <v>-30620.435056739487</v>
      </c>
      <c r="O19" s="45">
        <v>37181.843360265251</v>
      </c>
      <c r="P19" s="45">
        <v>-362637.99328209506</v>
      </c>
      <c r="Q19" s="45">
        <v>117598.0992223504</v>
      </c>
      <c r="R19" s="45">
        <v>-29423.442166815978</v>
      </c>
      <c r="S19" s="45">
        <v>10651.113146377727</v>
      </c>
      <c r="T19" s="45">
        <v>46282.804940077942</v>
      </c>
      <c r="U19" s="45">
        <v>-1532.9232466365211</v>
      </c>
      <c r="W19" s="45">
        <f>SUM(K19:V19)</f>
        <v>-279600.72292560106</v>
      </c>
    </row>
    <row r="20" spans="2:23" s="26" customFormat="1" ht="14" x14ac:dyDescent="0.3">
      <c r="B20" s="46" t="s">
        <v>56</v>
      </c>
      <c r="D20" s="47">
        <f t="shared" ref="D20:E20" si="19">D18+D19</f>
        <v>2081678.5972</v>
      </c>
      <c r="E20" s="47">
        <f t="shared" si="19"/>
        <v>2687830.7800000003</v>
      </c>
      <c r="F20" s="47">
        <f>F18+F19</f>
        <v>3104907.97</v>
      </c>
      <c r="G20" s="47">
        <f>G18+G19</f>
        <v>3197591.7899999996</v>
      </c>
      <c r="I20" s="47">
        <f>I18+I19</f>
        <v>11072009.137200003</v>
      </c>
      <c r="K20" s="47">
        <f t="shared" ref="K20:L20" si="20">K18+K19</f>
        <v>4431676.8532999987</v>
      </c>
      <c r="L20" s="47">
        <f t="shared" si="20"/>
        <v>4170771.9</v>
      </c>
      <c r="M20" s="47">
        <f t="shared" ref="M20" si="21">M18+M19</f>
        <v>3521985.1600000011</v>
      </c>
      <c r="N20" s="47">
        <f t="shared" ref="N20:S20" si="22">N18+N19</f>
        <v>4124429.99</v>
      </c>
      <c r="O20" s="47">
        <f t="shared" si="22"/>
        <v>3012224.15</v>
      </c>
      <c r="P20" s="47">
        <f t="shared" si="22"/>
        <v>3454325.9713999997</v>
      </c>
      <c r="Q20" s="47">
        <f t="shared" si="22"/>
        <v>4078088.08</v>
      </c>
      <c r="R20" s="47">
        <f t="shared" si="22"/>
        <v>3707352.8000000003</v>
      </c>
      <c r="S20" s="47">
        <f t="shared" si="22"/>
        <v>3521985.16</v>
      </c>
      <c r="T20" s="47">
        <f t="shared" ref="T20:U20" si="23">T18+T19</f>
        <v>3290275.61</v>
      </c>
      <c r="U20" s="47">
        <f t="shared" si="23"/>
        <v>3661010.89</v>
      </c>
      <c r="W20" s="47">
        <f>W18+W19</f>
        <v>40974126.564700007</v>
      </c>
    </row>
    <row r="21" spans="2:23" s="26" customFormat="1" ht="14" x14ac:dyDescent="0.3">
      <c r="B21" s="44"/>
      <c r="D21" s="49"/>
      <c r="E21" s="49"/>
      <c r="F21" s="49"/>
      <c r="G21" s="49"/>
      <c r="I21" s="49"/>
      <c r="K21" s="49"/>
      <c r="L21" s="49"/>
      <c r="M21" s="49"/>
      <c r="N21" s="49"/>
      <c r="O21" s="49"/>
      <c r="P21" s="49"/>
      <c r="Q21" s="49"/>
      <c r="R21" s="49"/>
      <c r="S21" s="49"/>
      <c r="T21" s="49"/>
      <c r="U21" s="49"/>
      <c r="W21" s="49"/>
    </row>
    <row r="22" spans="2:23" s="26" customFormat="1" ht="14" x14ac:dyDescent="0.3">
      <c r="B22" s="50" t="s">
        <v>54</v>
      </c>
      <c r="D22" s="45">
        <v>4634191</v>
      </c>
      <c r="E22" s="45">
        <v>4634191</v>
      </c>
      <c r="F22" s="45">
        <v>4634191</v>
      </c>
      <c r="G22" s="45">
        <v>4634191</v>
      </c>
      <c r="I22" s="45">
        <f>G22</f>
        <v>4634191</v>
      </c>
      <c r="K22" s="45">
        <v>4634191</v>
      </c>
      <c r="L22" s="45">
        <v>4634191</v>
      </c>
      <c r="M22" s="45">
        <v>4634191</v>
      </c>
      <c r="N22" s="45">
        <v>4634191</v>
      </c>
      <c r="O22" s="45">
        <v>4634191</v>
      </c>
      <c r="P22" s="45">
        <v>4634191</v>
      </c>
      <c r="Q22" s="45">
        <v>4634191</v>
      </c>
      <c r="R22" s="45">
        <v>4634191</v>
      </c>
      <c r="S22" s="45">
        <v>4634191</v>
      </c>
      <c r="T22" s="45">
        <v>4634191</v>
      </c>
      <c r="U22" s="45">
        <v>4634191</v>
      </c>
      <c r="W22" s="45">
        <f>U22</f>
        <v>4634191</v>
      </c>
    </row>
    <row r="23" spans="2:23" s="26" customFormat="1" ht="14" x14ac:dyDescent="0.3">
      <c r="B23" s="51" t="s">
        <v>55</v>
      </c>
      <c r="D23" s="52">
        <f>D20/D$22</f>
        <v>0.44919999999999999</v>
      </c>
      <c r="E23" s="52">
        <f>E20/E$22</f>
        <v>0.58000000000000007</v>
      </c>
      <c r="F23" s="52">
        <f t="shared" ref="F23:G23" si="24">F20/F$22</f>
        <v>0.67</v>
      </c>
      <c r="G23" s="52">
        <f t="shared" si="24"/>
        <v>0.69</v>
      </c>
      <c r="I23" s="52">
        <f>SUM(D23:G23)</f>
        <v>2.3892000000000002</v>
      </c>
      <c r="K23" s="52">
        <f t="shared" ref="K23:L23" si="25">K20/K$22</f>
        <v>0.95629999999999971</v>
      </c>
      <c r="L23" s="52">
        <f t="shared" si="25"/>
        <v>0.9</v>
      </c>
      <c r="M23" s="52">
        <f t="shared" ref="M23" si="26">M20/M$22</f>
        <v>0.76000000000000023</v>
      </c>
      <c r="N23" s="52">
        <f t="shared" ref="N23:S23" si="27">N20/N$22</f>
        <v>0.89</v>
      </c>
      <c r="O23" s="52">
        <f t="shared" si="27"/>
        <v>0.65</v>
      </c>
      <c r="P23" s="52">
        <f t="shared" si="27"/>
        <v>0.74539999999999995</v>
      </c>
      <c r="Q23" s="52">
        <f t="shared" si="27"/>
        <v>0.88</v>
      </c>
      <c r="R23" s="52">
        <f t="shared" si="27"/>
        <v>0.8</v>
      </c>
      <c r="S23" s="52">
        <f t="shared" si="27"/>
        <v>0.76</v>
      </c>
      <c r="T23" s="52">
        <f t="shared" ref="T23:U23" si="28">T20/T$22</f>
        <v>0.71</v>
      </c>
      <c r="U23" s="52">
        <f t="shared" si="28"/>
        <v>0.79</v>
      </c>
      <c r="W23" s="52">
        <f>SUM(K23:V23)</f>
        <v>8.8416999999999994</v>
      </c>
    </row>
    <row r="24" spans="2:23" s="26" customFormat="1" ht="14" x14ac:dyDescent="0.3">
      <c r="B24" s="51" t="s">
        <v>60</v>
      </c>
      <c r="D24" s="52">
        <v>2.2344597261663268E-2</v>
      </c>
      <c r="E24" s="52">
        <v>2.2996512624466729E-2</v>
      </c>
      <c r="F24" s="52">
        <v>4.2897747887781876E-2</v>
      </c>
      <c r="G24" s="52">
        <v>5.3275308091284036E-2</v>
      </c>
      <c r="I24" s="52">
        <f>G24</f>
        <v>5.3275308091284036E-2</v>
      </c>
      <c r="K24" s="52">
        <v>7.4591602424371722E-3</v>
      </c>
      <c r="L24" s="52">
        <v>7.6843671465820523E-2</v>
      </c>
      <c r="M24" s="52">
        <v>6.7754596891073743E-2</v>
      </c>
      <c r="N24" s="52">
        <v>7.4362100780477419E-2</v>
      </c>
      <c r="O24" s="52">
        <v>6.6338727691136634E-2</v>
      </c>
      <c r="P24" s="52">
        <v>0.14459143529039076</v>
      </c>
      <c r="Q24" s="52">
        <v>0.11921524789924731</v>
      </c>
      <c r="R24" s="52">
        <v>0.12556445581208819</v>
      </c>
      <c r="S24" s="52">
        <v>0.1232660798611665</v>
      </c>
      <c r="T24" s="52">
        <v>0.11327883398802965</v>
      </c>
      <c r="U24" s="52">
        <v>0.11360961950089188</v>
      </c>
      <c r="W24" s="52">
        <f>U24</f>
        <v>0.11360961950089188</v>
      </c>
    </row>
    <row r="25" spans="2:23" x14ac:dyDescent="0.3">
      <c r="I25" s="38"/>
      <c r="W25" s="38"/>
    </row>
    <row r="26" spans="2:23" ht="11.5" hidden="1" customHeight="1" x14ac:dyDescent="0.3">
      <c r="B26" s="38"/>
      <c r="D26" s="39"/>
      <c r="E26" s="39"/>
      <c r="F26" s="39"/>
      <c r="G26" s="39"/>
      <c r="H26" s="39"/>
      <c r="I26" s="39"/>
      <c r="W26" s="39"/>
    </row>
    <row r="27" spans="2:23" ht="11.5" hidden="1" customHeight="1" x14ac:dyDescent="0.3">
      <c r="B27" s="38"/>
      <c r="C27" s="40"/>
      <c r="D27" s="41"/>
      <c r="E27" s="41"/>
      <c r="F27" s="41"/>
      <c r="G27" s="41"/>
      <c r="I27" s="41"/>
      <c r="W27" s="41"/>
    </row>
    <row r="28" spans="2:23" ht="11.5" hidden="1" customHeight="1" x14ac:dyDescent="0.3">
      <c r="B28" s="38"/>
      <c r="C28" s="40"/>
      <c r="D28" s="41"/>
      <c r="E28" s="41"/>
      <c r="F28" s="41"/>
      <c r="G28" s="41"/>
      <c r="I28" s="41"/>
      <c r="W28" s="41"/>
    </row>
    <row r="29" spans="2:23" ht="11.5" hidden="1" customHeight="1" x14ac:dyDescent="0.3">
      <c r="B29" s="38"/>
    </row>
    <row r="30" spans="2:23" x14ac:dyDescent="0.3">
      <c r="D30" s="42"/>
    </row>
    <row r="31" spans="2:23" x14ac:dyDescent="0.3"/>
    <row r="32" spans="2:23" x14ac:dyDescent="0.3"/>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332"/>
  <sheetViews>
    <sheetView showGridLines="0" zoomScaleNormal="100" workbookViewId="0">
      <selection activeCell="D37" sqref="D37"/>
    </sheetView>
  </sheetViews>
  <sheetFormatPr defaultColWidth="0" defaultRowHeight="13" zeroHeight="1" x14ac:dyDescent="0.3"/>
  <cols>
    <col min="1" max="1" width="2.3984375" style="1" customWidth="1"/>
    <col min="2" max="2" width="19.09765625" style="1" customWidth="1"/>
    <col min="3" max="3" width="12.8984375" style="1" customWidth="1"/>
    <col min="4" max="4" width="11.3984375" style="1" bestFit="1" customWidth="1"/>
    <col min="5" max="5" width="16.8984375" style="1" customWidth="1"/>
    <col min="6" max="6" width="11.59765625" style="1" customWidth="1"/>
    <col min="7" max="7" width="11.8984375" style="1" bestFit="1" customWidth="1"/>
    <col min="8" max="8" width="9.09765625" style="1" customWidth="1"/>
    <col min="9" max="9" width="11.59765625" style="1" customWidth="1"/>
    <col min="10" max="10" width="6.3984375" style="1" customWidth="1"/>
    <col min="11" max="11" width="13.09765625" style="1" customWidth="1"/>
    <col min="12" max="12" width="11.8984375" style="1" customWidth="1"/>
    <col min="13" max="20" width="10" style="1" customWidth="1"/>
    <col min="21" max="26" width="11.59765625" style="1" customWidth="1"/>
    <col min="27" max="27" width="10.796875" style="1" customWidth="1"/>
    <col min="28" max="28" width="3.8984375" style="1" customWidth="1"/>
    <col min="29" max="71" width="12.59765625" style="1" hidden="1" customWidth="1"/>
    <col min="72" max="76" width="11.296875" style="1" hidden="1" customWidth="1"/>
    <col min="77" max="16384" width="8.796875" style="1" hidden="1"/>
  </cols>
  <sheetData>
    <row r="1" spans="2:42" ht="54" customHeight="1" x14ac:dyDescent="0.3">
      <c r="B1" s="11" t="s">
        <v>67</v>
      </c>
      <c r="AB1" s="1" t="s">
        <v>59</v>
      </c>
      <c r="AF1" s="31" t="s">
        <v>72</v>
      </c>
      <c r="AG1" s="31" t="s">
        <v>115</v>
      </c>
      <c r="AH1" s="31" t="s">
        <v>152</v>
      </c>
      <c r="AJ1" s="31" t="s">
        <v>37</v>
      </c>
      <c r="AK1" s="31" t="s">
        <v>32</v>
      </c>
      <c r="AM1" s="31" t="s">
        <v>45</v>
      </c>
      <c r="AN1" s="31" t="s">
        <v>44</v>
      </c>
      <c r="AO1" s="31" t="s">
        <v>61</v>
      </c>
      <c r="AP1" s="31" t="s">
        <v>62</v>
      </c>
    </row>
    <row r="2" spans="2:42" s="3" customFormat="1" ht="4" customHeight="1" x14ac:dyDescent="0.3">
      <c r="B2" s="2"/>
      <c r="C2" s="2"/>
      <c r="D2" s="1"/>
      <c r="E2" s="1"/>
      <c r="F2" s="1"/>
      <c r="G2" s="1"/>
      <c r="H2" s="1"/>
      <c r="I2" s="1"/>
      <c r="J2" s="1"/>
      <c r="K2" s="1"/>
      <c r="L2" s="1"/>
      <c r="M2" s="1"/>
      <c r="N2" s="1"/>
      <c r="O2" s="1"/>
      <c r="P2" s="1"/>
      <c r="Q2" s="1"/>
      <c r="R2" s="1"/>
      <c r="S2" s="1"/>
      <c r="T2" s="1"/>
      <c r="U2" s="1"/>
      <c r="V2" s="1"/>
      <c r="W2" s="1"/>
      <c r="X2" s="1"/>
      <c r="Y2" s="1"/>
      <c r="Z2" s="1"/>
      <c r="AA2" s="1"/>
      <c r="AB2" s="1"/>
    </row>
    <row r="3" spans="2:42" x14ac:dyDescent="0.3">
      <c r="AE3" s="35">
        <v>45625</v>
      </c>
      <c r="AF3" s="32">
        <v>133.976</v>
      </c>
      <c r="AG3" s="32">
        <v>143.16002646301007</v>
      </c>
      <c r="AH3" s="32">
        <v>130.66834250340807</v>
      </c>
      <c r="AJ3" s="32">
        <v>71.53</v>
      </c>
      <c r="AK3" s="33">
        <v>576637.55999999994</v>
      </c>
      <c r="AM3" s="35">
        <v>43465</v>
      </c>
      <c r="AN3" s="32">
        <v>0.17</v>
      </c>
      <c r="AO3" s="34">
        <v>0</v>
      </c>
      <c r="AP3" s="34">
        <v>2.0292450014920919E-2</v>
      </c>
    </row>
    <row r="4" spans="2:42" ht="15.5" x14ac:dyDescent="0.3">
      <c r="B4" s="10" t="s">
        <v>43</v>
      </c>
      <c r="C4" s="4"/>
      <c r="D4" s="4"/>
      <c r="E4" s="4"/>
      <c r="F4" s="4"/>
      <c r="G4" s="4"/>
      <c r="H4" s="4"/>
      <c r="I4" s="4"/>
      <c r="J4" s="4"/>
      <c r="K4" s="4"/>
      <c r="L4" s="4"/>
      <c r="M4" s="4"/>
      <c r="N4" s="4"/>
      <c r="O4" s="4"/>
      <c r="P4" s="4"/>
      <c r="Q4" s="4"/>
      <c r="R4" s="4"/>
      <c r="S4" s="4"/>
      <c r="T4" s="4"/>
      <c r="U4" s="4"/>
      <c r="V4" s="4"/>
      <c r="W4" s="4"/>
      <c r="X4" s="4"/>
      <c r="Y4" s="4"/>
      <c r="Z4" s="4"/>
      <c r="AA4" s="4"/>
      <c r="AE4" s="12">
        <v>45624</v>
      </c>
      <c r="AF4" s="13">
        <v>134.57599999999999</v>
      </c>
      <c r="AG4" s="13">
        <v>143.10898886032237</v>
      </c>
      <c r="AH4" s="13">
        <v>130.50569664789262</v>
      </c>
      <c r="AJ4" s="13">
        <v>71.849999999999994</v>
      </c>
      <c r="AK4" s="13">
        <v>570135.84333333338</v>
      </c>
      <c r="AM4" s="12">
        <v>43496</v>
      </c>
      <c r="AN4" s="13">
        <v>1.01</v>
      </c>
      <c r="AO4" s="14">
        <v>0</v>
      </c>
      <c r="AP4" s="14">
        <v>0.12104264456206933</v>
      </c>
    </row>
    <row r="5" spans="2:42" x14ac:dyDescent="0.3">
      <c r="D5" s="15"/>
      <c r="AE5" s="12">
        <v>45623</v>
      </c>
      <c r="AF5" s="13">
        <v>136.33600000000001</v>
      </c>
      <c r="AG5" s="13">
        <v>143.05796945291553</v>
      </c>
      <c r="AH5" s="13">
        <v>131.00996822120609</v>
      </c>
      <c r="AJ5" s="13">
        <v>72.790000000000006</v>
      </c>
      <c r="AK5" s="13">
        <v>588026.61733333347</v>
      </c>
      <c r="AM5" s="12">
        <v>43524</v>
      </c>
      <c r="AN5" s="13">
        <v>0.47</v>
      </c>
      <c r="AO5" s="14">
        <v>0</v>
      </c>
      <c r="AP5" s="14">
        <v>5.6677720832077172E-2</v>
      </c>
    </row>
    <row r="6" spans="2:42" x14ac:dyDescent="0.3">
      <c r="AE6" s="12">
        <v>45622</v>
      </c>
      <c r="AF6" s="13">
        <v>136.31800000000001</v>
      </c>
      <c r="AG6" s="13">
        <v>143.00696823430278</v>
      </c>
      <c r="AH6" s="13">
        <v>131.82304498653733</v>
      </c>
      <c r="AJ6" s="13">
        <v>72.78</v>
      </c>
      <c r="AK6" s="13">
        <v>599290.29866666673</v>
      </c>
      <c r="AM6" s="12">
        <v>43555</v>
      </c>
      <c r="AN6" s="13">
        <v>0.66</v>
      </c>
      <c r="AO6" s="14">
        <v>0</v>
      </c>
      <c r="AP6" s="14">
        <v>7.9806529625151154E-2</v>
      </c>
    </row>
    <row r="7" spans="2:42" x14ac:dyDescent="0.3">
      <c r="AE7" s="12">
        <v>45621</v>
      </c>
      <c r="AF7" s="13">
        <v>135.79300000000001</v>
      </c>
      <c r="AG7" s="13">
        <v>142.95598519799969</v>
      </c>
      <c r="AH7" s="13">
        <v>131.86870179458944</v>
      </c>
      <c r="AJ7" s="13">
        <v>72.5</v>
      </c>
      <c r="AK7" s="13">
        <v>608282.14666666661</v>
      </c>
      <c r="AM7" s="12">
        <v>43585</v>
      </c>
      <c r="AN7" s="13">
        <v>0.86</v>
      </c>
      <c r="AO7" s="14">
        <v>0</v>
      </c>
      <c r="AP7" s="14">
        <v>0.10339645326119627</v>
      </c>
    </row>
    <row r="8" spans="2:42" x14ac:dyDescent="0.3">
      <c r="AE8" s="12">
        <v>45618</v>
      </c>
      <c r="AF8" s="13">
        <v>136.20500000000001</v>
      </c>
      <c r="AG8" s="13">
        <v>142.90502033752415</v>
      </c>
      <c r="AH8" s="13">
        <v>131.69307032602208</v>
      </c>
      <c r="AJ8" s="13">
        <v>72.72</v>
      </c>
      <c r="AK8" s="13">
        <v>602371.33599999989</v>
      </c>
      <c r="AM8" s="12">
        <v>43616</v>
      </c>
      <c r="AN8" s="13">
        <v>1.36</v>
      </c>
      <c r="AO8" s="14">
        <v>0</v>
      </c>
      <c r="AP8" s="14">
        <v>0.16315105468359492</v>
      </c>
    </row>
    <row r="9" spans="2:42" x14ac:dyDescent="0.3">
      <c r="AE9" s="12">
        <v>45617</v>
      </c>
      <c r="AF9" s="13">
        <v>135.4</v>
      </c>
      <c r="AG9" s="13">
        <v>142.85407364639633</v>
      </c>
      <c r="AH9" s="13">
        <v>132.08223889006911</v>
      </c>
      <c r="AJ9" s="13">
        <v>72.290000000000006</v>
      </c>
      <c r="AK9" s="13">
        <v>606860.43400000001</v>
      </c>
      <c r="AM9" s="12">
        <v>43644</v>
      </c>
      <c r="AN9" s="13">
        <v>1.39</v>
      </c>
      <c r="AO9" s="14">
        <v>0</v>
      </c>
      <c r="AP9" s="14">
        <v>0.16696696696696695</v>
      </c>
    </row>
    <row r="10" spans="2:42" x14ac:dyDescent="0.3">
      <c r="AB10" s="16"/>
      <c r="AE10" s="12">
        <v>45615</v>
      </c>
      <c r="AF10" s="13">
        <v>134.70699999999999</v>
      </c>
      <c r="AG10" s="13">
        <v>142.8031451181387</v>
      </c>
      <c r="AH10" s="13">
        <v>131.66439740613907</v>
      </c>
      <c r="AJ10" s="13">
        <v>71.92</v>
      </c>
      <c r="AK10" s="13">
        <v>587097.12866666669</v>
      </c>
      <c r="AM10" s="12">
        <v>43677</v>
      </c>
      <c r="AN10" s="13">
        <v>1.1000000000000001</v>
      </c>
      <c r="AO10" s="14">
        <v>0</v>
      </c>
      <c r="AP10" s="14">
        <v>0.1320528211284514</v>
      </c>
    </row>
    <row r="11" spans="2:42" x14ac:dyDescent="0.3">
      <c r="AE11" s="12">
        <v>45614</v>
      </c>
      <c r="AF11" s="13">
        <v>133.91999999999999</v>
      </c>
      <c r="AG11" s="13">
        <v>142.75223474627609</v>
      </c>
      <c r="AH11" s="13">
        <v>131.29786491310776</v>
      </c>
      <c r="AJ11" s="13">
        <v>71.5</v>
      </c>
      <c r="AK11" s="13">
        <v>577088.25933333335</v>
      </c>
      <c r="AM11" s="12">
        <v>43707</v>
      </c>
      <c r="AN11" s="13">
        <v>1</v>
      </c>
      <c r="AO11" s="14">
        <v>0.11071847060885932</v>
      </c>
      <c r="AP11" s="14">
        <v>0.11990407673860912</v>
      </c>
    </row>
    <row r="12" spans="2:42" x14ac:dyDescent="0.3">
      <c r="AE12" s="12">
        <v>45610</v>
      </c>
      <c r="AF12" s="13">
        <v>133.13300000000001</v>
      </c>
      <c r="AG12" s="13">
        <v>142.70134252433562</v>
      </c>
      <c r="AH12" s="13">
        <v>131.20885734695673</v>
      </c>
      <c r="AJ12" s="13">
        <v>71.08</v>
      </c>
      <c r="AK12" s="13">
        <v>552475.95266666671</v>
      </c>
      <c r="AM12" s="12">
        <v>43738</v>
      </c>
      <c r="AN12" s="13">
        <v>1.1000000000000001</v>
      </c>
      <c r="AO12" s="14">
        <v>0.12670499812822161</v>
      </c>
      <c r="AP12" s="14">
        <v>0.13202640528105622</v>
      </c>
    </row>
    <row r="13" spans="2:42" x14ac:dyDescent="0.3">
      <c r="AE13" s="12">
        <v>45609</v>
      </c>
      <c r="AF13" s="13">
        <v>133.91999999999999</v>
      </c>
      <c r="AG13" s="13">
        <v>142.65046844584668</v>
      </c>
      <c r="AH13" s="13">
        <v>131.01997745062275</v>
      </c>
      <c r="AJ13" s="13">
        <v>71.5</v>
      </c>
      <c r="AK13" s="13">
        <v>539519.00866666669</v>
      </c>
      <c r="AM13" s="12">
        <v>43769</v>
      </c>
      <c r="AN13" s="13">
        <v>1.1100000000000001</v>
      </c>
      <c r="AO13" s="14">
        <v>0.12786913573135963</v>
      </c>
      <c r="AP13" s="14">
        <v>0.13405797101449277</v>
      </c>
    </row>
    <row r="14" spans="2:42" x14ac:dyDescent="0.3">
      <c r="AE14" s="12">
        <v>45608</v>
      </c>
      <c r="AF14" s="13">
        <v>136.20500000000001</v>
      </c>
      <c r="AG14" s="13">
        <v>142.59961250434102</v>
      </c>
      <c r="AH14" s="13">
        <v>130.97756978154462</v>
      </c>
      <c r="AJ14" s="13">
        <v>72.72</v>
      </c>
      <c r="AK14" s="13">
        <v>560813.54600000009</v>
      </c>
      <c r="AM14" s="12">
        <v>43798</v>
      </c>
      <c r="AN14" s="13">
        <v>0.83</v>
      </c>
      <c r="AO14" s="14">
        <v>9.6308186195826637E-2</v>
      </c>
      <c r="AP14" s="14">
        <v>9.9999999999999992E-2</v>
      </c>
    </row>
    <row r="15" spans="2:42" x14ac:dyDescent="0.3">
      <c r="AE15" s="12">
        <v>45607</v>
      </c>
      <c r="AF15" s="13">
        <v>136.80500000000001</v>
      </c>
      <c r="AG15" s="13">
        <v>142.54877469335267</v>
      </c>
      <c r="AH15" s="13">
        <v>132.00571956781414</v>
      </c>
      <c r="AJ15" s="13">
        <v>73.040000000000006</v>
      </c>
      <c r="AK15" s="13">
        <v>603037.31666666665</v>
      </c>
      <c r="AM15" s="12">
        <v>43829</v>
      </c>
      <c r="AN15" s="13">
        <v>0.36</v>
      </c>
      <c r="AO15" s="14">
        <v>4.1886035079554379E-2</v>
      </c>
      <c r="AP15" s="14">
        <v>4.2801941939958385E-2</v>
      </c>
    </row>
    <row r="16" spans="2:42" x14ac:dyDescent="0.3">
      <c r="AE16" s="12">
        <v>45604</v>
      </c>
      <c r="AF16" s="13">
        <v>139.071</v>
      </c>
      <c r="AG16" s="13">
        <v>142.49795500641795</v>
      </c>
      <c r="AH16" s="13">
        <v>132.14419926536942</v>
      </c>
      <c r="AJ16" s="13">
        <v>74.25</v>
      </c>
      <c r="AK16" s="13">
        <v>623140.45400000003</v>
      </c>
      <c r="AM16" s="12">
        <v>43861</v>
      </c>
      <c r="AN16" s="13">
        <v>0.71</v>
      </c>
      <c r="AO16" s="14">
        <v>8.2947962809716197E-2</v>
      </c>
      <c r="AP16" s="14">
        <v>8.5199999999999998E-2</v>
      </c>
    </row>
    <row r="17" spans="2:42" x14ac:dyDescent="0.3">
      <c r="AE17" s="12">
        <v>45603</v>
      </c>
      <c r="AF17" s="13">
        <v>138.809</v>
      </c>
      <c r="AG17" s="13">
        <v>142.44715343707551</v>
      </c>
      <c r="AH17" s="13">
        <v>131.85509407095267</v>
      </c>
      <c r="AJ17" s="13">
        <v>74.11</v>
      </c>
      <c r="AK17" s="13">
        <v>617616.13066666678</v>
      </c>
      <c r="AM17" s="12">
        <v>43889</v>
      </c>
      <c r="AN17" s="13">
        <v>0.71</v>
      </c>
      <c r="AO17" s="14">
        <v>8.4990922331065574E-2</v>
      </c>
      <c r="AP17" s="14">
        <v>8.5259681777244065E-2</v>
      </c>
    </row>
    <row r="18" spans="2:42" x14ac:dyDescent="0.3">
      <c r="AE18" s="12">
        <v>45602</v>
      </c>
      <c r="AF18" s="13">
        <v>138.696</v>
      </c>
      <c r="AG18" s="13">
        <v>142.39636997886629</v>
      </c>
      <c r="AH18" s="13">
        <v>131.33047506591768</v>
      </c>
      <c r="AJ18" s="13">
        <v>74.05</v>
      </c>
      <c r="AK18" s="13">
        <v>631040.47533333325</v>
      </c>
      <c r="AM18" s="12">
        <v>43921</v>
      </c>
      <c r="AN18" s="13">
        <v>0.71</v>
      </c>
      <c r="AO18" s="14">
        <v>0.10221465076660988</v>
      </c>
      <c r="AP18" s="14">
        <v>8.6488681352146976E-2</v>
      </c>
    </row>
    <row r="19" spans="2:42" x14ac:dyDescent="0.3">
      <c r="AE19" s="12">
        <v>45601</v>
      </c>
      <c r="AF19" s="13">
        <v>138.958</v>
      </c>
      <c r="AG19" s="13">
        <v>142.34776846497482</v>
      </c>
      <c r="AH19" s="13">
        <v>131.21984414875433</v>
      </c>
      <c r="AJ19" s="13">
        <v>74.19</v>
      </c>
      <c r="AK19" s="13">
        <v>637398.46866666665</v>
      </c>
      <c r="AM19" s="12">
        <v>43951</v>
      </c>
      <c r="AN19" s="13">
        <v>0.63</v>
      </c>
      <c r="AO19" s="14">
        <v>8.5699710933514708E-2</v>
      </c>
      <c r="AP19" s="14">
        <v>7.673568818514008E-2</v>
      </c>
    </row>
    <row r="20" spans="2:42" x14ac:dyDescent="0.3">
      <c r="AE20" s="12">
        <v>45600</v>
      </c>
      <c r="AF20" s="13">
        <v>139.352</v>
      </c>
      <c r="AG20" s="13">
        <v>142.29918353933735</v>
      </c>
      <c r="AH20" s="13">
        <v>131.10398608325448</v>
      </c>
      <c r="AJ20" s="13">
        <v>74.400000000000006</v>
      </c>
      <c r="AK20" s="13">
        <v>599646.35466666671</v>
      </c>
      <c r="AM20" s="12">
        <v>43980</v>
      </c>
      <c r="AN20" s="13">
        <v>0.63</v>
      </c>
      <c r="AO20" s="14">
        <v>8.6250171131291936E-2</v>
      </c>
      <c r="AP20" s="14">
        <v>7.6240419524001624E-2</v>
      </c>
    </row>
    <row r="21" spans="2:42" x14ac:dyDescent="0.3">
      <c r="AE21" s="12">
        <v>45597</v>
      </c>
      <c r="AF21" s="13">
        <v>138.696</v>
      </c>
      <c r="AG21" s="13">
        <v>142.2506151962921</v>
      </c>
      <c r="AH21" s="13">
        <v>130.25897573353623</v>
      </c>
      <c r="AJ21" s="13">
        <v>74.05</v>
      </c>
      <c r="AK21" s="13">
        <v>574711.71199999994</v>
      </c>
      <c r="AM21" s="12">
        <v>44012</v>
      </c>
      <c r="AN21" s="13">
        <v>0.63</v>
      </c>
      <c r="AO21" s="14">
        <v>8.2597675028406606E-2</v>
      </c>
      <c r="AP21" s="14">
        <v>7.6171284634760708E-2</v>
      </c>
    </row>
    <row r="22" spans="2:42" x14ac:dyDescent="0.3">
      <c r="AE22" s="12">
        <v>45596</v>
      </c>
      <c r="AF22" s="13">
        <v>139.68</v>
      </c>
      <c r="AG22" s="13">
        <v>142.20206343017927</v>
      </c>
      <c r="AH22" s="13">
        <v>130.64239464301474</v>
      </c>
      <c r="AJ22" s="13">
        <v>75.290000000000006</v>
      </c>
      <c r="AK22" s="13">
        <v>577992.19866666675</v>
      </c>
      <c r="AM22" s="12">
        <v>44043</v>
      </c>
      <c r="AN22" s="13">
        <v>0.71</v>
      </c>
      <c r="AO22" s="14">
        <v>9.1280172275254715E-2</v>
      </c>
      <c r="AP22" s="14">
        <v>8.5956416464891036E-2</v>
      </c>
    </row>
    <row r="23" spans="2:42" x14ac:dyDescent="0.3">
      <c r="AE23" s="12">
        <v>45595</v>
      </c>
      <c r="AF23" s="13">
        <v>138.863</v>
      </c>
      <c r="AG23" s="13">
        <v>142.15352823534093</v>
      </c>
      <c r="AH23" s="13">
        <v>130.52795404290021</v>
      </c>
      <c r="AJ23" s="13">
        <v>74.849999999999994</v>
      </c>
      <c r="AK23" s="13">
        <v>570513.08933333331</v>
      </c>
      <c r="AM23" s="12">
        <v>44074</v>
      </c>
      <c r="AN23" s="13">
        <v>0.85</v>
      </c>
      <c r="AO23" s="14">
        <v>0.10063737001006373</v>
      </c>
      <c r="AP23" s="14">
        <v>0.10273972602739725</v>
      </c>
    </row>
    <row r="24" spans="2:42" x14ac:dyDescent="0.3">
      <c r="AE24" s="12">
        <v>45594</v>
      </c>
      <c r="AF24" s="13">
        <v>137.97300000000001</v>
      </c>
      <c r="AG24" s="13">
        <v>142.10500960612111</v>
      </c>
      <c r="AH24" s="13">
        <v>130.39666302468251</v>
      </c>
      <c r="AJ24" s="13">
        <v>74.37</v>
      </c>
      <c r="AK24" s="13">
        <v>565008.35933333333</v>
      </c>
      <c r="AM24" s="12">
        <v>44104</v>
      </c>
      <c r="AN24" s="13">
        <v>0.92</v>
      </c>
      <c r="AO24" s="14">
        <v>0.11099158514884334</v>
      </c>
      <c r="AP24" s="14">
        <v>0.11057692307692309</v>
      </c>
    </row>
    <row r="25" spans="2:42" x14ac:dyDescent="0.3">
      <c r="AE25" s="12">
        <v>45593</v>
      </c>
      <c r="AF25" s="13">
        <v>138.12100000000001</v>
      </c>
      <c r="AG25" s="13">
        <v>142.05650753686581</v>
      </c>
      <c r="AH25" s="13">
        <v>130.62338622382913</v>
      </c>
      <c r="AJ25" s="13">
        <v>74.45</v>
      </c>
      <c r="AK25" s="13">
        <v>578618.98400000005</v>
      </c>
      <c r="AM25" s="12">
        <v>44134</v>
      </c>
      <c r="AN25" s="13">
        <v>1.18</v>
      </c>
      <c r="AO25" s="14">
        <v>0.13938654171752571</v>
      </c>
      <c r="AP25" s="14">
        <v>0.14113425695205822</v>
      </c>
    </row>
    <row r="26" spans="2:42" ht="15.5" x14ac:dyDescent="0.3">
      <c r="B26" s="10" t="s">
        <v>63</v>
      </c>
      <c r="C26" s="4"/>
      <c r="D26" s="4"/>
      <c r="E26" s="4"/>
      <c r="F26" s="4"/>
      <c r="G26" s="4"/>
      <c r="H26" s="4"/>
      <c r="I26" s="4"/>
      <c r="J26" s="4"/>
      <c r="K26" s="4"/>
      <c r="L26" s="4"/>
      <c r="M26" s="4"/>
      <c r="N26" s="4"/>
      <c r="O26" s="4"/>
      <c r="P26" s="4"/>
      <c r="Q26" s="4"/>
      <c r="R26" s="4"/>
      <c r="S26" s="4"/>
      <c r="T26" s="4"/>
      <c r="U26" s="4"/>
      <c r="V26" s="4"/>
      <c r="W26" s="4"/>
      <c r="X26" s="4"/>
      <c r="Y26" s="4"/>
      <c r="Z26" s="4"/>
      <c r="AA26" s="4"/>
      <c r="AE26" s="12">
        <v>45590</v>
      </c>
      <c r="AF26" s="13">
        <v>137.84299999999999</v>
      </c>
      <c r="AG26" s="13">
        <v>142.0080220219229</v>
      </c>
      <c r="AH26" s="13">
        <v>130.82195815860314</v>
      </c>
      <c r="AJ26" s="13">
        <v>74.3</v>
      </c>
      <c r="AK26" s="13">
        <v>546655.92533333343</v>
      </c>
      <c r="AM26" s="12">
        <v>44165</v>
      </c>
      <c r="AN26" s="13">
        <v>1.28</v>
      </c>
      <c r="AO26" s="14">
        <v>0.1436977855946712</v>
      </c>
      <c r="AP26" s="14">
        <v>0.15155402072027627</v>
      </c>
    </row>
    <row r="27" spans="2:42" x14ac:dyDescent="0.3">
      <c r="AE27" s="12">
        <v>45589</v>
      </c>
      <c r="AF27" s="13">
        <v>136.87799999999999</v>
      </c>
      <c r="AG27" s="13">
        <v>141.9595530556422</v>
      </c>
      <c r="AH27" s="13">
        <v>131.15512058298953</v>
      </c>
      <c r="AJ27" s="13">
        <v>73.78</v>
      </c>
      <c r="AK27" s="13">
        <v>548888.32466666657</v>
      </c>
      <c r="AM27" s="12">
        <v>44195</v>
      </c>
      <c r="AN27" s="13">
        <v>1.8</v>
      </c>
      <c r="AO27" s="14">
        <v>0.19943125161576244</v>
      </c>
      <c r="AP27" s="14">
        <v>0.21132961549750517</v>
      </c>
    </row>
    <row r="28" spans="2:42" x14ac:dyDescent="0.3">
      <c r="AE28" s="12">
        <v>45588</v>
      </c>
      <c r="AF28" s="13">
        <v>136.02500000000001</v>
      </c>
      <c r="AG28" s="13">
        <v>141.91110063237548</v>
      </c>
      <c r="AH28" s="13">
        <v>130.34302955929775</v>
      </c>
      <c r="AJ28" s="13">
        <v>73.319999999999993</v>
      </c>
      <c r="AK28" s="13">
        <v>546144.34466666658</v>
      </c>
      <c r="AM28" s="12">
        <v>44225</v>
      </c>
      <c r="AN28" s="13">
        <v>2.0499999999999998</v>
      </c>
      <c r="AO28" s="14">
        <v>0.215034965034965</v>
      </c>
      <c r="AP28" s="14">
        <v>0.24009369510052703</v>
      </c>
    </row>
    <row r="29" spans="2:42" x14ac:dyDescent="0.3">
      <c r="AE29" s="12">
        <v>45587</v>
      </c>
      <c r="AF29" s="13">
        <v>136.39599999999999</v>
      </c>
      <c r="AG29" s="13">
        <v>141.86266474647641</v>
      </c>
      <c r="AH29" s="13">
        <v>130.62295599175951</v>
      </c>
      <c r="AJ29" s="13">
        <v>73.52</v>
      </c>
      <c r="AK29" s="13">
        <v>547059.79</v>
      </c>
      <c r="AM29" s="12">
        <v>44253</v>
      </c>
      <c r="AN29" s="13">
        <v>1.6</v>
      </c>
      <c r="AO29" s="14">
        <v>0.16812609457092823</v>
      </c>
      <c r="AP29" s="14">
        <v>0.18912529550827425</v>
      </c>
    </row>
    <row r="30" spans="2:42" x14ac:dyDescent="0.3">
      <c r="AE30" s="12">
        <v>45586</v>
      </c>
      <c r="AF30" s="13">
        <v>136.006</v>
      </c>
      <c r="AG30" s="13">
        <v>141.81424539230059</v>
      </c>
      <c r="AH30" s="13">
        <v>130.6390936100214</v>
      </c>
      <c r="AJ30" s="13">
        <v>73.31</v>
      </c>
      <c r="AK30" s="13">
        <v>540600.71266666672</v>
      </c>
      <c r="AM30" s="12">
        <v>44286</v>
      </c>
      <c r="AN30" s="13">
        <v>1.1000000000000001</v>
      </c>
      <c r="AO30" s="14">
        <v>0.11629955947136565</v>
      </c>
      <c r="AP30" s="14">
        <v>0.13006207508128881</v>
      </c>
    </row>
    <row r="31" spans="2:42" x14ac:dyDescent="0.3">
      <c r="AE31" s="12">
        <v>45583</v>
      </c>
      <c r="AF31" s="13">
        <v>136.87799999999999</v>
      </c>
      <c r="AG31" s="13">
        <v>141.76584256420557</v>
      </c>
      <c r="AH31" s="13">
        <v>130.71143962992454</v>
      </c>
      <c r="AJ31" s="13">
        <v>73.78</v>
      </c>
      <c r="AK31" s="13">
        <v>505008.16666666669</v>
      </c>
      <c r="AM31" s="12">
        <v>44316</v>
      </c>
      <c r="AN31" s="13">
        <v>1</v>
      </c>
      <c r="AO31" s="14">
        <v>0.10938924339106654</v>
      </c>
      <c r="AP31" s="14">
        <v>0.11802891708468574</v>
      </c>
    </row>
    <row r="32" spans="2:42" x14ac:dyDescent="0.3">
      <c r="AE32" s="12">
        <v>45582</v>
      </c>
      <c r="AF32" s="13">
        <v>136.50700000000001</v>
      </c>
      <c r="AG32" s="13">
        <v>141.7174562565508</v>
      </c>
      <c r="AH32" s="13">
        <v>131.10060068897528</v>
      </c>
      <c r="AJ32" s="13">
        <v>73.58</v>
      </c>
      <c r="AK32" s="13">
        <v>540377.89933333325</v>
      </c>
      <c r="AM32" s="12">
        <v>44347</v>
      </c>
      <c r="AN32" s="13">
        <v>1.07</v>
      </c>
      <c r="AO32" s="14">
        <v>0.11992154665172318</v>
      </c>
      <c r="AP32" s="14">
        <v>0.12614205717653992</v>
      </c>
    </row>
    <row r="33" spans="2:42" x14ac:dyDescent="0.3">
      <c r="AE33" s="12">
        <v>45581</v>
      </c>
      <c r="AF33" s="13">
        <v>136.72999999999999</v>
      </c>
      <c r="AG33" s="13">
        <v>141.66908646369768</v>
      </c>
      <c r="AH33" s="13">
        <v>131.12184666919612</v>
      </c>
      <c r="AJ33" s="13">
        <v>73.7</v>
      </c>
      <c r="AK33" s="13">
        <v>560109.76333333331</v>
      </c>
      <c r="AM33" s="12">
        <v>44377</v>
      </c>
      <c r="AN33" s="13">
        <v>1.07</v>
      </c>
      <c r="AO33" s="14">
        <v>0.12287081339712919</v>
      </c>
      <c r="AP33" s="14">
        <v>0.12632821723730814</v>
      </c>
    </row>
    <row r="34" spans="2:42" x14ac:dyDescent="0.3">
      <c r="AE34" s="12">
        <v>45580</v>
      </c>
      <c r="AF34" s="13">
        <v>137.47200000000001</v>
      </c>
      <c r="AG34" s="13">
        <v>141.62073318000949</v>
      </c>
      <c r="AH34" s="13">
        <v>131.32309538209387</v>
      </c>
      <c r="AJ34" s="13">
        <v>74.099999999999994</v>
      </c>
      <c r="AK34" s="13">
        <v>567075.4626666666</v>
      </c>
      <c r="AM34" s="12">
        <v>44407</v>
      </c>
      <c r="AN34" s="13">
        <v>1.1000000000000001</v>
      </c>
      <c r="AO34" s="14">
        <v>0.12279069767441861</v>
      </c>
      <c r="AP34" s="14">
        <v>0.12920908379013313</v>
      </c>
    </row>
    <row r="35" spans="2:42" x14ac:dyDescent="0.3">
      <c r="AE35" s="12">
        <v>45579</v>
      </c>
      <c r="AF35" s="13">
        <v>137.50899999999999</v>
      </c>
      <c r="AG35" s="13">
        <v>141.57239639985147</v>
      </c>
      <c r="AH35" s="13">
        <v>131.59380091274571</v>
      </c>
      <c r="AJ35" s="13">
        <v>74.12</v>
      </c>
      <c r="AK35" s="13">
        <v>589756.49733333336</v>
      </c>
      <c r="AM35" s="12">
        <v>44439</v>
      </c>
      <c r="AN35" s="13">
        <v>1.1499999999999999</v>
      </c>
      <c r="AO35" s="14">
        <v>0.12957746478873239</v>
      </c>
      <c r="AP35" s="14">
        <v>0.13496332518337406</v>
      </c>
    </row>
    <row r="36" spans="2:42" x14ac:dyDescent="0.3">
      <c r="AE36" s="12">
        <v>45576</v>
      </c>
      <c r="AF36" s="13">
        <v>138.214</v>
      </c>
      <c r="AG36" s="13">
        <v>141.52407611759079</v>
      </c>
      <c r="AH36" s="13">
        <v>131.6850890072011</v>
      </c>
      <c r="AJ36" s="13">
        <v>74.5</v>
      </c>
      <c r="AK36" s="13">
        <v>612543.52399999998</v>
      </c>
      <c r="AM36" s="12">
        <v>44469</v>
      </c>
      <c r="AN36" s="13">
        <v>1.1499999999999999</v>
      </c>
      <c r="AO36" s="14">
        <v>0.13101680432925092</v>
      </c>
      <c r="AP36" s="14">
        <v>0.13510867436851379</v>
      </c>
    </row>
    <row r="37" spans="2:42" x14ac:dyDescent="0.3">
      <c r="AE37" s="12">
        <v>45575</v>
      </c>
      <c r="AF37" s="13">
        <v>135.80199999999999</v>
      </c>
      <c r="AG37" s="13">
        <v>141.47577232759653</v>
      </c>
      <c r="AH37" s="13">
        <v>131.61692060152663</v>
      </c>
      <c r="AJ37" s="13">
        <v>73.2</v>
      </c>
      <c r="AK37" s="13">
        <v>627493.20133333327</v>
      </c>
      <c r="AM37" s="12">
        <v>44498</v>
      </c>
      <c r="AN37" s="13">
        <v>1.1499999999999999</v>
      </c>
      <c r="AO37" s="14">
        <v>0.13346228239845259</v>
      </c>
      <c r="AP37" s="14">
        <v>0.135387030314922</v>
      </c>
    </row>
    <row r="38" spans="2:42" x14ac:dyDescent="0.3">
      <c r="AE38" s="12">
        <v>45574</v>
      </c>
      <c r="AF38" s="13">
        <v>136.91499999999999</v>
      </c>
      <c r="AG38" s="13">
        <v>141.42748502423967</v>
      </c>
      <c r="AH38" s="13">
        <v>131.37365989833779</v>
      </c>
      <c r="AJ38" s="13">
        <v>73.8</v>
      </c>
      <c r="AK38" s="13">
        <v>643649.83333333326</v>
      </c>
      <c r="AM38" s="12">
        <v>44530</v>
      </c>
      <c r="AN38" s="13">
        <v>1.2</v>
      </c>
      <c r="AO38" s="14">
        <v>0.14159292035398227</v>
      </c>
      <c r="AP38" s="14">
        <v>0.14152334152334151</v>
      </c>
    </row>
    <row r="39" spans="2:42" x14ac:dyDescent="0.3">
      <c r="AE39" s="12">
        <v>45573</v>
      </c>
      <c r="AF39" s="13">
        <v>137.84299999999999</v>
      </c>
      <c r="AG39" s="13">
        <v>141.37921420189315</v>
      </c>
      <c r="AH39" s="13">
        <v>131.92526161418564</v>
      </c>
      <c r="AJ39" s="13">
        <v>74.3</v>
      </c>
      <c r="AK39" s="13">
        <v>642755.58666666655</v>
      </c>
      <c r="AM39" s="12">
        <v>44560</v>
      </c>
      <c r="AN39" s="13">
        <v>1.35</v>
      </c>
      <c r="AO39" s="14">
        <v>0.15599422243620611</v>
      </c>
      <c r="AP39" s="14">
        <v>0.15922940829565563</v>
      </c>
    </row>
    <row r="40" spans="2:42" x14ac:dyDescent="0.3">
      <c r="AE40" s="12">
        <v>45572</v>
      </c>
      <c r="AF40" s="13">
        <v>138.381</v>
      </c>
      <c r="AG40" s="13">
        <v>141.33095985493179</v>
      </c>
      <c r="AH40" s="13">
        <v>131.68249337393624</v>
      </c>
      <c r="AJ40" s="13">
        <v>74.59</v>
      </c>
      <c r="AK40" s="13">
        <v>636305.30000000005</v>
      </c>
      <c r="AM40" s="12">
        <v>44592</v>
      </c>
      <c r="AN40" s="13">
        <v>1.1000000000000001</v>
      </c>
      <c r="AO40" s="14">
        <v>0.12553495007132667</v>
      </c>
      <c r="AP40" s="14">
        <v>0.13001083423618637</v>
      </c>
    </row>
    <row r="41" spans="2:42" x14ac:dyDescent="0.3">
      <c r="AE41" s="12">
        <v>45569</v>
      </c>
      <c r="AF41" s="13">
        <v>139.642</v>
      </c>
      <c r="AG41" s="13">
        <v>141.28272197773236</v>
      </c>
      <c r="AH41" s="13">
        <v>131.32841556208459</v>
      </c>
      <c r="AJ41" s="13">
        <v>75.27</v>
      </c>
      <c r="AK41" s="13">
        <v>656172.29200000002</v>
      </c>
      <c r="AM41" s="12">
        <v>44617</v>
      </c>
      <c r="AN41" s="13">
        <v>1.1000000000000001</v>
      </c>
      <c r="AO41" s="14">
        <v>0.12795657231485072</v>
      </c>
      <c r="AP41" s="14">
        <v>0.1299084735754355</v>
      </c>
    </row>
    <row r="42" spans="2:42" x14ac:dyDescent="0.3">
      <c r="AE42" s="12">
        <v>45568</v>
      </c>
      <c r="AF42" s="13">
        <v>140.05099999999999</v>
      </c>
      <c r="AG42" s="13">
        <v>141.23450056467357</v>
      </c>
      <c r="AH42" s="13">
        <v>131.56385766735789</v>
      </c>
      <c r="AJ42" s="13">
        <v>75.489999999999995</v>
      </c>
      <c r="AK42" s="13">
        <v>654984.6179999999</v>
      </c>
      <c r="AM42" s="12">
        <v>44651</v>
      </c>
      <c r="AN42" s="13">
        <v>1.1000000000000001</v>
      </c>
      <c r="AO42" s="14">
        <v>0.12852969814995133</v>
      </c>
      <c r="AP42" s="14">
        <v>0.12942445337778216</v>
      </c>
    </row>
    <row r="43" spans="2:42" x14ac:dyDescent="0.3">
      <c r="AE43" s="12">
        <v>45567</v>
      </c>
      <c r="AF43" s="13">
        <v>140.40299999999999</v>
      </c>
      <c r="AG43" s="13">
        <v>141.18629561013597</v>
      </c>
      <c r="AH43" s="13">
        <v>131.61284013271572</v>
      </c>
      <c r="AJ43" s="13">
        <v>75.680000000000007</v>
      </c>
      <c r="AK43" s="13">
        <v>667780.5793333333</v>
      </c>
      <c r="AM43" s="12">
        <v>44680</v>
      </c>
      <c r="AN43" s="13">
        <v>1.3</v>
      </c>
      <c r="AO43" s="14">
        <v>0.15226939970717424</v>
      </c>
      <c r="AP43" s="14">
        <v>0.15241817293600393</v>
      </c>
    </row>
    <row r="44" spans="2:42" x14ac:dyDescent="0.3">
      <c r="AE44" s="12">
        <v>45566</v>
      </c>
      <c r="AF44" s="13">
        <v>139.38300000000001</v>
      </c>
      <c r="AG44" s="13">
        <v>141.13810710850211</v>
      </c>
      <c r="AH44" s="13">
        <v>131.5322849637472</v>
      </c>
      <c r="AJ44" s="13">
        <v>75.13</v>
      </c>
      <c r="AK44" s="13">
        <v>649817.46666666667</v>
      </c>
      <c r="AM44" s="12">
        <v>44712</v>
      </c>
      <c r="AN44" s="13">
        <v>1.45</v>
      </c>
      <c r="AO44" s="14">
        <v>0.17296222664015903</v>
      </c>
      <c r="AP44" s="14">
        <v>0.16934306569343063</v>
      </c>
    </row>
    <row r="45" spans="2:42" x14ac:dyDescent="0.3">
      <c r="AE45" s="12">
        <v>45565</v>
      </c>
      <c r="AF45" s="13">
        <v>142.87200000000001</v>
      </c>
      <c r="AG45" s="13">
        <v>141.08993505415643</v>
      </c>
      <c r="AH45" s="13">
        <v>131.39942169542269</v>
      </c>
      <c r="AJ45" s="13">
        <v>77.790000000000006</v>
      </c>
      <c r="AK45" s="13">
        <v>627507.90266666666</v>
      </c>
      <c r="AM45" s="12">
        <v>44742</v>
      </c>
      <c r="AN45" s="13">
        <v>1.5</v>
      </c>
      <c r="AO45" s="14">
        <v>0.17821782178217821</v>
      </c>
      <c r="AP45" s="14">
        <v>0.17554125219426564</v>
      </c>
    </row>
    <row r="46" spans="2:42" x14ac:dyDescent="0.3">
      <c r="AE46" s="12">
        <v>45562</v>
      </c>
      <c r="AF46" s="13">
        <v>141.917</v>
      </c>
      <c r="AG46" s="13">
        <v>141.04177944148529</v>
      </c>
      <c r="AH46" s="13">
        <v>131.68528977750546</v>
      </c>
      <c r="AJ46" s="13">
        <v>77.27</v>
      </c>
      <c r="AK46" s="13">
        <v>617769.40733333328</v>
      </c>
      <c r="AM46" s="12">
        <v>44771</v>
      </c>
      <c r="AN46" s="13">
        <v>1.4</v>
      </c>
      <c r="AO46" s="14">
        <v>0.1677986416300439</v>
      </c>
      <c r="AP46" s="14">
        <v>0.16449623029472238</v>
      </c>
    </row>
    <row r="47" spans="2:42" x14ac:dyDescent="0.3">
      <c r="AE47" s="12">
        <v>45561</v>
      </c>
      <c r="AF47" s="13">
        <v>137.785</v>
      </c>
      <c r="AG47" s="13">
        <v>140.99364026487692</v>
      </c>
      <c r="AH47" s="13">
        <v>131.68995641682591</v>
      </c>
      <c r="AJ47" s="13">
        <v>75.02</v>
      </c>
      <c r="AK47" s="13">
        <v>601795.00799999991</v>
      </c>
      <c r="AM47" s="12">
        <v>44804</v>
      </c>
      <c r="AN47" s="13">
        <v>1.05</v>
      </c>
      <c r="AO47" s="14">
        <v>0.12716996366572469</v>
      </c>
      <c r="AP47" s="14">
        <v>0.12372348782403772</v>
      </c>
    </row>
    <row r="48" spans="2:42" ht="18" x14ac:dyDescent="0.3">
      <c r="B48" s="10" t="s">
        <v>169</v>
      </c>
      <c r="C48" s="4"/>
      <c r="D48" s="4"/>
      <c r="E48" s="4"/>
      <c r="F48" s="4"/>
      <c r="G48" s="4"/>
      <c r="H48" s="4"/>
      <c r="I48" s="4"/>
      <c r="J48" s="4"/>
      <c r="K48" s="4"/>
      <c r="L48" s="4"/>
      <c r="M48" s="4"/>
      <c r="N48" s="4"/>
      <c r="O48" s="4"/>
      <c r="P48" s="4"/>
      <c r="Q48" s="4"/>
      <c r="R48" s="4"/>
      <c r="S48" s="4"/>
      <c r="T48" s="4"/>
      <c r="U48" s="4"/>
      <c r="V48" s="4"/>
      <c r="W48" s="4"/>
      <c r="X48" s="4"/>
      <c r="Y48" s="4"/>
      <c r="Z48" s="4"/>
      <c r="AA48" s="4"/>
      <c r="AE48" s="12">
        <v>45560</v>
      </c>
      <c r="AF48" s="13">
        <v>137.50899999999999</v>
      </c>
      <c r="AG48" s="13">
        <v>140.94551751872152</v>
      </c>
      <c r="AH48" s="13">
        <v>131.73886576673851</v>
      </c>
      <c r="AJ48" s="13">
        <v>74.87</v>
      </c>
      <c r="AK48" s="13">
        <v>561427.7346666666</v>
      </c>
      <c r="AM48" s="12">
        <v>44834</v>
      </c>
      <c r="AN48" s="13">
        <v>1</v>
      </c>
      <c r="AO48" s="14">
        <v>0.12526096033402923</v>
      </c>
      <c r="AP48" s="14">
        <v>0.1188707280832095</v>
      </c>
    </row>
    <row r="49" spans="3:42" x14ac:dyDescent="0.3">
      <c r="AE49" s="12">
        <v>45559</v>
      </c>
      <c r="AF49" s="13">
        <v>137.785</v>
      </c>
      <c r="AG49" s="13">
        <v>140.8974111974112</v>
      </c>
      <c r="AH49" s="13">
        <v>131.61190628509567</v>
      </c>
      <c r="AJ49" s="13">
        <v>75.02</v>
      </c>
      <c r="AK49" s="13">
        <v>554177.13266666664</v>
      </c>
      <c r="AM49" s="12">
        <v>44865</v>
      </c>
      <c r="AN49" s="13">
        <v>1</v>
      </c>
      <c r="AO49" s="14">
        <v>0.12475309283709325</v>
      </c>
      <c r="AP49" s="14">
        <v>0.11960530250174424</v>
      </c>
    </row>
    <row r="50" spans="3:42" x14ac:dyDescent="0.3">
      <c r="AE50" s="12">
        <v>45558</v>
      </c>
      <c r="AF50" s="13">
        <v>138.005</v>
      </c>
      <c r="AG50" s="13">
        <v>140.84932129533996</v>
      </c>
      <c r="AH50" s="13">
        <v>131.16841851576265</v>
      </c>
      <c r="AJ50" s="13">
        <v>75.14</v>
      </c>
      <c r="AK50" s="13">
        <v>561427.39266666665</v>
      </c>
      <c r="AM50" s="12">
        <v>44895</v>
      </c>
      <c r="AN50" s="13">
        <v>0.9</v>
      </c>
      <c r="AO50" s="14">
        <v>0.11461318051575932</v>
      </c>
      <c r="AP50" s="14">
        <v>0.10840108401084012</v>
      </c>
    </row>
    <row r="51" spans="3:42" x14ac:dyDescent="0.3">
      <c r="E51" s="17" t="s">
        <v>258</v>
      </c>
      <c r="F51" s="18">
        <v>0.33976000000000006</v>
      </c>
      <c r="AE51" s="12">
        <v>45555</v>
      </c>
      <c r="AF51" s="13">
        <v>139.91499999999999</v>
      </c>
      <c r="AG51" s="13">
        <v>140.80124780690375</v>
      </c>
      <c r="AH51" s="13">
        <v>131.06734298550759</v>
      </c>
      <c r="AJ51" s="13">
        <v>76.180000000000007</v>
      </c>
      <c r="AK51" s="13">
        <v>523012.64066666662</v>
      </c>
      <c r="AM51" s="12">
        <v>44924</v>
      </c>
      <c r="AN51" s="13">
        <v>0.9</v>
      </c>
      <c r="AO51" s="14">
        <v>0.12328767123287673</v>
      </c>
      <c r="AP51" s="14">
        <v>0.11325503355704698</v>
      </c>
    </row>
    <row r="52" spans="3:42" x14ac:dyDescent="0.3">
      <c r="E52" s="17" t="s">
        <v>259</v>
      </c>
      <c r="F52" s="18">
        <v>0.43160026463010071</v>
      </c>
      <c r="AE52" s="12">
        <v>45554</v>
      </c>
      <c r="AF52" s="13">
        <v>140.00700000000001</v>
      </c>
      <c r="AG52" s="13">
        <v>140.75319072650038</v>
      </c>
      <c r="AH52" s="13">
        <v>131.57218504342222</v>
      </c>
      <c r="AJ52" s="13">
        <v>76.23</v>
      </c>
      <c r="AK52" s="13">
        <v>535275.95466666669</v>
      </c>
      <c r="AM52" s="12">
        <v>44957</v>
      </c>
      <c r="AN52" s="13">
        <v>0.9</v>
      </c>
      <c r="AO52" s="14">
        <v>0.11843403882004606</v>
      </c>
      <c r="AP52" s="14">
        <v>0.1134453781512605</v>
      </c>
    </row>
    <row r="53" spans="3:42" x14ac:dyDescent="0.3">
      <c r="C53" s="19"/>
      <c r="D53" s="20"/>
      <c r="E53" s="19" t="s">
        <v>260</v>
      </c>
      <c r="F53" s="20">
        <v>0.30668342503408064</v>
      </c>
      <c r="AE53" s="12">
        <v>45553</v>
      </c>
      <c r="AF53" s="13">
        <v>140.136</v>
      </c>
      <c r="AG53" s="13">
        <v>140.70515004852962</v>
      </c>
      <c r="AH53" s="13">
        <v>132.24563687673398</v>
      </c>
      <c r="AJ53" s="13">
        <v>76.3</v>
      </c>
      <c r="AK53" s="13">
        <v>512279.90933333331</v>
      </c>
      <c r="AM53" s="12">
        <v>44985</v>
      </c>
      <c r="AN53" s="13">
        <v>0.9</v>
      </c>
      <c r="AO53" s="14">
        <v>0.12881679389312978</v>
      </c>
      <c r="AP53" s="14">
        <v>0.11291165708311553</v>
      </c>
    </row>
    <row r="54" spans="3:42" x14ac:dyDescent="0.3">
      <c r="E54" s="19"/>
      <c r="F54" s="20"/>
      <c r="AE54" s="12">
        <v>45552</v>
      </c>
      <c r="AF54" s="13">
        <v>140.50299999999999</v>
      </c>
      <c r="AG54" s="13">
        <v>140.6581990449794</v>
      </c>
      <c r="AH54" s="13">
        <v>132.15463740998507</v>
      </c>
      <c r="AJ54" s="13">
        <v>76.5</v>
      </c>
      <c r="AK54" s="13">
        <v>505904.076</v>
      </c>
      <c r="AM54" s="12">
        <v>45016</v>
      </c>
      <c r="AN54" s="13">
        <v>0.9</v>
      </c>
      <c r="AO54" s="14">
        <v>0.13583197082128035</v>
      </c>
      <c r="AP54" s="14">
        <v>0.11230113340958719</v>
      </c>
    </row>
    <row r="55" spans="3:42" x14ac:dyDescent="0.3">
      <c r="AE55" s="12">
        <v>45551</v>
      </c>
      <c r="AF55" s="13">
        <v>140.50299999999999</v>
      </c>
      <c r="AG55" s="13">
        <v>140.61126370820992</v>
      </c>
      <c r="AH55" s="13">
        <v>132.09841320589823</v>
      </c>
      <c r="AJ55" s="13">
        <v>76.5</v>
      </c>
      <c r="AK55" s="13">
        <v>513343.34933333338</v>
      </c>
      <c r="AM55" s="12">
        <v>45044</v>
      </c>
      <c r="AN55" s="13">
        <v>0.9</v>
      </c>
      <c r="AO55" s="14">
        <v>0.13872832369942198</v>
      </c>
      <c r="AP55" s="14">
        <v>0.11169717654359293</v>
      </c>
    </row>
    <row r="56" spans="3:42" x14ac:dyDescent="0.3">
      <c r="AE56" s="12">
        <v>45548</v>
      </c>
      <c r="AF56" s="13">
        <v>141.495</v>
      </c>
      <c r="AG56" s="13">
        <v>140.56434403299343</v>
      </c>
      <c r="AH56" s="13">
        <v>132.34478725890469</v>
      </c>
      <c r="AJ56" s="13">
        <v>77.040000000000006</v>
      </c>
      <c r="AK56" s="13">
        <v>486595.81599999999</v>
      </c>
      <c r="AM56" s="12">
        <v>45077</v>
      </c>
      <c r="AN56" s="13">
        <v>0.94</v>
      </c>
      <c r="AO56" s="14">
        <v>0.13290915517850829</v>
      </c>
      <c r="AP56" s="14">
        <v>0.11687907988809448</v>
      </c>
    </row>
    <row r="57" spans="3:42" x14ac:dyDescent="0.3">
      <c r="AE57" s="12">
        <v>45547</v>
      </c>
      <c r="AF57" s="13">
        <v>141.42099999999999</v>
      </c>
      <c r="AG57" s="13">
        <v>140.51744001410393</v>
      </c>
      <c r="AH57" s="13">
        <v>132.06883027025449</v>
      </c>
      <c r="AJ57" s="13">
        <v>77</v>
      </c>
      <c r="AK57" s="13">
        <v>494364.53066666663</v>
      </c>
      <c r="AM57" s="12">
        <v>45107</v>
      </c>
      <c r="AN57" s="13">
        <v>0.94</v>
      </c>
      <c r="AO57" s="14">
        <v>0.13239436619718309</v>
      </c>
      <c r="AP57" s="14">
        <v>0.11615693543404386</v>
      </c>
    </row>
    <row r="58" spans="3:42" x14ac:dyDescent="0.3">
      <c r="AE58" s="12">
        <v>45546</v>
      </c>
      <c r="AF58" s="13">
        <v>142.505</v>
      </c>
      <c r="AG58" s="13">
        <v>140.47055164631715</v>
      </c>
      <c r="AH58" s="13">
        <v>132.50680156432128</v>
      </c>
      <c r="AJ58" s="13">
        <v>77.59</v>
      </c>
      <c r="AK58" s="13">
        <v>482560.07599999994</v>
      </c>
      <c r="AM58" s="12">
        <v>45138</v>
      </c>
      <c r="AN58" s="13">
        <v>0.9</v>
      </c>
      <c r="AO58" s="14">
        <v>0.1210762331838565</v>
      </c>
      <c r="AP58" s="14">
        <v>0.11091712026291466</v>
      </c>
    </row>
    <row r="59" spans="3:42" x14ac:dyDescent="0.3">
      <c r="AE59" s="12">
        <v>45545</v>
      </c>
      <c r="AF59" s="13">
        <v>143.51499999999999</v>
      </c>
      <c r="AG59" s="13">
        <v>140.42367892441058</v>
      </c>
      <c r="AH59" s="13">
        <v>132.49375382528302</v>
      </c>
      <c r="AJ59" s="13">
        <v>78.14</v>
      </c>
      <c r="AK59" s="13">
        <v>509149.11933333334</v>
      </c>
      <c r="AM59" s="12">
        <v>45169</v>
      </c>
      <c r="AN59" s="13">
        <v>0.6</v>
      </c>
      <c r="AO59" s="14">
        <v>8.2163642588154742E-2</v>
      </c>
      <c r="AP59" s="14">
        <v>7.4457083764219223E-2</v>
      </c>
    </row>
    <row r="60" spans="3:42" x14ac:dyDescent="0.3">
      <c r="AE60" s="12">
        <v>45544</v>
      </c>
      <c r="AF60" s="13">
        <v>144.61699999999999</v>
      </c>
      <c r="AG60" s="13">
        <v>140.37682184316344</v>
      </c>
      <c r="AH60" s="13">
        <v>132.67148037649346</v>
      </c>
      <c r="AJ60" s="13">
        <v>78.739999999999995</v>
      </c>
      <c r="AK60" s="13">
        <v>515191.58200000005</v>
      </c>
      <c r="AM60" s="12">
        <v>45198</v>
      </c>
      <c r="AN60" s="13">
        <v>0.45</v>
      </c>
      <c r="AO60" s="14">
        <v>6.4270411806712696E-2</v>
      </c>
      <c r="AP60" s="14">
        <v>5.6355666875391369E-2</v>
      </c>
    </row>
    <row r="61" spans="3:42" x14ac:dyDescent="0.3">
      <c r="AE61" s="12">
        <v>45541</v>
      </c>
      <c r="AF61" s="13">
        <v>144.911</v>
      </c>
      <c r="AG61" s="13">
        <v>140.32998039735671</v>
      </c>
      <c r="AH61" s="13">
        <v>132.74788480471378</v>
      </c>
      <c r="AJ61" s="13">
        <v>78.900000000000006</v>
      </c>
      <c r="AK61" s="13">
        <v>517359.97133333335</v>
      </c>
      <c r="AM61" s="12">
        <v>45230</v>
      </c>
      <c r="AN61" s="13">
        <v>0.57999999999999996</v>
      </c>
      <c r="AO61" s="14">
        <v>8.446601941747571E-2</v>
      </c>
      <c r="AP61" s="14">
        <v>7.324771156381768E-2</v>
      </c>
    </row>
    <row r="62" spans="3:42" x14ac:dyDescent="0.3">
      <c r="AE62" s="12">
        <v>45540</v>
      </c>
      <c r="AF62" s="13">
        <v>144.30500000000001</v>
      </c>
      <c r="AG62" s="13">
        <v>140.28315458177309</v>
      </c>
      <c r="AH62" s="13">
        <v>132.61607871533801</v>
      </c>
      <c r="AJ62" s="13">
        <v>78.569999999999993</v>
      </c>
      <c r="AK62" s="13">
        <v>506107.63800000004</v>
      </c>
      <c r="AM62" s="12">
        <v>45260</v>
      </c>
      <c r="AN62" s="13">
        <v>0.67</v>
      </c>
      <c r="AO62" s="14">
        <v>0.10062578222778473</v>
      </c>
      <c r="AP62" s="14">
        <v>8.3549760388437158E-2</v>
      </c>
    </row>
    <row r="63" spans="3:42" x14ac:dyDescent="0.3">
      <c r="AE63" s="12">
        <v>45539</v>
      </c>
      <c r="AF63" s="13">
        <v>144.39699999999999</v>
      </c>
      <c r="AG63" s="13">
        <v>140.23634439119704</v>
      </c>
      <c r="AH63" s="13">
        <v>132.24364757491591</v>
      </c>
      <c r="AJ63" s="13">
        <v>78.62</v>
      </c>
      <c r="AK63" s="13">
        <v>516069.88600000006</v>
      </c>
      <c r="AM63" s="12">
        <v>45288</v>
      </c>
      <c r="AN63" s="13">
        <v>0.69</v>
      </c>
      <c r="AO63" s="14">
        <v>9.9161676646706581E-2</v>
      </c>
      <c r="AP63" s="14">
        <v>8.6077687434720301E-2</v>
      </c>
    </row>
    <row r="64" spans="3:42" x14ac:dyDescent="0.3">
      <c r="AE64" s="12">
        <v>45538</v>
      </c>
      <c r="AF64" s="13">
        <v>144.893</v>
      </c>
      <c r="AG64" s="13">
        <v>140.18954982041473</v>
      </c>
      <c r="AH64" s="13">
        <v>131.90944307480311</v>
      </c>
      <c r="AJ64" s="13">
        <v>78.89</v>
      </c>
      <c r="AK64" s="13">
        <v>523535.8086666668</v>
      </c>
      <c r="AM64" s="12">
        <v>45322</v>
      </c>
      <c r="AN64" s="13">
        <v>0.95630000000000004</v>
      </c>
      <c r="AO64" s="14">
        <v>0.13448494081800072</v>
      </c>
      <c r="AP64" s="14">
        <v>0.11912526910336887</v>
      </c>
    </row>
    <row r="65" spans="2:42" x14ac:dyDescent="0.3">
      <c r="AE65" s="12">
        <v>45537</v>
      </c>
      <c r="AF65" s="13">
        <v>144.94800000000001</v>
      </c>
      <c r="AG65" s="13">
        <v>140.1427708642141</v>
      </c>
      <c r="AH65" s="13">
        <v>132.00186896864872</v>
      </c>
      <c r="AJ65" s="13">
        <v>78.92</v>
      </c>
      <c r="AK65" s="13">
        <v>507376.90333333338</v>
      </c>
      <c r="AM65" s="12">
        <v>45351</v>
      </c>
      <c r="AN65" s="13">
        <v>0.9</v>
      </c>
      <c r="AO65" s="14">
        <v>0.12631578947368421</v>
      </c>
      <c r="AP65" s="14">
        <v>0.11375508813659123</v>
      </c>
    </row>
    <row r="66" spans="2:42" x14ac:dyDescent="0.3">
      <c r="AE66" s="12">
        <v>45534</v>
      </c>
      <c r="AF66" s="13">
        <v>145.47499999999999</v>
      </c>
      <c r="AG66" s="13">
        <v>140.09600751738483</v>
      </c>
      <c r="AH66" s="13">
        <v>132.18012487847909</v>
      </c>
      <c r="AJ66" s="13">
        <v>80.010000000000005</v>
      </c>
      <c r="AK66" s="13">
        <v>521335.40466666676</v>
      </c>
      <c r="AM66" s="12">
        <v>45379</v>
      </c>
      <c r="AN66" s="13">
        <v>0.76</v>
      </c>
      <c r="AO66" s="14">
        <v>0.10580046403712298</v>
      </c>
      <c r="AP66" s="14">
        <v>9.7408576390785859E-2</v>
      </c>
    </row>
    <row r="67" spans="2:42" x14ac:dyDescent="0.3">
      <c r="AE67" s="12">
        <v>45533</v>
      </c>
      <c r="AF67" s="13">
        <v>145.22</v>
      </c>
      <c r="AG67" s="13">
        <v>140.04925977471834</v>
      </c>
      <c r="AH67" s="13">
        <v>132.49872116556486</v>
      </c>
      <c r="AJ67" s="13">
        <v>79.87</v>
      </c>
      <c r="AK67" s="13">
        <v>502977.18400000012</v>
      </c>
      <c r="AM67" s="12">
        <v>45412</v>
      </c>
      <c r="AN67" s="13">
        <v>0.89</v>
      </c>
      <c r="AO67" s="14">
        <v>0.13217821782178218</v>
      </c>
      <c r="AP67" s="14">
        <v>0.11610577642254429</v>
      </c>
    </row>
    <row r="68" spans="2:42" x14ac:dyDescent="0.3">
      <c r="AE68" s="12">
        <v>45532</v>
      </c>
      <c r="AF68" s="13">
        <v>145.09299999999999</v>
      </c>
      <c r="AG68" s="13">
        <v>140.00252763100775</v>
      </c>
      <c r="AH68" s="13">
        <v>132.6245905931122</v>
      </c>
      <c r="AJ68" s="13">
        <v>79.8</v>
      </c>
      <c r="AK68" s="13">
        <v>504857.75733333331</v>
      </c>
      <c r="AM68" s="12">
        <v>45443</v>
      </c>
      <c r="AN68" s="13">
        <v>0.65</v>
      </c>
      <c r="AO68" s="14">
        <v>9.6165700900012335E-2</v>
      </c>
      <c r="AP68" s="14">
        <v>8.4342594954613784E-2</v>
      </c>
    </row>
    <row r="69" spans="2:42" x14ac:dyDescent="0.3">
      <c r="AE69" s="12">
        <v>45531</v>
      </c>
      <c r="AF69" s="13">
        <v>145.78399999999999</v>
      </c>
      <c r="AG69" s="13">
        <v>139.95581108104795</v>
      </c>
      <c r="AH69" s="13">
        <v>132.97781888366853</v>
      </c>
      <c r="AJ69" s="13">
        <v>80.180000000000007</v>
      </c>
      <c r="AK69" s="13">
        <v>496380.76799999998</v>
      </c>
      <c r="AM69" s="12">
        <v>45471</v>
      </c>
      <c r="AN69" s="13">
        <v>0.74539999999999995</v>
      </c>
      <c r="AO69" s="14">
        <v>0.10529487934078868</v>
      </c>
      <c r="AP69" s="14">
        <v>9.7554513291725806E-2</v>
      </c>
    </row>
    <row r="70" spans="2:42" x14ac:dyDescent="0.3">
      <c r="AE70" s="12">
        <v>45530</v>
      </c>
      <c r="AF70" s="13">
        <v>145.166</v>
      </c>
      <c r="AG70" s="13">
        <v>139.90911011963559</v>
      </c>
      <c r="AH70" s="13">
        <v>133.09268724526387</v>
      </c>
      <c r="AJ70" s="13">
        <v>79.84</v>
      </c>
      <c r="AK70" s="13">
        <v>487834.11333333334</v>
      </c>
      <c r="AM70" s="12">
        <v>45504</v>
      </c>
      <c r="AN70" s="13">
        <v>0.88</v>
      </c>
      <c r="AO70" s="14">
        <v>0.13003324713705211</v>
      </c>
      <c r="AP70" s="14">
        <v>0.11435097845019582</v>
      </c>
    </row>
    <row r="71" spans="2:42" ht="15.5" x14ac:dyDescent="0.3">
      <c r="B71" s="10" t="s">
        <v>6</v>
      </c>
      <c r="C71" s="4"/>
      <c r="D71" s="4"/>
      <c r="E71" s="4"/>
      <c r="F71" s="4"/>
      <c r="G71" s="4"/>
      <c r="H71" s="4"/>
      <c r="I71" s="4"/>
      <c r="J71" s="4"/>
      <c r="K71" s="4"/>
      <c r="L71" s="4"/>
      <c r="M71" s="4"/>
      <c r="N71" s="4"/>
      <c r="O71" s="4"/>
      <c r="P71" s="4"/>
      <c r="Q71" s="4"/>
      <c r="R71" s="4"/>
      <c r="S71" s="4"/>
      <c r="T71" s="4"/>
      <c r="U71" s="4"/>
      <c r="V71" s="4"/>
      <c r="W71" s="4"/>
      <c r="X71" s="4"/>
      <c r="Y71" s="4"/>
      <c r="Z71" s="4"/>
      <c r="AA71" s="4"/>
      <c r="AE71" s="12">
        <v>45527</v>
      </c>
      <c r="AF71" s="13">
        <v>145.45699999999999</v>
      </c>
      <c r="AG71" s="13">
        <v>139.86242474156899</v>
      </c>
      <c r="AH71" s="13">
        <v>133.29586491701272</v>
      </c>
      <c r="AJ71" s="13">
        <v>80</v>
      </c>
      <c r="AK71" s="13">
        <v>495095.12200000003</v>
      </c>
      <c r="AM71" s="12">
        <v>45534</v>
      </c>
      <c r="AN71" s="13">
        <v>0.8</v>
      </c>
      <c r="AO71" s="14">
        <v>0.11998500187476567</v>
      </c>
      <c r="AP71" s="14">
        <v>0.10403533043397696</v>
      </c>
    </row>
    <row r="72" spans="2:42" x14ac:dyDescent="0.3">
      <c r="AE72" s="12">
        <v>45526</v>
      </c>
      <c r="AF72" s="13">
        <v>144.34800000000001</v>
      </c>
      <c r="AG72" s="13">
        <v>139.81575494164824</v>
      </c>
      <c r="AH72" s="13">
        <v>132.91064393439675</v>
      </c>
      <c r="AJ72" s="13">
        <v>79.39</v>
      </c>
      <c r="AK72" s="13">
        <v>508181.73533333337</v>
      </c>
      <c r="AM72" s="12">
        <v>45565</v>
      </c>
      <c r="AN72" s="13">
        <v>0.76</v>
      </c>
      <c r="AO72" s="14">
        <v>0.11723871962977246</v>
      </c>
      <c r="AP72" s="14">
        <v>9.9415768681784991E-2</v>
      </c>
    </row>
    <row r="73" spans="2:42" x14ac:dyDescent="0.3">
      <c r="AE73" s="12">
        <v>45525</v>
      </c>
      <c r="AF73" s="13">
        <v>144.893</v>
      </c>
      <c r="AG73" s="13">
        <v>139.76910071467518</v>
      </c>
      <c r="AH73" s="13">
        <v>133.03351325133286</v>
      </c>
      <c r="AJ73" s="13">
        <v>79.69</v>
      </c>
      <c r="AK73" s="13">
        <v>557919.09666666656</v>
      </c>
      <c r="AM73" s="12">
        <v>45596</v>
      </c>
      <c r="AN73" s="13">
        <v>0.71</v>
      </c>
      <c r="AO73" s="14">
        <v>0.11316243857085932</v>
      </c>
      <c r="AP73" s="14">
        <v>9.338835291657839E-2</v>
      </c>
    </row>
    <row r="74" spans="2:42" x14ac:dyDescent="0.3">
      <c r="AE74" s="12">
        <v>45524</v>
      </c>
      <c r="AF74" s="13">
        <v>145.09299999999999</v>
      </c>
      <c r="AG74" s="13">
        <v>139.72246205545338</v>
      </c>
      <c r="AH74" s="13">
        <v>132.95406064090244</v>
      </c>
      <c r="AJ74" s="13">
        <v>79.8</v>
      </c>
      <c r="AK74" s="13">
        <v>528960.29666666663</v>
      </c>
      <c r="AM74" s="12">
        <v>45625</v>
      </c>
      <c r="AN74" s="13">
        <v>0.79</v>
      </c>
      <c r="AO74" s="14">
        <v>0.13253180483713128</v>
      </c>
      <c r="AP74" s="14">
        <v>0.10453275434048576</v>
      </c>
    </row>
    <row r="75" spans="2:42" x14ac:dyDescent="0.3">
      <c r="AE75" s="12">
        <v>45523</v>
      </c>
      <c r="AF75" s="13">
        <v>145.184</v>
      </c>
      <c r="AG75" s="13">
        <v>139.67583895878812</v>
      </c>
      <c r="AH75" s="13">
        <v>133.37196083627862</v>
      </c>
      <c r="AJ75" s="13">
        <v>79.849999999999994</v>
      </c>
      <c r="AK75" s="13">
        <v>587281.16866666672</v>
      </c>
    </row>
    <row r="76" spans="2:42" x14ac:dyDescent="0.3">
      <c r="AE76" s="12">
        <v>45520</v>
      </c>
      <c r="AF76" s="13">
        <v>145.27500000000001</v>
      </c>
      <c r="AG76" s="13">
        <v>139.62923141948644</v>
      </c>
      <c r="AH76" s="13">
        <v>133.70595600060219</v>
      </c>
      <c r="AJ76" s="13">
        <v>79.900000000000006</v>
      </c>
      <c r="AK76" s="13">
        <v>634341.0186666667</v>
      </c>
    </row>
    <row r="77" spans="2:42" x14ac:dyDescent="0.3">
      <c r="AE77" s="12">
        <v>45519</v>
      </c>
      <c r="AF77" s="13">
        <v>143.74799999999999</v>
      </c>
      <c r="AG77" s="13">
        <v>139.58263943235713</v>
      </c>
      <c r="AH77" s="13">
        <v>134.0175544030696</v>
      </c>
      <c r="AJ77" s="13">
        <v>79.06</v>
      </c>
      <c r="AK77" s="13">
        <v>618739.3986666667</v>
      </c>
    </row>
    <row r="78" spans="2:42" x14ac:dyDescent="0.3">
      <c r="AE78" s="12">
        <v>45518</v>
      </c>
      <c r="AF78" s="13">
        <v>143.63900000000001</v>
      </c>
      <c r="AG78" s="13">
        <v>139.53606299221065</v>
      </c>
      <c r="AH78" s="13">
        <v>134.24604143949531</v>
      </c>
      <c r="AJ78" s="13">
        <v>79</v>
      </c>
      <c r="AK78" s="13">
        <v>618992.01333333342</v>
      </c>
    </row>
    <row r="79" spans="2:42" x14ac:dyDescent="0.3">
      <c r="AE79" s="12">
        <v>45517</v>
      </c>
      <c r="AF79" s="13">
        <v>144.148</v>
      </c>
      <c r="AG79" s="13">
        <v>139.48950209385924</v>
      </c>
      <c r="AH79" s="13">
        <v>134.19036769891707</v>
      </c>
      <c r="AJ79" s="13">
        <v>79.28</v>
      </c>
      <c r="AK79" s="13">
        <v>609007.45066666673</v>
      </c>
    </row>
    <row r="80" spans="2:42" x14ac:dyDescent="0.3">
      <c r="AE80" s="12">
        <v>45516</v>
      </c>
      <c r="AF80" s="13">
        <v>144.36600000000001</v>
      </c>
      <c r="AG80" s="13">
        <v>139.44295673211684</v>
      </c>
      <c r="AH80" s="13">
        <v>133.84533858184099</v>
      </c>
      <c r="AJ80" s="13">
        <v>79.400000000000006</v>
      </c>
      <c r="AK80" s="13">
        <v>613716.46533333336</v>
      </c>
    </row>
    <row r="81" spans="2:37" x14ac:dyDescent="0.3">
      <c r="AE81" s="12">
        <v>45513</v>
      </c>
      <c r="AF81" s="13">
        <v>145.07499999999999</v>
      </c>
      <c r="AG81" s="13">
        <v>139.39642690179915</v>
      </c>
      <c r="AH81" s="13">
        <v>133.64103758462335</v>
      </c>
      <c r="AJ81" s="13">
        <v>79.790000000000006</v>
      </c>
      <c r="AK81" s="13">
        <v>622957.54066666658</v>
      </c>
    </row>
    <row r="82" spans="2:37" x14ac:dyDescent="0.3">
      <c r="AE82" s="12">
        <v>45512</v>
      </c>
      <c r="AF82" s="13">
        <v>145.09299999999999</v>
      </c>
      <c r="AG82" s="13">
        <v>139.3499125977236</v>
      </c>
      <c r="AH82" s="13">
        <v>133.08867227036464</v>
      </c>
      <c r="AJ82" s="13">
        <v>79.8</v>
      </c>
      <c r="AK82" s="13">
        <v>649030.04866666649</v>
      </c>
    </row>
    <row r="83" spans="2:37" x14ac:dyDescent="0.3">
      <c r="AE83" s="12">
        <v>45511</v>
      </c>
      <c r="AF83" s="13">
        <v>145.43899999999999</v>
      </c>
      <c r="AG83" s="13">
        <v>139.30341381470933</v>
      </c>
      <c r="AH83" s="13">
        <v>132.72161370506265</v>
      </c>
      <c r="AJ83" s="13">
        <v>79.989999999999995</v>
      </c>
      <c r="AK83" s="13">
        <v>657415.78266666643</v>
      </c>
    </row>
    <row r="84" spans="2:37" x14ac:dyDescent="0.3">
      <c r="AE84" s="12">
        <v>45510</v>
      </c>
      <c r="AF84" s="13">
        <v>145.34800000000001</v>
      </c>
      <c r="AG84" s="13">
        <v>139.25693054757721</v>
      </c>
      <c r="AH84" s="13">
        <v>132.60854566854664</v>
      </c>
      <c r="AJ84" s="13">
        <v>79.94</v>
      </c>
      <c r="AK84" s="13">
        <v>665267.24866666656</v>
      </c>
    </row>
    <row r="85" spans="2:37" x14ac:dyDescent="0.3">
      <c r="AE85" s="12">
        <v>45509</v>
      </c>
      <c r="AF85" s="13">
        <v>145.76599999999999</v>
      </c>
      <c r="AG85" s="13">
        <v>139.21046279114984</v>
      </c>
      <c r="AH85" s="13">
        <v>133.1044355478025</v>
      </c>
      <c r="AJ85" s="13">
        <v>80.17</v>
      </c>
      <c r="AK85" s="13">
        <v>676351</v>
      </c>
    </row>
    <row r="86" spans="2:37" x14ac:dyDescent="0.3">
      <c r="AE86" s="12">
        <v>45506</v>
      </c>
      <c r="AF86" s="13">
        <v>146.29300000000001</v>
      </c>
      <c r="AG86" s="13">
        <v>139.16401054025155</v>
      </c>
      <c r="AH86" s="13">
        <v>133.00437213155732</v>
      </c>
      <c r="AJ86" s="13">
        <v>80.459999999999994</v>
      </c>
      <c r="AK86" s="13">
        <v>678816.55066666671</v>
      </c>
    </row>
    <row r="87" spans="2:37" x14ac:dyDescent="0.3">
      <c r="AE87" s="12">
        <v>45505</v>
      </c>
      <c r="AF87" s="13">
        <v>146.184</v>
      </c>
      <c r="AG87" s="13">
        <v>139.11757378970842</v>
      </c>
      <c r="AH87" s="13">
        <v>131.92742875178527</v>
      </c>
      <c r="AJ87" s="13">
        <v>80.400000000000006</v>
      </c>
      <c r="AK87" s="13">
        <v>653789.78266666667</v>
      </c>
    </row>
    <row r="88" spans="2:37" x14ac:dyDescent="0.3">
      <c r="AE88" s="12">
        <v>45504</v>
      </c>
      <c r="AF88" s="13">
        <v>146.05799999999999</v>
      </c>
      <c r="AG88" s="13">
        <v>139.07115253434822</v>
      </c>
      <c r="AH88" s="13">
        <v>131.5774012722222</v>
      </c>
      <c r="AJ88" s="13">
        <v>81.209999999999994</v>
      </c>
      <c r="AK88" s="13">
        <v>588983.27466666664</v>
      </c>
    </row>
    <row r="89" spans="2:37" x14ac:dyDescent="0.3">
      <c r="AE89" s="12">
        <v>45503</v>
      </c>
      <c r="AF89" s="13">
        <v>146.328</v>
      </c>
      <c r="AG89" s="13">
        <v>139.02474676900047</v>
      </c>
      <c r="AH89" s="13">
        <v>131.24028146562543</v>
      </c>
      <c r="AJ89" s="13">
        <v>81.36</v>
      </c>
      <c r="AK89" s="13">
        <v>628916.1213333332</v>
      </c>
    </row>
    <row r="90" spans="2:37" x14ac:dyDescent="0.3">
      <c r="AE90" s="12">
        <v>45502</v>
      </c>
      <c r="AF90" s="13">
        <v>147.065</v>
      </c>
      <c r="AG90" s="13">
        <v>138.97835648849639</v>
      </c>
      <c r="AH90" s="13">
        <v>131.03367967428269</v>
      </c>
      <c r="AJ90" s="13">
        <v>81.77</v>
      </c>
      <c r="AK90" s="13">
        <v>556288.0186666667</v>
      </c>
    </row>
    <row r="91" spans="2:37" x14ac:dyDescent="0.3">
      <c r="AE91" s="12">
        <v>45499</v>
      </c>
      <c r="AF91" s="13">
        <v>146.83199999999999</v>
      </c>
      <c r="AG91" s="13">
        <v>138.93198168766895</v>
      </c>
      <c r="AH91" s="13">
        <v>131.01354749844063</v>
      </c>
      <c r="AJ91" s="13">
        <v>81.64</v>
      </c>
      <c r="AK91" s="13">
        <v>663908.82866666664</v>
      </c>
    </row>
    <row r="92" spans="2:37" x14ac:dyDescent="0.3">
      <c r="B92" s="30" t="s">
        <v>114</v>
      </c>
      <c r="AE92" s="12">
        <v>45498</v>
      </c>
      <c r="AF92" s="13">
        <v>146.93899999999999</v>
      </c>
      <c r="AG92" s="13">
        <v>138.88562236135286</v>
      </c>
      <c r="AH92" s="13">
        <v>130.68120837447742</v>
      </c>
      <c r="AJ92" s="13">
        <v>81.7</v>
      </c>
      <c r="AK92" s="13">
        <v>672970.652</v>
      </c>
    </row>
    <row r="93" spans="2:37" x14ac:dyDescent="0.3">
      <c r="B93" s="30" t="s">
        <v>153</v>
      </c>
      <c r="AE93" s="12">
        <v>45497</v>
      </c>
      <c r="AF93" s="13">
        <v>147.227</v>
      </c>
      <c r="AG93" s="13">
        <v>138.83927850438448</v>
      </c>
      <c r="AH93" s="13">
        <v>130.7120574519401</v>
      </c>
      <c r="AJ93" s="13">
        <v>81.86</v>
      </c>
      <c r="AK93" s="13">
        <v>673132.34533333336</v>
      </c>
    </row>
    <row r="94" spans="2:37" x14ac:dyDescent="0.3">
      <c r="B94" s="30" t="s">
        <v>154</v>
      </c>
      <c r="AE94" s="12">
        <v>45496</v>
      </c>
      <c r="AF94" s="13">
        <v>147.67699999999999</v>
      </c>
      <c r="AG94" s="13">
        <v>138.79295011160198</v>
      </c>
      <c r="AH94" s="13">
        <v>130.67540056784139</v>
      </c>
      <c r="AJ94" s="13">
        <v>82.11</v>
      </c>
      <c r="AK94" s="13">
        <v>694849.89199999988</v>
      </c>
    </row>
    <row r="95" spans="2:37" x14ac:dyDescent="0.3">
      <c r="B95" s="30" t="s">
        <v>170</v>
      </c>
      <c r="AE95" s="12">
        <v>45495</v>
      </c>
      <c r="AF95" s="13">
        <v>147.965</v>
      </c>
      <c r="AG95" s="13">
        <v>138.7466371778452</v>
      </c>
      <c r="AH95" s="13">
        <v>131.12346428723851</v>
      </c>
      <c r="AJ95" s="13">
        <v>82.27</v>
      </c>
      <c r="AK95" s="13">
        <v>714697.66399999999</v>
      </c>
    </row>
    <row r="96" spans="2:37" x14ac:dyDescent="0.3">
      <c r="B96" s="30" t="s">
        <v>36</v>
      </c>
      <c r="AE96" s="12">
        <v>45492</v>
      </c>
      <c r="AF96" s="13">
        <v>148.36000000000001</v>
      </c>
      <c r="AG96" s="13">
        <v>138.70033969795571</v>
      </c>
      <c r="AH96" s="13">
        <v>130.94995499621535</v>
      </c>
      <c r="AJ96" s="13">
        <v>82.49</v>
      </c>
      <c r="AK96" s="13">
        <v>754435.17533333343</v>
      </c>
    </row>
    <row r="97" spans="31:37" hidden="1" x14ac:dyDescent="0.3">
      <c r="AE97" s="12">
        <v>45491</v>
      </c>
      <c r="AF97" s="13">
        <v>148.43199999999999</v>
      </c>
      <c r="AG97" s="13">
        <v>138.65405766677682</v>
      </c>
      <c r="AH97" s="13">
        <v>131.13747259587893</v>
      </c>
      <c r="AJ97" s="13">
        <v>82.53</v>
      </c>
      <c r="AK97" s="13">
        <v>1187618.7533333334</v>
      </c>
    </row>
    <row r="98" spans="31:37" hidden="1" x14ac:dyDescent="0.3">
      <c r="AE98" s="12">
        <v>45490</v>
      </c>
      <c r="AF98" s="13">
        <v>148.28800000000001</v>
      </c>
      <c r="AG98" s="13">
        <v>138.60779107915357</v>
      </c>
      <c r="AH98" s="13">
        <v>131.63259295663374</v>
      </c>
      <c r="AJ98" s="13">
        <v>82.45</v>
      </c>
      <c r="AK98" s="13">
        <v>1183898.7493333335</v>
      </c>
    </row>
    <row r="99" spans="31:37" hidden="1" x14ac:dyDescent="0.3">
      <c r="AE99" s="12">
        <v>45489</v>
      </c>
      <c r="AF99" s="13">
        <v>148.32400000000001</v>
      </c>
      <c r="AG99" s="13">
        <v>138.56153992993265</v>
      </c>
      <c r="AH99" s="13">
        <v>131.660093022734</v>
      </c>
      <c r="AJ99" s="13">
        <v>82.47</v>
      </c>
      <c r="AK99" s="13">
        <v>1209364.2393333337</v>
      </c>
    </row>
    <row r="100" spans="31:37" hidden="1" x14ac:dyDescent="0.3">
      <c r="AE100" s="12">
        <v>45488</v>
      </c>
      <c r="AF100" s="13">
        <v>148.43199999999999</v>
      </c>
      <c r="AG100" s="13">
        <v>138.51530421396257</v>
      </c>
      <c r="AH100" s="13">
        <v>131.46526700175019</v>
      </c>
      <c r="AJ100" s="13">
        <v>82.53</v>
      </c>
      <c r="AK100" s="13">
        <v>1196476.7093333337</v>
      </c>
    </row>
    <row r="101" spans="31:37" hidden="1" x14ac:dyDescent="0.3">
      <c r="AE101" s="12">
        <v>45485</v>
      </c>
      <c r="AF101" s="13">
        <v>149.08000000000001</v>
      </c>
      <c r="AG101" s="13">
        <v>138.46908392609345</v>
      </c>
      <c r="AH101" s="13">
        <v>131.65058662806851</v>
      </c>
      <c r="AJ101" s="13">
        <v>82.89</v>
      </c>
      <c r="AK101" s="13">
        <v>1213838.3806666669</v>
      </c>
    </row>
    <row r="102" spans="31:37" hidden="1" x14ac:dyDescent="0.3">
      <c r="AE102" s="12">
        <v>45484</v>
      </c>
      <c r="AF102" s="13">
        <v>147.58699999999999</v>
      </c>
      <c r="AG102" s="13">
        <v>138.42287906117721</v>
      </c>
      <c r="AH102" s="13">
        <v>131.56351053797229</v>
      </c>
      <c r="AJ102" s="13">
        <v>82.06</v>
      </c>
      <c r="AK102" s="13">
        <v>1231183.8586666668</v>
      </c>
    </row>
    <row r="103" spans="31:37" hidden="1" x14ac:dyDescent="0.3">
      <c r="AE103" s="12">
        <v>45483</v>
      </c>
      <c r="AF103" s="13">
        <v>147.749</v>
      </c>
      <c r="AG103" s="13">
        <v>138.37668961406749</v>
      </c>
      <c r="AH103" s="13">
        <v>131.052094394655</v>
      </c>
      <c r="AJ103" s="13">
        <v>82.15</v>
      </c>
      <c r="AK103" s="13">
        <v>1265794.4766666668</v>
      </c>
    </row>
    <row r="104" spans="31:37" hidden="1" x14ac:dyDescent="0.3">
      <c r="AE104" s="12">
        <v>45482</v>
      </c>
      <c r="AF104" s="13">
        <v>147.37100000000001</v>
      </c>
      <c r="AG104" s="13">
        <v>138.3305155796196</v>
      </c>
      <c r="AH104" s="13">
        <v>130.44268474569839</v>
      </c>
      <c r="AJ104" s="13">
        <v>81.94</v>
      </c>
      <c r="AK104" s="13">
        <v>1240853.9073333335</v>
      </c>
    </row>
    <row r="105" spans="31:37" hidden="1" x14ac:dyDescent="0.3">
      <c r="AE105" s="12">
        <v>45481</v>
      </c>
      <c r="AF105" s="13">
        <v>150.51900000000001</v>
      </c>
      <c r="AG105" s="13">
        <v>138.28435695269059</v>
      </c>
      <c r="AH105" s="13">
        <v>130.37796171600482</v>
      </c>
      <c r="AJ105" s="13">
        <v>83.69</v>
      </c>
      <c r="AK105" s="13">
        <v>1256485.7873333334</v>
      </c>
    </row>
    <row r="106" spans="31:37" hidden="1" x14ac:dyDescent="0.3">
      <c r="AE106" s="12">
        <v>45478</v>
      </c>
      <c r="AF106" s="13">
        <v>144.87100000000001</v>
      </c>
      <c r="AG106" s="13">
        <v>138.23821372813921</v>
      </c>
      <c r="AH106" s="13">
        <v>130.36097839886807</v>
      </c>
      <c r="AJ106" s="13">
        <v>80.55</v>
      </c>
      <c r="AK106" s="13">
        <v>1095467.4539999999</v>
      </c>
    </row>
    <row r="107" spans="31:37" hidden="1" x14ac:dyDescent="0.3">
      <c r="AE107" s="12">
        <v>45477</v>
      </c>
      <c r="AF107" s="13">
        <v>145.14099999999999</v>
      </c>
      <c r="AG107" s="13">
        <v>138.19208590082596</v>
      </c>
      <c r="AH107" s="13">
        <v>130.00820992917883</v>
      </c>
      <c r="AJ107" s="13">
        <v>80.7</v>
      </c>
      <c r="AK107" s="13">
        <v>1081740.3199999998</v>
      </c>
    </row>
    <row r="108" spans="31:37" hidden="1" x14ac:dyDescent="0.3">
      <c r="AE108" s="12">
        <v>45476</v>
      </c>
      <c r="AF108" s="13">
        <v>143.72</v>
      </c>
      <c r="AG108" s="13">
        <v>138.145973465613</v>
      </c>
      <c r="AH108" s="13">
        <v>129.38624817393546</v>
      </c>
      <c r="AJ108" s="13">
        <v>79.91</v>
      </c>
      <c r="AK108" s="13">
        <v>1082554.0233333332</v>
      </c>
    </row>
    <row r="109" spans="31:37" hidden="1" x14ac:dyDescent="0.3">
      <c r="AE109" s="12">
        <v>45475</v>
      </c>
      <c r="AF109" s="13">
        <v>145.84200000000001</v>
      </c>
      <c r="AG109" s="13">
        <v>138.09987641736427</v>
      </c>
      <c r="AH109" s="13">
        <v>128.79984746844968</v>
      </c>
      <c r="AJ109" s="13">
        <v>81.09</v>
      </c>
      <c r="AK109" s="13">
        <v>1059758.044</v>
      </c>
    </row>
    <row r="110" spans="31:37" hidden="1" x14ac:dyDescent="0.3">
      <c r="AE110" s="12">
        <v>45474</v>
      </c>
      <c r="AF110" s="13">
        <v>147.47900000000001</v>
      </c>
      <c r="AG110" s="13">
        <v>138.05379475094537</v>
      </c>
      <c r="AH110" s="13">
        <v>128.74307623870195</v>
      </c>
      <c r="AJ110" s="13">
        <v>82</v>
      </c>
      <c r="AK110" s="13">
        <v>1029814.5053333335</v>
      </c>
    </row>
    <row r="111" spans="31:37" hidden="1" x14ac:dyDescent="0.3">
      <c r="AE111" s="12">
        <v>45471</v>
      </c>
      <c r="AF111" s="13">
        <v>151.40799999999999</v>
      </c>
      <c r="AG111" s="13">
        <v>138.00772846122365</v>
      </c>
      <c r="AH111" s="13">
        <v>129.18680154582887</v>
      </c>
      <c r="AJ111" s="13">
        <v>84.95</v>
      </c>
      <c r="AK111" s="13">
        <v>995454.16133333324</v>
      </c>
    </row>
    <row r="112" spans="31:37" hidden="1" x14ac:dyDescent="0.3">
      <c r="AE112" s="12">
        <v>45470</v>
      </c>
      <c r="AF112" s="13">
        <v>141.071</v>
      </c>
      <c r="AG112" s="13">
        <v>137.96167754306816</v>
      </c>
      <c r="AH112" s="13">
        <v>129.76836719241916</v>
      </c>
      <c r="AJ112" s="13">
        <v>79.150000000000006</v>
      </c>
      <c r="AK112" s="13">
        <v>539591.02333333332</v>
      </c>
    </row>
    <row r="113" spans="31:37" hidden="1" x14ac:dyDescent="0.3">
      <c r="AE113" s="12">
        <v>45469</v>
      </c>
      <c r="AF113" s="13">
        <v>139.85900000000001</v>
      </c>
      <c r="AG113" s="13">
        <v>137.91564199134967</v>
      </c>
      <c r="AH113" s="13">
        <v>129.80666207691823</v>
      </c>
      <c r="AJ113" s="13">
        <v>78.47</v>
      </c>
      <c r="AK113" s="13">
        <v>523218.30533333338</v>
      </c>
    </row>
    <row r="114" spans="31:37" hidden="1" x14ac:dyDescent="0.3">
      <c r="AE114" s="12">
        <v>45468</v>
      </c>
      <c r="AF114" s="13">
        <v>139.82300000000001</v>
      </c>
      <c r="AG114" s="13">
        <v>137.86962180094062</v>
      </c>
      <c r="AH114" s="13">
        <v>129.96892985076522</v>
      </c>
      <c r="AJ114" s="13">
        <v>78.45</v>
      </c>
      <c r="AK114" s="13">
        <v>501409.61866666673</v>
      </c>
    </row>
    <row r="115" spans="31:37" hidden="1" x14ac:dyDescent="0.3">
      <c r="AE115" s="12">
        <v>45467</v>
      </c>
      <c r="AF115" s="13">
        <v>139.41300000000001</v>
      </c>
      <c r="AG115" s="13">
        <v>137.82361696671521</v>
      </c>
      <c r="AH115" s="13">
        <v>130.14555061535688</v>
      </c>
      <c r="AJ115" s="13">
        <v>78.22</v>
      </c>
      <c r="AK115" s="13">
        <v>550476.2346666666</v>
      </c>
    </row>
    <row r="116" spans="31:37" hidden="1" x14ac:dyDescent="0.3">
      <c r="AE116" s="12">
        <v>45464</v>
      </c>
      <c r="AF116" s="13">
        <v>138.32599999999999</v>
      </c>
      <c r="AG116" s="13">
        <v>137.77762748354934</v>
      </c>
      <c r="AH116" s="13">
        <v>130.04619332137085</v>
      </c>
      <c r="AJ116" s="13">
        <v>77.61</v>
      </c>
      <c r="AK116" s="13">
        <v>531657.49199999997</v>
      </c>
    </row>
    <row r="117" spans="31:37" hidden="1" x14ac:dyDescent="0.3">
      <c r="AE117" s="12">
        <v>45463</v>
      </c>
      <c r="AF117" s="13">
        <v>137.684</v>
      </c>
      <c r="AG117" s="13">
        <v>137.7316533463206</v>
      </c>
      <c r="AH117" s="13">
        <v>129.66095382099232</v>
      </c>
      <c r="AJ117" s="13">
        <v>77.25</v>
      </c>
      <c r="AK117" s="13">
        <v>530434.48</v>
      </c>
    </row>
    <row r="118" spans="31:37" hidden="1" x14ac:dyDescent="0.3">
      <c r="AE118" s="12">
        <v>45462</v>
      </c>
      <c r="AF118" s="13">
        <v>139.09299999999999</v>
      </c>
      <c r="AG118" s="13">
        <v>137.68569454990831</v>
      </c>
      <c r="AH118" s="13">
        <v>129.48212802090055</v>
      </c>
      <c r="AJ118" s="13">
        <v>78.040000000000006</v>
      </c>
      <c r="AK118" s="13">
        <v>508057.30333333334</v>
      </c>
    </row>
    <row r="119" spans="31:37" hidden="1" x14ac:dyDescent="0.3">
      <c r="AE119" s="12">
        <v>45461</v>
      </c>
      <c r="AF119" s="13">
        <v>136.75800000000001</v>
      </c>
      <c r="AG119" s="13">
        <v>137.63975108919348</v>
      </c>
      <c r="AH119" s="13">
        <v>129.47873724260225</v>
      </c>
      <c r="AJ119" s="13">
        <v>76.73</v>
      </c>
      <c r="AK119" s="13">
        <v>496465.86199999996</v>
      </c>
    </row>
    <row r="120" spans="31:37" hidden="1" x14ac:dyDescent="0.3">
      <c r="AE120" s="12">
        <v>45460</v>
      </c>
      <c r="AF120" s="13">
        <v>137.613</v>
      </c>
      <c r="AG120" s="13">
        <v>137.59382295905885</v>
      </c>
      <c r="AH120" s="13">
        <v>129.40937666127567</v>
      </c>
      <c r="AJ120" s="13">
        <v>77.209999999999994</v>
      </c>
      <c r="AK120" s="13">
        <v>480682.73266666668</v>
      </c>
    </row>
    <row r="121" spans="31:37" hidden="1" x14ac:dyDescent="0.3">
      <c r="AE121" s="12">
        <v>45457</v>
      </c>
      <c r="AF121" s="13">
        <v>137.346</v>
      </c>
      <c r="AG121" s="13">
        <v>137.54791015438889</v>
      </c>
      <c r="AH121" s="13">
        <v>129.37199610441408</v>
      </c>
      <c r="AJ121" s="13">
        <v>77.06</v>
      </c>
      <c r="AK121" s="13">
        <v>495003.17933333328</v>
      </c>
    </row>
    <row r="122" spans="31:37" hidden="1" x14ac:dyDescent="0.3">
      <c r="AE122" s="12">
        <v>45456</v>
      </c>
      <c r="AF122" s="13">
        <v>136.47200000000001</v>
      </c>
      <c r="AG122" s="13">
        <v>137.50201267006969</v>
      </c>
      <c r="AH122" s="13">
        <v>129.17358101707021</v>
      </c>
      <c r="AJ122" s="13">
        <v>76.569999999999993</v>
      </c>
      <c r="AK122" s="13">
        <v>509077.63333333324</v>
      </c>
    </row>
    <row r="123" spans="31:37" hidden="1" x14ac:dyDescent="0.3">
      <c r="AE123" s="12">
        <v>45455</v>
      </c>
      <c r="AF123" s="13">
        <v>137.185</v>
      </c>
      <c r="AG123" s="13">
        <v>137.4561305009891</v>
      </c>
      <c r="AH123" s="13">
        <v>128.87007343178578</v>
      </c>
      <c r="AJ123" s="13">
        <v>76.97</v>
      </c>
      <c r="AK123" s="13">
        <v>512334.74999999994</v>
      </c>
    </row>
    <row r="124" spans="31:37" hidden="1" x14ac:dyDescent="0.3">
      <c r="AE124" s="12">
        <v>45454</v>
      </c>
      <c r="AF124" s="13">
        <v>138.94999999999999</v>
      </c>
      <c r="AG124" s="13">
        <v>137.41026364203671</v>
      </c>
      <c r="AH124" s="13">
        <v>129.50244165683137</v>
      </c>
      <c r="AJ124" s="13">
        <v>77.959999999999994</v>
      </c>
      <c r="AK124" s="13">
        <v>530837.09266666661</v>
      </c>
    </row>
    <row r="125" spans="31:37" hidden="1" x14ac:dyDescent="0.3">
      <c r="AE125" s="12">
        <v>45453</v>
      </c>
      <c r="AF125" s="13">
        <v>139.05699999999999</v>
      </c>
      <c r="AG125" s="13">
        <v>137.36441208810376</v>
      </c>
      <c r="AH125" s="13">
        <v>129.59114145986612</v>
      </c>
      <c r="AJ125" s="13">
        <v>78.02</v>
      </c>
      <c r="AK125" s="13">
        <v>578612.39666666661</v>
      </c>
    </row>
    <row r="126" spans="31:37" hidden="1" x14ac:dyDescent="0.3">
      <c r="AE126" s="12">
        <v>45450</v>
      </c>
      <c r="AF126" s="13">
        <v>140.661</v>
      </c>
      <c r="AG126" s="13">
        <v>137.31857583408322</v>
      </c>
      <c r="AH126" s="13">
        <v>129.570031128957</v>
      </c>
      <c r="AJ126" s="13">
        <v>78.92</v>
      </c>
      <c r="AK126" s="13">
        <v>547591.70799999998</v>
      </c>
    </row>
    <row r="127" spans="31:37" hidden="1" x14ac:dyDescent="0.3">
      <c r="AE127" s="12">
        <v>45449</v>
      </c>
      <c r="AF127" s="13">
        <v>140.821</v>
      </c>
      <c r="AG127" s="13">
        <v>137.27275487486978</v>
      </c>
      <c r="AH127" s="13">
        <v>130.20108444136159</v>
      </c>
      <c r="AJ127" s="13">
        <v>79.010000000000005</v>
      </c>
      <c r="AK127" s="13">
        <v>544953.02800000005</v>
      </c>
    </row>
    <row r="128" spans="31:37" hidden="1" x14ac:dyDescent="0.3">
      <c r="AE128" s="12">
        <v>45448</v>
      </c>
      <c r="AF128" s="13">
        <v>140.982</v>
      </c>
      <c r="AG128" s="13">
        <v>137.22694920535977</v>
      </c>
      <c r="AH128" s="13">
        <v>129.96336232054759</v>
      </c>
      <c r="AJ128" s="13">
        <v>79.099999999999994</v>
      </c>
      <c r="AK128" s="13">
        <v>566365.76799999992</v>
      </c>
    </row>
    <row r="129" spans="31:37" hidden="1" x14ac:dyDescent="0.3">
      <c r="AE129" s="12">
        <v>45447</v>
      </c>
      <c r="AF129" s="13">
        <v>142.12200000000001</v>
      </c>
      <c r="AG129" s="13">
        <v>137.18115882045132</v>
      </c>
      <c r="AH129" s="13">
        <v>130.15189175453176</v>
      </c>
      <c r="AJ129" s="13">
        <v>79.739999999999995</v>
      </c>
      <c r="AK129" s="13">
        <v>579816.49799999991</v>
      </c>
    </row>
    <row r="130" spans="31:37" hidden="1" x14ac:dyDescent="0.3">
      <c r="AE130" s="12">
        <v>45446</v>
      </c>
      <c r="AF130" s="13">
        <v>141.017</v>
      </c>
      <c r="AG130" s="13">
        <v>137.13538371504416</v>
      </c>
      <c r="AH130" s="13">
        <v>130.2925658244325</v>
      </c>
      <c r="AJ130" s="13">
        <v>79.12</v>
      </c>
      <c r="AK130" s="13">
        <v>525101.41533333331</v>
      </c>
    </row>
    <row r="131" spans="31:37" hidden="1" x14ac:dyDescent="0.3">
      <c r="AE131" s="12">
        <v>45443</v>
      </c>
      <c r="AF131" s="13">
        <v>143.386</v>
      </c>
      <c r="AG131" s="13">
        <v>137.08962388403978</v>
      </c>
      <c r="AH131" s="13">
        <v>130.30252773974203</v>
      </c>
      <c r="AJ131" s="13">
        <v>81.11</v>
      </c>
      <c r="AK131" s="13">
        <v>525302.13533333328</v>
      </c>
    </row>
    <row r="132" spans="31:37" hidden="1" x14ac:dyDescent="0.3">
      <c r="AE132" s="12">
        <v>45441</v>
      </c>
      <c r="AF132" s="13">
        <v>142.83799999999999</v>
      </c>
      <c r="AG132" s="13">
        <v>137.04387932234138</v>
      </c>
      <c r="AH132" s="13">
        <v>130.02872181821027</v>
      </c>
      <c r="AJ132" s="13">
        <v>80.8</v>
      </c>
      <c r="AK132" s="13">
        <v>508381.77066666662</v>
      </c>
    </row>
    <row r="133" spans="31:37" hidden="1" x14ac:dyDescent="0.3">
      <c r="AE133" s="12">
        <v>45440</v>
      </c>
      <c r="AF133" s="13">
        <v>142.89099999999999</v>
      </c>
      <c r="AG133" s="13">
        <v>136.99815002485383</v>
      </c>
      <c r="AH133" s="13">
        <v>130.24527945327392</v>
      </c>
      <c r="AJ133" s="13">
        <v>80.83</v>
      </c>
      <c r="AK133" s="13">
        <v>519992.81066666666</v>
      </c>
    </row>
    <row r="134" spans="31:37" hidden="1" x14ac:dyDescent="0.3">
      <c r="AE134" s="12">
        <v>45439</v>
      </c>
      <c r="AF134" s="13">
        <v>143.19200000000001</v>
      </c>
      <c r="AG134" s="13">
        <v>136.95243598648372</v>
      </c>
      <c r="AH134" s="13">
        <v>130.15938989842886</v>
      </c>
      <c r="AJ134" s="13">
        <v>81</v>
      </c>
      <c r="AK134" s="13">
        <v>517076.93533333333</v>
      </c>
    </row>
    <row r="135" spans="31:37" hidden="1" x14ac:dyDescent="0.3">
      <c r="AE135" s="12">
        <v>45436</v>
      </c>
      <c r="AF135" s="13">
        <v>142.83799999999999</v>
      </c>
      <c r="AG135" s="13">
        <v>136.90673720213934</v>
      </c>
      <c r="AH135" s="13">
        <v>130.21046128161134</v>
      </c>
      <c r="AJ135" s="13">
        <v>80.8</v>
      </c>
      <c r="AK135" s="13">
        <v>518312.54866666667</v>
      </c>
    </row>
    <row r="136" spans="31:37" hidden="1" x14ac:dyDescent="0.3">
      <c r="AE136" s="12">
        <v>45435</v>
      </c>
      <c r="AF136" s="13">
        <v>142.75</v>
      </c>
      <c r="AG136" s="13">
        <v>136.86105366673067</v>
      </c>
      <c r="AH136" s="13">
        <v>130.27184958740438</v>
      </c>
      <c r="AJ136" s="13">
        <v>80.75</v>
      </c>
      <c r="AK136" s="13">
        <v>502610.94866666669</v>
      </c>
    </row>
    <row r="137" spans="31:37" hidden="1" x14ac:dyDescent="0.3">
      <c r="AE137" s="12">
        <v>45434</v>
      </c>
      <c r="AF137" s="13">
        <v>143.19200000000001</v>
      </c>
      <c r="AG137" s="13">
        <v>136.81538537516937</v>
      </c>
      <c r="AH137" s="13">
        <v>130.07978850494322</v>
      </c>
      <c r="AJ137" s="13">
        <v>81</v>
      </c>
      <c r="AK137" s="13">
        <v>506207.4586666667</v>
      </c>
    </row>
    <row r="138" spans="31:37" hidden="1" x14ac:dyDescent="0.3">
      <c r="AE138" s="12">
        <v>45433</v>
      </c>
      <c r="AF138" s="13">
        <v>143.209</v>
      </c>
      <c r="AG138" s="13">
        <v>136.76973232236884</v>
      </c>
      <c r="AH138" s="13">
        <v>130.21959243811631</v>
      </c>
      <c r="AJ138" s="13">
        <v>81.010000000000005</v>
      </c>
      <c r="AK138" s="13">
        <v>501971.27200000006</v>
      </c>
    </row>
    <row r="139" spans="31:37" hidden="1" x14ac:dyDescent="0.3">
      <c r="AE139" s="12">
        <v>45432</v>
      </c>
      <c r="AF139" s="13">
        <v>143.227</v>
      </c>
      <c r="AG139" s="13">
        <v>136.72409450324415</v>
      </c>
      <c r="AH139" s="13">
        <v>130.1857434131945</v>
      </c>
      <c r="AJ139" s="13">
        <v>81.02</v>
      </c>
      <c r="AK139" s="13">
        <v>498111.51133333339</v>
      </c>
    </row>
    <row r="140" spans="31:37" hidden="1" x14ac:dyDescent="0.3">
      <c r="AE140" s="12">
        <v>45429</v>
      </c>
      <c r="AF140" s="13">
        <v>142.785</v>
      </c>
      <c r="AG140" s="13">
        <v>136.67847191271204</v>
      </c>
      <c r="AH140" s="13">
        <v>130.25929378688809</v>
      </c>
      <c r="AJ140" s="13">
        <v>80.77</v>
      </c>
      <c r="AK140" s="13">
        <v>480358.85800000001</v>
      </c>
    </row>
    <row r="141" spans="31:37" hidden="1" x14ac:dyDescent="0.3">
      <c r="AE141" s="12">
        <v>45428</v>
      </c>
      <c r="AF141" s="13">
        <v>142.85599999999999</v>
      </c>
      <c r="AG141" s="13">
        <v>136.63286454569101</v>
      </c>
      <c r="AH141" s="13">
        <v>130.31483917338389</v>
      </c>
      <c r="AJ141" s="13">
        <v>80.81</v>
      </c>
      <c r="AK141" s="13">
        <v>502264.28666666674</v>
      </c>
    </row>
    <row r="142" spans="31:37" hidden="1" x14ac:dyDescent="0.3">
      <c r="AE142" s="12">
        <v>45427</v>
      </c>
      <c r="AF142" s="13">
        <v>142.55500000000001</v>
      </c>
      <c r="AG142" s="13">
        <v>136.58727239710123</v>
      </c>
      <c r="AH142" s="13">
        <v>129.92872821940722</v>
      </c>
      <c r="AJ142" s="13">
        <v>80.64</v>
      </c>
      <c r="AK142" s="13">
        <v>501072.72133333335</v>
      </c>
    </row>
    <row r="143" spans="31:37" hidden="1" x14ac:dyDescent="0.3">
      <c r="AE143" s="12">
        <v>45426</v>
      </c>
      <c r="AF143" s="13">
        <v>141.86600000000001</v>
      </c>
      <c r="AG143" s="13">
        <v>136.54169546186455</v>
      </c>
      <c r="AH143" s="13">
        <v>129.81219950557477</v>
      </c>
      <c r="AJ143" s="13">
        <v>80.25</v>
      </c>
      <c r="AK143" s="13">
        <v>513917.62600000011</v>
      </c>
    </row>
    <row r="144" spans="31:37" hidden="1" x14ac:dyDescent="0.3">
      <c r="AE144" s="12">
        <v>45425</v>
      </c>
      <c r="AF144" s="13">
        <v>142.83799999999999</v>
      </c>
      <c r="AG144" s="13">
        <v>136.4961337349045</v>
      </c>
      <c r="AH144" s="13">
        <v>129.6413751269726</v>
      </c>
      <c r="AJ144" s="13">
        <v>80.8</v>
      </c>
      <c r="AK144" s="13">
        <v>538327.60933333344</v>
      </c>
    </row>
    <row r="145" spans="31:37" hidden="1" x14ac:dyDescent="0.3">
      <c r="AE145" s="12">
        <v>45422</v>
      </c>
      <c r="AF145" s="13">
        <v>143.68700000000001</v>
      </c>
      <c r="AG145" s="13">
        <v>136.45058721114637</v>
      </c>
      <c r="AH145" s="13">
        <v>129.65751745333776</v>
      </c>
      <c r="AJ145" s="13">
        <v>81.28</v>
      </c>
      <c r="AK145" s="13">
        <v>558930.83400000015</v>
      </c>
    </row>
    <row r="146" spans="31:37" hidden="1" x14ac:dyDescent="0.3">
      <c r="AE146" s="12">
        <v>45421</v>
      </c>
      <c r="AF146" s="13">
        <v>142.04300000000001</v>
      </c>
      <c r="AG146" s="13">
        <v>136.40505588551707</v>
      </c>
      <c r="AH146" s="13">
        <v>129.77537838558686</v>
      </c>
      <c r="AJ146" s="13">
        <v>80.349999999999994</v>
      </c>
      <c r="AK146" s="13">
        <v>549902.75933333335</v>
      </c>
    </row>
    <row r="147" spans="31:37" hidden="1" x14ac:dyDescent="0.3">
      <c r="AE147" s="12">
        <v>45420</v>
      </c>
      <c r="AF147" s="13">
        <v>143.369</v>
      </c>
      <c r="AG147" s="13">
        <v>136.35953975294524</v>
      </c>
      <c r="AH147" s="13">
        <v>129.45946575232023</v>
      </c>
      <c r="AJ147" s="13">
        <v>81.099999999999994</v>
      </c>
      <c r="AK147" s="13">
        <v>553304.09199999995</v>
      </c>
    </row>
    <row r="148" spans="31:37" hidden="1" x14ac:dyDescent="0.3">
      <c r="AE148" s="12">
        <v>45419</v>
      </c>
      <c r="AF148" s="13">
        <v>142.255</v>
      </c>
      <c r="AG148" s="13">
        <v>136.31299867843245</v>
      </c>
      <c r="AH148" s="13">
        <v>129.45181057453343</v>
      </c>
      <c r="AJ148" s="13">
        <v>80.47</v>
      </c>
      <c r="AK148" s="13">
        <v>579866.53466666664</v>
      </c>
    </row>
    <row r="149" spans="31:37" hidden="1" x14ac:dyDescent="0.3">
      <c r="AE149" s="12">
        <v>45418</v>
      </c>
      <c r="AF149" s="13">
        <v>141.77799999999999</v>
      </c>
      <c r="AG149" s="13">
        <v>136.26647348892206</v>
      </c>
      <c r="AH149" s="13">
        <v>129.18153625486377</v>
      </c>
      <c r="AJ149" s="13">
        <v>80.2</v>
      </c>
      <c r="AK149" s="13">
        <v>583349.49400000006</v>
      </c>
    </row>
    <row r="150" spans="31:37" hidden="1" x14ac:dyDescent="0.3">
      <c r="AE150" s="12">
        <v>45415</v>
      </c>
      <c r="AF150" s="13">
        <v>141.42400000000001</v>
      </c>
      <c r="AG150" s="13">
        <v>136.21996417899234</v>
      </c>
      <c r="AH150" s="13">
        <v>129.4491115494564</v>
      </c>
      <c r="AJ150" s="13">
        <v>80</v>
      </c>
      <c r="AK150" s="13">
        <v>585543.51066666655</v>
      </c>
    </row>
    <row r="151" spans="31:37" hidden="1" x14ac:dyDescent="0.3">
      <c r="AE151" s="12">
        <v>45414</v>
      </c>
      <c r="AF151" s="13">
        <v>141.07</v>
      </c>
      <c r="AG151" s="13">
        <v>136.17347074322342</v>
      </c>
      <c r="AH151" s="13">
        <v>129.10589047222291</v>
      </c>
      <c r="AJ151" s="13">
        <v>79.8</v>
      </c>
      <c r="AK151" s="13">
        <v>593927.88399999985</v>
      </c>
    </row>
    <row r="152" spans="31:37" hidden="1" x14ac:dyDescent="0.3">
      <c r="AE152" s="12">
        <v>45412</v>
      </c>
      <c r="AF152" s="13">
        <v>141.26300000000001</v>
      </c>
      <c r="AG152" s="13">
        <v>136.12699317619726</v>
      </c>
      <c r="AH152" s="13">
        <v>128.7898055503459</v>
      </c>
      <c r="AJ152" s="13">
        <v>80.8</v>
      </c>
      <c r="AK152" s="13">
        <v>583782.33599999989</v>
      </c>
    </row>
    <row r="153" spans="31:37" hidden="1" x14ac:dyDescent="0.3">
      <c r="AE153" s="12">
        <v>45411</v>
      </c>
      <c r="AF153" s="13">
        <v>141.08799999999999</v>
      </c>
      <c r="AG153" s="13">
        <v>136.08053147249765</v>
      </c>
      <c r="AH153" s="13">
        <v>129.49771708686416</v>
      </c>
      <c r="AJ153" s="13">
        <v>80.7</v>
      </c>
      <c r="AK153" s="13">
        <v>592258.44666666666</v>
      </c>
    </row>
    <row r="154" spans="31:37" hidden="1" x14ac:dyDescent="0.3">
      <c r="AE154" s="12">
        <v>45408</v>
      </c>
      <c r="AF154" s="13">
        <v>141.892</v>
      </c>
      <c r="AG154" s="13">
        <v>136.03408562671029</v>
      </c>
      <c r="AH154" s="13">
        <v>129.44872179075961</v>
      </c>
      <c r="AJ154" s="13">
        <v>81.16</v>
      </c>
      <c r="AK154" s="13">
        <v>594103.26133333333</v>
      </c>
    </row>
    <row r="155" spans="31:37" hidden="1" x14ac:dyDescent="0.3">
      <c r="AE155" s="12">
        <v>45407</v>
      </c>
      <c r="AF155" s="13">
        <v>139.19999999999999</v>
      </c>
      <c r="AG155" s="13">
        <v>135.98765563342269</v>
      </c>
      <c r="AH155" s="13">
        <v>129.27061898751489</v>
      </c>
      <c r="AJ155" s="13">
        <v>79.62</v>
      </c>
      <c r="AK155" s="13">
        <v>563910.85533333337</v>
      </c>
    </row>
    <row r="156" spans="31:37" hidden="1" x14ac:dyDescent="0.3">
      <c r="AE156" s="12">
        <v>45406</v>
      </c>
      <c r="AF156" s="13">
        <v>139.74199999999999</v>
      </c>
      <c r="AG156" s="13">
        <v>135.94124148722418</v>
      </c>
      <c r="AH156" s="13">
        <v>129.30343651828889</v>
      </c>
      <c r="AJ156" s="13">
        <v>79.930000000000007</v>
      </c>
      <c r="AK156" s="13">
        <v>550554.348</v>
      </c>
    </row>
    <row r="157" spans="31:37" hidden="1" x14ac:dyDescent="0.3">
      <c r="AE157" s="12">
        <v>45405</v>
      </c>
      <c r="AF157" s="13">
        <v>139.952</v>
      </c>
      <c r="AG157" s="13">
        <v>135.89484318270598</v>
      </c>
      <c r="AH157" s="13">
        <v>129.46125449360096</v>
      </c>
      <c r="AJ157" s="13">
        <v>80.05</v>
      </c>
      <c r="AK157" s="13">
        <v>540854.67200000002</v>
      </c>
    </row>
    <row r="158" spans="31:37" hidden="1" x14ac:dyDescent="0.3">
      <c r="AE158" s="12">
        <v>45404</v>
      </c>
      <c r="AF158" s="13">
        <v>140.738</v>
      </c>
      <c r="AG158" s="13">
        <v>135.84846071446117</v>
      </c>
      <c r="AH158" s="13">
        <v>129.54566380446599</v>
      </c>
      <c r="AJ158" s="13">
        <v>80.5</v>
      </c>
      <c r="AK158" s="13">
        <v>517490.56199999998</v>
      </c>
    </row>
    <row r="159" spans="31:37" hidden="1" x14ac:dyDescent="0.3">
      <c r="AE159" s="12">
        <v>45401</v>
      </c>
      <c r="AF159" s="13">
        <v>142.81899999999999</v>
      </c>
      <c r="AG159" s="13">
        <v>135.8020940770846</v>
      </c>
      <c r="AH159" s="13">
        <v>129.49755063676795</v>
      </c>
      <c r="AJ159" s="13">
        <v>81.69</v>
      </c>
      <c r="AK159" s="13">
        <v>515664.33066666679</v>
      </c>
    </row>
    <row r="160" spans="31:37" hidden="1" x14ac:dyDescent="0.3">
      <c r="AE160" s="12">
        <v>45400</v>
      </c>
      <c r="AF160" s="13">
        <v>142.661</v>
      </c>
      <c r="AG160" s="13">
        <v>135.75574326517307</v>
      </c>
      <c r="AH160" s="13">
        <v>129.31505855276114</v>
      </c>
      <c r="AJ160" s="13">
        <v>81.599999999999994</v>
      </c>
      <c r="AK160" s="13">
        <v>522797.7460000001</v>
      </c>
    </row>
    <row r="161" spans="31:37" hidden="1" x14ac:dyDescent="0.3">
      <c r="AE161" s="12">
        <v>45399</v>
      </c>
      <c r="AF161" s="13">
        <v>142.60900000000001</v>
      </c>
      <c r="AG161" s="13">
        <v>135.70940827332512</v>
      </c>
      <c r="AH161" s="13">
        <v>129.07473640522952</v>
      </c>
      <c r="AJ161" s="13">
        <v>81.569999999999993</v>
      </c>
      <c r="AK161" s="13">
        <v>522352.03600000008</v>
      </c>
    </row>
    <row r="162" spans="31:37" hidden="1" x14ac:dyDescent="0.3">
      <c r="AE162" s="12">
        <v>45398</v>
      </c>
      <c r="AF162" s="13">
        <v>141.822</v>
      </c>
      <c r="AG162" s="13">
        <v>135.66308909614119</v>
      </c>
      <c r="AH162" s="13">
        <v>129.1745020689047</v>
      </c>
      <c r="AJ162" s="13">
        <v>81.12</v>
      </c>
      <c r="AK162" s="13">
        <v>524192.95333333331</v>
      </c>
    </row>
    <row r="163" spans="31:37" hidden="1" x14ac:dyDescent="0.3">
      <c r="AE163" s="12">
        <v>45397</v>
      </c>
      <c r="AF163" s="13">
        <v>144.23500000000001</v>
      </c>
      <c r="AG163" s="13">
        <v>135.61678572822356</v>
      </c>
      <c r="AH163" s="13">
        <v>129.75567736245841</v>
      </c>
      <c r="AJ163" s="13">
        <v>82.5</v>
      </c>
      <c r="AK163" s="13">
        <v>498649.03733333328</v>
      </c>
    </row>
    <row r="164" spans="31:37" hidden="1" x14ac:dyDescent="0.3">
      <c r="AE164" s="12">
        <v>45394</v>
      </c>
      <c r="AF164" s="13">
        <v>144.917</v>
      </c>
      <c r="AG164" s="13">
        <v>135.57049816417637</v>
      </c>
      <c r="AH164" s="13">
        <v>129.99512800977703</v>
      </c>
      <c r="AJ164" s="13">
        <v>82.89</v>
      </c>
      <c r="AK164" s="13">
        <v>500402.93733333331</v>
      </c>
    </row>
    <row r="165" spans="31:37" hidden="1" x14ac:dyDescent="0.3">
      <c r="AE165" s="12">
        <v>45393</v>
      </c>
      <c r="AF165" s="13">
        <v>145.03899999999999</v>
      </c>
      <c r="AG165" s="13">
        <v>135.52422639860555</v>
      </c>
      <c r="AH165" s="13">
        <v>129.88516683195607</v>
      </c>
      <c r="AJ165" s="13">
        <v>82.96</v>
      </c>
      <c r="AK165" s="13">
        <v>505421.87133333331</v>
      </c>
    </row>
    <row r="166" spans="31:37" hidden="1" x14ac:dyDescent="0.3">
      <c r="AE166" s="12">
        <v>45392</v>
      </c>
      <c r="AF166" s="13">
        <v>145.58099999999999</v>
      </c>
      <c r="AG166" s="13">
        <v>135.4779704261189</v>
      </c>
      <c r="AH166" s="13">
        <v>129.92299858593128</v>
      </c>
      <c r="AJ166" s="13">
        <v>83.27</v>
      </c>
      <c r="AK166" s="13">
        <v>499374.55133333325</v>
      </c>
    </row>
    <row r="167" spans="31:37" hidden="1" x14ac:dyDescent="0.3">
      <c r="AE167" s="12">
        <v>45391</v>
      </c>
      <c r="AF167" s="13">
        <v>145.96600000000001</v>
      </c>
      <c r="AG167" s="13">
        <v>135.43173024132605</v>
      </c>
      <c r="AH167" s="13">
        <v>130.47077566710399</v>
      </c>
      <c r="AJ167" s="13">
        <v>83.49</v>
      </c>
      <c r="AK167" s="13">
        <v>492926.71533333324</v>
      </c>
    </row>
    <row r="168" spans="31:37" hidden="1" x14ac:dyDescent="0.3">
      <c r="AE168" s="12">
        <v>45390</v>
      </c>
      <c r="AF168" s="13">
        <v>146.56</v>
      </c>
      <c r="AG168" s="13">
        <v>135.3855058388385</v>
      </c>
      <c r="AH168" s="13">
        <v>130.32507781795087</v>
      </c>
      <c r="AJ168" s="13">
        <v>83.83</v>
      </c>
      <c r="AK168" s="13">
        <v>480686.19799999992</v>
      </c>
    </row>
    <row r="169" spans="31:37" hidden="1" x14ac:dyDescent="0.3">
      <c r="AE169" s="12">
        <v>45387</v>
      </c>
      <c r="AF169" s="13">
        <v>146.56</v>
      </c>
      <c r="AG169" s="13">
        <v>135.33929721326956</v>
      </c>
      <c r="AH169" s="13">
        <v>130.2560102461299</v>
      </c>
      <c r="AJ169" s="13">
        <v>83.83</v>
      </c>
      <c r="AK169" s="13">
        <v>479435.70333333325</v>
      </c>
    </row>
    <row r="170" spans="31:37" hidden="1" x14ac:dyDescent="0.3">
      <c r="AE170" s="12">
        <v>45386</v>
      </c>
      <c r="AF170" s="13">
        <v>146.14099999999999</v>
      </c>
      <c r="AG170" s="13">
        <v>135.29310435923441</v>
      </c>
      <c r="AH170" s="13">
        <v>130.4100355296159</v>
      </c>
      <c r="AJ170" s="13">
        <v>83.59</v>
      </c>
      <c r="AK170" s="13">
        <v>488360.82333333336</v>
      </c>
    </row>
    <row r="171" spans="31:37" hidden="1" x14ac:dyDescent="0.3">
      <c r="AE171" s="12">
        <v>45385</v>
      </c>
      <c r="AF171" s="13">
        <v>146.49</v>
      </c>
      <c r="AG171" s="13">
        <v>135.24692727134999</v>
      </c>
      <c r="AH171" s="13">
        <v>130.49052518136529</v>
      </c>
      <c r="AJ171" s="13">
        <v>83.79</v>
      </c>
      <c r="AK171" s="13">
        <v>496648.90666666668</v>
      </c>
    </row>
    <row r="172" spans="31:37" hidden="1" x14ac:dyDescent="0.3">
      <c r="AE172" s="12">
        <v>45384</v>
      </c>
      <c r="AF172" s="13">
        <v>146.15799999999999</v>
      </c>
      <c r="AG172" s="13">
        <v>135.20076594423517</v>
      </c>
      <c r="AH172" s="13">
        <v>130.44394140138849</v>
      </c>
      <c r="AJ172" s="13">
        <v>83.6</v>
      </c>
      <c r="AK172" s="13">
        <v>510009.64333333331</v>
      </c>
    </row>
    <row r="173" spans="31:37" hidden="1" x14ac:dyDescent="0.3">
      <c r="AE173" s="12">
        <v>45383</v>
      </c>
      <c r="AF173" s="13">
        <v>146.69999999999999</v>
      </c>
      <c r="AG173" s="13">
        <v>135.15462037251064</v>
      </c>
      <c r="AH173" s="13">
        <v>130.47229584838567</v>
      </c>
      <c r="AJ173" s="13">
        <v>83.91</v>
      </c>
      <c r="AK173" s="13">
        <v>534145.55000000005</v>
      </c>
    </row>
    <row r="174" spans="31:37" hidden="1" x14ac:dyDescent="0.3">
      <c r="AE174" s="12">
        <v>45379</v>
      </c>
      <c r="AF174" s="13">
        <v>149.351</v>
      </c>
      <c r="AG174" s="13">
        <v>135.10849055079885</v>
      </c>
      <c r="AH174" s="13">
        <v>130.65709478645243</v>
      </c>
      <c r="AJ174" s="13">
        <v>86.2</v>
      </c>
      <c r="AK174" s="13">
        <v>507350.82933333336</v>
      </c>
    </row>
    <row r="175" spans="31:37" hidden="1" x14ac:dyDescent="0.3">
      <c r="AE175" s="12">
        <v>45378</v>
      </c>
      <c r="AF175" s="13">
        <v>148.22499999999999</v>
      </c>
      <c r="AG175" s="13">
        <v>135.06237647372419</v>
      </c>
      <c r="AH175" s="13">
        <v>130.65679611323847</v>
      </c>
      <c r="AJ175" s="13">
        <v>85.55</v>
      </c>
      <c r="AK175" s="13">
        <v>506004.44266666664</v>
      </c>
    </row>
    <row r="176" spans="31:37" hidden="1" x14ac:dyDescent="0.3">
      <c r="AE176" s="12">
        <v>45377</v>
      </c>
      <c r="AF176" s="13">
        <v>148.05099999999999</v>
      </c>
      <c r="AG176" s="13">
        <v>135.01627813591278</v>
      </c>
      <c r="AH176" s="13">
        <v>130.39146262163553</v>
      </c>
      <c r="AJ176" s="13">
        <v>85.45</v>
      </c>
      <c r="AK176" s="13">
        <v>523896.03933333332</v>
      </c>
    </row>
    <row r="177" spans="31:37" hidden="1" x14ac:dyDescent="0.3">
      <c r="AE177" s="12">
        <v>45376</v>
      </c>
      <c r="AF177" s="13">
        <v>148.29400000000001</v>
      </c>
      <c r="AG177" s="13">
        <v>134.97019553199269</v>
      </c>
      <c r="AH177" s="13">
        <v>130.41193156670531</v>
      </c>
      <c r="AJ177" s="13">
        <v>85.59</v>
      </c>
      <c r="AK177" s="13">
        <v>539958.674</v>
      </c>
    </row>
    <row r="178" spans="31:37" hidden="1" x14ac:dyDescent="0.3">
      <c r="AE178" s="12">
        <v>45373</v>
      </c>
      <c r="AF178" s="13">
        <v>146.405</v>
      </c>
      <c r="AG178" s="13">
        <v>134.92412865659372</v>
      </c>
      <c r="AH178" s="13">
        <v>130.28340617457982</v>
      </c>
      <c r="AJ178" s="13">
        <v>84.5</v>
      </c>
      <c r="AK178" s="13">
        <v>536037.68733333319</v>
      </c>
    </row>
    <row r="179" spans="31:37" hidden="1" x14ac:dyDescent="0.3">
      <c r="AE179" s="12">
        <v>45372</v>
      </c>
      <c r="AF179" s="13">
        <v>146.977</v>
      </c>
      <c r="AG179" s="13">
        <v>134.87807750434757</v>
      </c>
      <c r="AH179" s="13">
        <v>130.32337945127603</v>
      </c>
      <c r="AJ179" s="13">
        <v>84.83</v>
      </c>
      <c r="AK179" s="13">
        <v>543338.30533333321</v>
      </c>
    </row>
    <row r="180" spans="31:37" hidden="1" x14ac:dyDescent="0.3">
      <c r="AE180" s="12">
        <v>45371</v>
      </c>
      <c r="AF180" s="13">
        <v>146.71700000000001</v>
      </c>
      <c r="AG180" s="13">
        <v>134.83204206988773</v>
      </c>
      <c r="AH180" s="13">
        <v>130.62877937942037</v>
      </c>
      <c r="AJ180" s="13">
        <v>84.68</v>
      </c>
      <c r="AK180" s="13">
        <v>597811.14133333333</v>
      </c>
    </row>
    <row r="181" spans="31:37" hidden="1" x14ac:dyDescent="0.3">
      <c r="AE181" s="12">
        <v>45370</v>
      </c>
      <c r="AF181" s="13">
        <v>146.68299999999999</v>
      </c>
      <c r="AG181" s="13">
        <v>134.78397345490666</v>
      </c>
      <c r="AH181" s="13">
        <v>130.36189323926922</v>
      </c>
      <c r="AJ181" s="13">
        <v>84.66</v>
      </c>
      <c r="AK181" s="13">
        <v>612892.08799999999</v>
      </c>
    </row>
    <row r="182" spans="31:37" hidden="1" x14ac:dyDescent="0.3">
      <c r="AE182" s="12">
        <v>45369</v>
      </c>
      <c r="AF182" s="13">
        <v>146.49199999999999</v>
      </c>
      <c r="AG182" s="13">
        <v>134.73592197674046</v>
      </c>
      <c r="AH182" s="13">
        <v>130.26425391351668</v>
      </c>
      <c r="AJ182" s="13">
        <v>84.55</v>
      </c>
      <c r="AK182" s="13">
        <v>638600.76266666665</v>
      </c>
    </row>
    <row r="183" spans="31:37" hidden="1" x14ac:dyDescent="0.3">
      <c r="AE183" s="12">
        <v>45366</v>
      </c>
      <c r="AF183" s="13">
        <v>146.28399999999999</v>
      </c>
      <c r="AG183" s="13">
        <v>134.68788762927974</v>
      </c>
      <c r="AH183" s="13">
        <v>130.50952137579759</v>
      </c>
      <c r="AJ183" s="13">
        <v>84.43</v>
      </c>
      <c r="AK183" s="13">
        <v>666432.26799999992</v>
      </c>
    </row>
    <row r="184" spans="31:37" hidden="1" x14ac:dyDescent="0.3">
      <c r="AE184" s="12">
        <v>45365</v>
      </c>
      <c r="AF184" s="13">
        <v>145.41800000000001</v>
      </c>
      <c r="AG184" s="13">
        <v>134.63987040641729</v>
      </c>
      <c r="AH184" s="13">
        <v>130.72529595073644</v>
      </c>
      <c r="AJ184" s="13">
        <v>83.93</v>
      </c>
      <c r="AK184" s="13">
        <v>666019.67200000002</v>
      </c>
    </row>
    <row r="185" spans="31:37" hidden="1" x14ac:dyDescent="0.3">
      <c r="AE185" s="12">
        <v>45364</v>
      </c>
      <c r="AF185" s="13">
        <v>145.851</v>
      </c>
      <c r="AG185" s="13">
        <v>134.59187030204808</v>
      </c>
      <c r="AH185" s="13">
        <v>130.96230897759241</v>
      </c>
      <c r="AJ185" s="13">
        <v>84.18</v>
      </c>
      <c r="AK185" s="13">
        <v>663654.97399999993</v>
      </c>
    </row>
    <row r="186" spans="31:37" hidden="1" x14ac:dyDescent="0.3">
      <c r="AE186" s="12">
        <v>45363</v>
      </c>
      <c r="AF186" s="13">
        <v>145.52199999999999</v>
      </c>
      <c r="AG186" s="13">
        <v>134.54388731006921</v>
      </c>
      <c r="AH186" s="13">
        <v>130.86421949190739</v>
      </c>
      <c r="AJ186" s="13">
        <v>83.99</v>
      </c>
      <c r="AK186" s="13">
        <v>664594.08199999994</v>
      </c>
    </row>
    <row r="187" spans="31:37" hidden="1" x14ac:dyDescent="0.3">
      <c r="AE187" s="12">
        <v>45362</v>
      </c>
      <c r="AF187" s="13">
        <v>145.71199999999999</v>
      </c>
      <c r="AG187" s="13">
        <v>134.49592142437999</v>
      </c>
      <c r="AH187" s="13">
        <v>130.80219861048803</v>
      </c>
      <c r="AJ187" s="13">
        <v>84.1</v>
      </c>
      <c r="AK187" s="13">
        <v>674546.16799999995</v>
      </c>
    </row>
    <row r="188" spans="31:37" hidden="1" x14ac:dyDescent="0.3">
      <c r="AE188" s="12">
        <v>45359</v>
      </c>
      <c r="AF188" s="13">
        <v>146.33600000000001</v>
      </c>
      <c r="AG188" s="13">
        <v>134.44797263888191</v>
      </c>
      <c r="AH188" s="13">
        <v>130.69668573952575</v>
      </c>
      <c r="AJ188" s="13">
        <v>84.46</v>
      </c>
      <c r="AK188" s="13">
        <v>663863.92266666668</v>
      </c>
    </row>
    <row r="189" spans="31:37" hidden="1" x14ac:dyDescent="0.3">
      <c r="AE189" s="12">
        <v>45358</v>
      </c>
      <c r="AF189" s="13">
        <v>145.834</v>
      </c>
      <c r="AG189" s="13">
        <v>134.40004094747863</v>
      </c>
      <c r="AH189" s="13">
        <v>130.79778717600246</v>
      </c>
      <c r="AJ189" s="13">
        <v>84.17</v>
      </c>
      <c r="AK189" s="13">
        <v>680748.94800000009</v>
      </c>
    </row>
    <row r="190" spans="31:37" hidden="1" x14ac:dyDescent="0.3">
      <c r="AE190" s="12">
        <v>45357</v>
      </c>
      <c r="AF190" s="13">
        <v>145.626</v>
      </c>
      <c r="AG190" s="13">
        <v>134.352126344076</v>
      </c>
      <c r="AH190" s="13">
        <v>130.71498773345542</v>
      </c>
      <c r="AJ190" s="13">
        <v>84.05</v>
      </c>
      <c r="AK190" s="13">
        <v>676964.15199999989</v>
      </c>
    </row>
    <row r="191" spans="31:37" hidden="1" x14ac:dyDescent="0.3">
      <c r="AE191" s="12">
        <v>45356</v>
      </c>
      <c r="AF191" s="13">
        <v>145.93799999999999</v>
      </c>
      <c r="AG191" s="13">
        <v>134.30422882258199</v>
      </c>
      <c r="AH191" s="13">
        <v>130.50127614681216</v>
      </c>
      <c r="AJ191" s="13">
        <v>84.23</v>
      </c>
      <c r="AK191" s="13">
        <v>667290.37733333337</v>
      </c>
    </row>
    <row r="192" spans="31:37" hidden="1" x14ac:dyDescent="0.3">
      <c r="AE192" s="12">
        <v>45355</v>
      </c>
      <c r="AF192" s="13">
        <v>145.57400000000001</v>
      </c>
      <c r="AG192" s="13">
        <v>134.25634837690677</v>
      </c>
      <c r="AH192" s="13">
        <v>130.44436755465574</v>
      </c>
      <c r="AJ192" s="13">
        <v>84.02</v>
      </c>
      <c r="AK192" s="13">
        <v>649718.56133333326</v>
      </c>
    </row>
    <row r="193" spans="31:37" hidden="1" x14ac:dyDescent="0.3">
      <c r="AE193" s="12">
        <v>45352</v>
      </c>
      <c r="AF193" s="13">
        <v>146.18</v>
      </c>
      <c r="AG193" s="13">
        <v>134.2084850009627</v>
      </c>
      <c r="AH193" s="13">
        <v>130.5009234819091</v>
      </c>
      <c r="AJ193" s="13">
        <v>84.37</v>
      </c>
      <c r="AK193" s="13">
        <v>685732.80199999991</v>
      </c>
    </row>
    <row r="194" spans="31:37" hidden="1" x14ac:dyDescent="0.3">
      <c r="AE194" s="12">
        <v>45351</v>
      </c>
      <c r="AF194" s="13">
        <v>146.57400000000001</v>
      </c>
      <c r="AG194" s="13">
        <v>134.16063868866431</v>
      </c>
      <c r="AH194" s="13">
        <v>130.56718339266644</v>
      </c>
      <c r="AJ194" s="13">
        <v>85.5</v>
      </c>
      <c r="AK194" s="13">
        <v>739427.84666666656</v>
      </c>
    </row>
    <row r="195" spans="31:37" hidden="1" x14ac:dyDescent="0.3">
      <c r="AE195" s="12">
        <v>45350</v>
      </c>
      <c r="AF195" s="13">
        <v>147.43199999999999</v>
      </c>
      <c r="AG195" s="13">
        <v>134.11280943392825</v>
      </c>
      <c r="AH195" s="13">
        <v>130.41597121253173</v>
      </c>
      <c r="AJ195" s="13">
        <v>86</v>
      </c>
      <c r="AK195" s="13">
        <v>753003.32399999991</v>
      </c>
    </row>
    <row r="196" spans="31:37" hidden="1" x14ac:dyDescent="0.3">
      <c r="AE196" s="12">
        <v>45349</v>
      </c>
      <c r="AF196" s="13">
        <v>148.40899999999999</v>
      </c>
      <c r="AG196" s="13">
        <v>134.06499723067341</v>
      </c>
      <c r="AH196" s="13">
        <v>130.35955779863173</v>
      </c>
      <c r="AJ196" s="13">
        <v>86.57</v>
      </c>
      <c r="AK196" s="13">
        <v>777809.77399999998</v>
      </c>
    </row>
    <row r="197" spans="31:37" hidden="1" x14ac:dyDescent="0.3">
      <c r="AE197" s="12">
        <v>45348</v>
      </c>
      <c r="AF197" s="13">
        <v>147.5</v>
      </c>
      <c r="AG197" s="13">
        <v>134.01720207282079</v>
      </c>
      <c r="AH197" s="13">
        <v>130.21162461430404</v>
      </c>
      <c r="AJ197" s="13">
        <v>86.04</v>
      </c>
      <c r="AK197" s="13">
        <v>823335.82333333336</v>
      </c>
    </row>
    <row r="198" spans="31:37" hidden="1" x14ac:dyDescent="0.3">
      <c r="AE198" s="12">
        <v>45345</v>
      </c>
      <c r="AF198" s="13">
        <v>147.19200000000001</v>
      </c>
      <c r="AG198" s="13">
        <v>133.96942395429357</v>
      </c>
      <c r="AH198" s="13">
        <v>130.41963321953114</v>
      </c>
      <c r="AJ198" s="13">
        <v>85.86</v>
      </c>
      <c r="AK198" s="13">
        <v>872902.98866666667</v>
      </c>
    </row>
    <row r="199" spans="31:37" hidden="1" x14ac:dyDescent="0.3">
      <c r="AE199" s="12">
        <v>45344</v>
      </c>
      <c r="AF199" s="13">
        <v>145.82</v>
      </c>
      <c r="AG199" s="13">
        <v>133.92166286901713</v>
      </c>
      <c r="AH199" s="13">
        <v>130.54112985633151</v>
      </c>
      <c r="AJ199" s="13">
        <v>85.06</v>
      </c>
      <c r="AK199" s="13">
        <v>943297.80066666671</v>
      </c>
    </row>
    <row r="200" spans="31:37" hidden="1" x14ac:dyDescent="0.3">
      <c r="AE200" s="12">
        <v>45343</v>
      </c>
      <c r="AF200" s="13">
        <v>146.31700000000001</v>
      </c>
      <c r="AG200" s="13">
        <v>133.87391881091898</v>
      </c>
      <c r="AH200" s="13">
        <v>130.61233347362466</v>
      </c>
      <c r="AJ200" s="13">
        <v>85.35</v>
      </c>
      <c r="AK200" s="13">
        <v>971568.78666666662</v>
      </c>
    </row>
    <row r="201" spans="31:37" hidden="1" x14ac:dyDescent="0.3">
      <c r="AE201" s="12">
        <v>45342</v>
      </c>
      <c r="AF201" s="13">
        <v>145.40899999999999</v>
      </c>
      <c r="AG201" s="13">
        <v>133.8261917739288</v>
      </c>
      <c r="AH201" s="13">
        <v>130.48104464630651</v>
      </c>
      <c r="AJ201" s="13">
        <v>84.82</v>
      </c>
      <c r="AK201" s="13">
        <v>962236.93333333335</v>
      </c>
    </row>
    <row r="202" spans="31:37" hidden="1" x14ac:dyDescent="0.3">
      <c r="AE202" s="12">
        <v>45341</v>
      </c>
      <c r="AF202" s="13">
        <v>145.44300000000001</v>
      </c>
      <c r="AG202" s="13">
        <v>133.77848175197843</v>
      </c>
      <c r="AH202" s="13">
        <v>130.39277732450958</v>
      </c>
      <c r="AJ202" s="13">
        <v>84.84</v>
      </c>
      <c r="AK202" s="13">
        <v>961906.84666666656</v>
      </c>
    </row>
    <row r="203" spans="31:37" hidden="1" x14ac:dyDescent="0.3">
      <c r="AE203" s="12">
        <v>45338</v>
      </c>
      <c r="AF203" s="13">
        <v>144.38</v>
      </c>
      <c r="AG203" s="13">
        <v>133.73078873900189</v>
      </c>
      <c r="AH203" s="13">
        <v>130.37154626105155</v>
      </c>
      <c r="AJ203" s="13">
        <v>84.22</v>
      </c>
      <c r="AK203" s="13">
        <v>956280.16933333338</v>
      </c>
    </row>
    <row r="204" spans="31:37" hidden="1" x14ac:dyDescent="0.3">
      <c r="AE204" s="12">
        <v>45337</v>
      </c>
      <c r="AF204" s="13">
        <v>144.809</v>
      </c>
      <c r="AG204" s="13">
        <v>133.68311272893538</v>
      </c>
      <c r="AH204" s="13">
        <v>130.40792598470514</v>
      </c>
      <c r="AJ204" s="13">
        <v>84.47</v>
      </c>
      <c r="AK204" s="13">
        <v>931764.47533333325</v>
      </c>
    </row>
    <row r="205" spans="31:37" hidden="1" x14ac:dyDescent="0.3">
      <c r="AE205" s="12">
        <v>45336</v>
      </c>
      <c r="AF205" s="13">
        <v>144.87700000000001</v>
      </c>
      <c r="AG205" s="13">
        <v>133.63545371571723</v>
      </c>
      <c r="AH205" s="13">
        <v>130.26525325504841</v>
      </c>
      <c r="AJ205" s="13">
        <v>84.51</v>
      </c>
      <c r="AK205" s="13">
        <v>914633.65266666666</v>
      </c>
    </row>
    <row r="206" spans="31:37" hidden="1" x14ac:dyDescent="0.3">
      <c r="AE206" s="12">
        <v>45331</v>
      </c>
      <c r="AF206" s="13">
        <v>144.97999999999999</v>
      </c>
      <c r="AG206" s="13">
        <v>133.5878116932879</v>
      </c>
      <c r="AH206" s="13">
        <v>130.38899209106501</v>
      </c>
      <c r="AJ206" s="13">
        <v>84.57</v>
      </c>
      <c r="AK206" s="13">
        <v>924854.05466666666</v>
      </c>
    </row>
    <row r="207" spans="31:37" hidden="1" x14ac:dyDescent="0.3">
      <c r="AE207" s="12">
        <v>45330</v>
      </c>
      <c r="AF207" s="13">
        <v>144.97999999999999</v>
      </c>
      <c r="AG207" s="13">
        <v>133.54018665559011</v>
      </c>
      <c r="AH207" s="13">
        <v>130.21399958436299</v>
      </c>
      <c r="AJ207" s="13">
        <v>84.57</v>
      </c>
      <c r="AK207" s="13">
        <v>923935.29133333324</v>
      </c>
    </row>
    <row r="208" spans="31:37" hidden="1" x14ac:dyDescent="0.3">
      <c r="AE208" s="12">
        <v>45329</v>
      </c>
      <c r="AF208" s="13">
        <v>145.512</v>
      </c>
      <c r="AG208" s="13">
        <v>133.49257859656862</v>
      </c>
      <c r="AH208" s="13">
        <v>130.24201524603876</v>
      </c>
      <c r="AJ208" s="13">
        <v>84.88</v>
      </c>
      <c r="AK208" s="13">
        <v>899504.31333333324</v>
      </c>
    </row>
    <row r="209" spans="31:37" hidden="1" x14ac:dyDescent="0.3">
      <c r="AE209" s="12">
        <v>45328</v>
      </c>
      <c r="AF209" s="13">
        <v>146.197</v>
      </c>
      <c r="AG209" s="13">
        <v>133.44498751017045</v>
      </c>
      <c r="AH209" s="13">
        <v>130.15667117856341</v>
      </c>
      <c r="AJ209" s="13">
        <v>85.28</v>
      </c>
      <c r="AK209" s="13">
        <v>825226.75066666654</v>
      </c>
    </row>
    <row r="210" spans="31:37" hidden="1" x14ac:dyDescent="0.3">
      <c r="AE210" s="12">
        <v>45327</v>
      </c>
      <c r="AF210" s="13">
        <v>146.14599999999999</v>
      </c>
      <c r="AG210" s="13">
        <v>133.3974133903447</v>
      </c>
      <c r="AH210" s="13">
        <v>129.96604992497805</v>
      </c>
      <c r="AJ210" s="13">
        <v>85.25</v>
      </c>
      <c r="AK210" s="13">
        <v>750199.73800000013</v>
      </c>
    </row>
    <row r="211" spans="31:37" hidden="1" x14ac:dyDescent="0.3">
      <c r="AE211" s="12">
        <v>45324</v>
      </c>
      <c r="AF211" s="13">
        <v>146.57400000000001</v>
      </c>
      <c r="AG211" s="13">
        <v>133.34985623104268</v>
      </c>
      <c r="AH211" s="13">
        <v>129.99892121436673</v>
      </c>
      <c r="AJ211" s="13">
        <v>85.5</v>
      </c>
      <c r="AK211" s="13">
        <v>730473.35066666675</v>
      </c>
    </row>
    <row r="212" spans="31:37" hidden="1" x14ac:dyDescent="0.3">
      <c r="AE212" s="12">
        <v>45323</v>
      </c>
      <c r="AF212" s="13">
        <v>145.82</v>
      </c>
      <c r="AG212" s="13">
        <v>133.30231602621785</v>
      </c>
      <c r="AH212" s="13">
        <v>130.09503748036855</v>
      </c>
      <c r="AJ212" s="13">
        <v>85.06</v>
      </c>
      <c r="AK212" s="13">
        <v>664417.07066666684</v>
      </c>
    </row>
    <row r="213" spans="31:37" hidden="1" x14ac:dyDescent="0.3">
      <c r="AE213" s="12">
        <v>45322</v>
      </c>
      <c r="AF213" s="13">
        <v>144.65700000000001</v>
      </c>
      <c r="AG213" s="13">
        <v>133.2547927698258</v>
      </c>
      <c r="AH213" s="13">
        <v>129.93552989032608</v>
      </c>
      <c r="AJ213" s="13">
        <v>85.33</v>
      </c>
      <c r="AK213" s="13">
        <v>599333.56333333335</v>
      </c>
    </row>
    <row r="214" spans="31:37" hidden="1" x14ac:dyDescent="0.3">
      <c r="AE214" s="12">
        <v>45321</v>
      </c>
      <c r="AF214" s="13">
        <v>142.148</v>
      </c>
      <c r="AG214" s="13">
        <v>133.20526951491763</v>
      </c>
      <c r="AH214" s="13">
        <v>129.70445642707506</v>
      </c>
      <c r="AJ214" s="13">
        <v>83.85</v>
      </c>
      <c r="AK214" s="13">
        <v>517255.5406666667</v>
      </c>
    </row>
    <row r="215" spans="31:37" hidden="1" x14ac:dyDescent="0.3">
      <c r="AE215" s="12">
        <v>45320</v>
      </c>
      <c r="AF215" s="13">
        <v>142.87700000000001</v>
      </c>
      <c r="AG215" s="13">
        <v>133.15576466499684</v>
      </c>
      <c r="AH215" s="13">
        <v>129.84105827899933</v>
      </c>
      <c r="AJ215" s="13">
        <v>84.28</v>
      </c>
      <c r="AK215" s="13">
        <v>534412.45066666661</v>
      </c>
    </row>
    <row r="216" spans="31:37" hidden="1" x14ac:dyDescent="0.3">
      <c r="AE216" s="12">
        <v>45317</v>
      </c>
      <c r="AF216" s="13">
        <v>142.995</v>
      </c>
      <c r="AG216" s="13">
        <v>133.10627821322331</v>
      </c>
      <c r="AH216" s="13">
        <v>129.94104091165093</v>
      </c>
      <c r="AJ216" s="13">
        <v>84.35</v>
      </c>
      <c r="AK216" s="13">
        <v>551290.54</v>
      </c>
    </row>
    <row r="217" spans="31:37" hidden="1" x14ac:dyDescent="0.3">
      <c r="AE217" s="12">
        <v>45316</v>
      </c>
      <c r="AF217" s="13">
        <v>142.47</v>
      </c>
      <c r="AG217" s="13">
        <v>133.05681015275951</v>
      </c>
      <c r="AH217" s="13">
        <v>129.8721351051303</v>
      </c>
      <c r="AJ217" s="13">
        <v>84.04</v>
      </c>
      <c r="AK217" s="13">
        <v>554254.04</v>
      </c>
    </row>
    <row r="218" spans="31:37" hidden="1" x14ac:dyDescent="0.3">
      <c r="AE218" s="12">
        <v>45315</v>
      </c>
      <c r="AF218" s="13">
        <v>141.91</v>
      </c>
      <c r="AG218" s="13">
        <v>133.00736047677043</v>
      </c>
      <c r="AH218" s="13">
        <v>129.72878129706066</v>
      </c>
      <c r="AJ218" s="13">
        <v>83.71</v>
      </c>
      <c r="AK218" s="13">
        <v>551062.01933333336</v>
      </c>
    </row>
    <row r="219" spans="31:37" hidden="1" x14ac:dyDescent="0.3">
      <c r="AE219" s="12">
        <v>45314</v>
      </c>
      <c r="AF219" s="13">
        <v>141.62200000000001</v>
      </c>
      <c r="AG219" s="13">
        <v>132.9579291784236</v>
      </c>
      <c r="AH219" s="13">
        <v>129.69227409335372</v>
      </c>
      <c r="AJ219" s="13">
        <v>83.54</v>
      </c>
      <c r="AK219" s="13">
        <v>559494.78266666667</v>
      </c>
    </row>
    <row r="220" spans="31:37" hidden="1" x14ac:dyDescent="0.3">
      <c r="AE220" s="12">
        <v>45313</v>
      </c>
      <c r="AF220" s="13">
        <v>142.38499999999999</v>
      </c>
      <c r="AG220" s="13">
        <v>132.90851625088908</v>
      </c>
      <c r="AH220" s="13">
        <v>129.5023684131952</v>
      </c>
      <c r="AJ220" s="13">
        <v>83.99</v>
      </c>
      <c r="AK220" s="13">
        <v>575193.62533333339</v>
      </c>
    </row>
    <row r="221" spans="31:37" hidden="1" x14ac:dyDescent="0.3">
      <c r="AE221" s="12">
        <v>45310</v>
      </c>
      <c r="AF221" s="13">
        <v>142.36799999999999</v>
      </c>
      <c r="AG221" s="13">
        <v>132.8591216873395</v>
      </c>
      <c r="AH221" s="13">
        <v>129.55304044666855</v>
      </c>
      <c r="AJ221" s="13">
        <v>83.98</v>
      </c>
      <c r="AK221" s="13">
        <v>582893.61133333331</v>
      </c>
    </row>
    <row r="222" spans="31:37" hidden="1" x14ac:dyDescent="0.3">
      <c r="AE222" s="12">
        <v>45309</v>
      </c>
      <c r="AF222" s="13">
        <v>142.47</v>
      </c>
      <c r="AG222" s="13">
        <v>132.80974548094997</v>
      </c>
      <c r="AH222" s="13">
        <v>129.47555531063688</v>
      </c>
      <c r="AJ222" s="13">
        <v>84.04</v>
      </c>
      <c r="AK222" s="13">
        <v>601074.27600000007</v>
      </c>
    </row>
    <row r="223" spans="31:37" hidden="1" x14ac:dyDescent="0.3">
      <c r="AE223" s="12">
        <v>45308</v>
      </c>
      <c r="AF223" s="13">
        <v>141.72399999999999</v>
      </c>
      <c r="AG223" s="13">
        <v>132.76038762489821</v>
      </c>
      <c r="AH223" s="13">
        <v>129.44839580122363</v>
      </c>
      <c r="AJ223" s="13">
        <v>83.6</v>
      </c>
      <c r="AK223" s="13">
        <v>603515.78333333333</v>
      </c>
    </row>
    <row r="224" spans="31:37" hidden="1" x14ac:dyDescent="0.3">
      <c r="AE224" s="12">
        <v>45307</v>
      </c>
      <c r="AF224" s="13">
        <v>141.40199999999999</v>
      </c>
      <c r="AG224" s="13">
        <v>132.71104811236444</v>
      </c>
      <c r="AH224" s="13">
        <v>129.61507601177624</v>
      </c>
      <c r="AJ224" s="13">
        <v>83.41</v>
      </c>
      <c r="AK224" s="13">
        <v>805287.68333333335</v>
      </c>
    </row>
    <row r="225" spans="31:37" hidden="1" x14ac:dyDescent="0.3">
      <c r="AE225" s="12">
        <v>45306</v>
      </c>
      <c r="AF225" s="13">
        <v>142.04599999999999</v>
      </c>
      <c r="AG225" s="13">
        <v>132.66172693653138</v>
      </c>
      <c r="AH225" s="13">
        <v>130.16483445858307</v>
      </c>
      <c r="AJ225" s="13">
        <v>83.79</v>
      </c>
      <c r="AK225" s="13">
        <v>814993.20866666664</v>
      </c>
    </row>
    <row r="226" spans="31:37" hidden="1" x14ac:dyDescent="0.3">
      <c r="AE226" s="12">
        <v>45303</v>
      </c>
      <c r="AF226" s="13">
        <v>142.233</v>
      </c>
      <c r="AG226" s="13">
        <v>132.61242409058434</v>
      </c>
      <c r="AH226" s="13">
        <v>130.18983285537038</v>
      </c>
      <c r="AJ226" s="13">
        <v>83.9</v>
      </c>
      <c r="AK226" s="13">
        <v>807627.70733333332</v>
      </c>
    </row>
    <row r="227" spans="31:37" hidden="1" x14ac:dyDescent="0.3">
      <c r="AE227" s="12">
        <v>45302</v>
      </c>
      <c r="AF227" s="13">
        <v>142.65600000000001</v>
      </c>
      <c r="AG227" s="13">
        <v>132.56313956771115</v>
      </c>
      <c r="AH227" s="13">
        <v>129.96896908884355</v>
      </c>
      <c r="AJ227" s="13">
        <v>84.15</v>
      </c>
      <c r="AK227" s="13">
        <v>829711.84466666658</v>
      </c>
    </row>
    <row r="228" spans="31:37" hidden="1" x14ac:dyDescent="0.3">
      <c r="AE228" s="12">
        <v>45301</v>
      </c>
      <c r="AF228" s="13">
        <v>143.25</v>
      </c>
      <c r="AG228" s="13">
        <v>132.51387336110216</v>
      </c>
      <c r="AH228" s="13">
        <v>129.71451334351767</v>
      </c>
      <c r="AJ228" s="13">
        <v>84.5</v>
      </c>
      <c r="AK228" s="13">
        <v>834471.47533333325</v>
      </c>
    </row>
    <row r="229" spans="31:37" hidden="1" x14ac:dyDescent="0.3">
      <c r="AE229" s="12">
        <v>45300</v>
      </c>
      <c r="AF229" s="13">
        <v>143.673</v>
      </c>
      <c r="AG229" s="13">
        <v>132.46462546395023</v>
      </c>
      <c r="AH229" s="13">
        <v>129.73501345063721</v>
      </c>
      <c r="AJ229" s="13">
        <v>84.75</v>
      </c>
      <c r="AK229" s="13">
        <v>859756.46733333333</v>
      </c>
    </row>
    <row r="230" spans="31:37" hidden="1" x14ac:dyDescent="0.3">
      <c r="AE230" s="12">
        <v>45299</v>
      </c>
      <c r="AF230" s="13">
        <v>142.70699999999999</v>
      </c>
      <c r="AG230" s="13">
        <v>132.4153958694508</v>
      </c>
      <c r="AH230" s="13">
        <v>130.02739066028212</v>
      </c>
      <c r="AJ230" s="13">
        <v>84.18</v>
      </c>
      <c r="AK230" s="13">
        <v>851475.01733333326</v>
      </c>
    </row>
    <row r="231" spans="31:37" hidden="1" x14ac:dyDescent="0.3">
      <c r="AE231" s="12">
        <v>45296</v>
      </c>
      <c r="AF231" s="13">
        <v>142.334</v>
      </c>
      <c r="AG231" s="13">
        <v>132.36618457080181</v>
      </c>
      <c r="AH231" s="13">
        <v>130.26886299510932</v>
      </c>
      <c r="AJ231" s="13">
        <v>83.96</v>
      </c>
      <c r="AK231" s="13">
        <v>853507.16799999995</v>
      </c>
    </row>
    <row r="232" spans="31:37" hidden="1" x14ac:dyDescent="0.3">
      <c r="AE232" s="12">
        <v>45295</v>
      </c>
      <c r="AF232" s="13">
        <v>141.131</v>
      </c>
      <c r="AG232" s="13">
        <v>132.31699156120371</v>
      </c>
      <c r="AH232" s="13">
        <v>130.33396271967854</v>
      </c>
      <c r="AJ232" s="13">
        <v>83.25</v>
      </c>
      <c r="AK232" s="13">
        <v>828564.87800000003</v>
      </c>
    </row>
    <row r="233" spans="31:37" hidden="1" x14ac:dyDescent="0.3">
      <c r="AE233" s="12">
        <v>45294</v>
      </c>
      <c r="AF233" s="13">
        <v>141.31700000000001</v>
      </c>
      <c r="AG233" s="13">
        <v>132.26781683385948</v>
      </c>
      <c r="AH233" s="13">
        <v>130.5656532474533</v>
      </c>
      <c r="AJ233" s="13">
        <v>83.36</v>
      </c>
      <c r="AK233" s="13">
        <v>840288.40799999994</v>
      </c>
    </row>
    <row r="234" spans="31:37" hidden="1" x14ac:dyDescent="0.3">
      <c r="AE234" s="12">
        <v>45293</v>
      </c>
      <c r="AF234" s="13">
        <v>141.114</v>
      </c>
      <c r="AG234" s="13">
        <v>132.2186603819747</v>
      </c>
      <c r="AH234" s="13">
        <v>130.51483372448777</v>
      </c>
      <c r="AJ234" s="13">
        <v>83.24</v>
      </c>
      <c r="AK234" s="13">
        <v>852954.66400000011</v>
      </c>
    </row>
    <row r="235" spans="31:37" hidden="1" x14ac:dyDescent="0.3">
      <c r="AE235" s="12">
        <v>45288</v>
      </c>
      <c r="AF235" s="13">
        <v>140.39099999999999</v>
      </c>
      <c r="AG235" s="13">
        <v>132.16952219875736</v>
      </c>
      <c r="AH235" s="13">
        <v>130.34157842631254</v>
      </c>
      <c r="AJ235" s="13">
        <v>83.5</v>
      </c>
      <c r="AK235" s="13">
        <v>878505.88</v>
      </c>
    </row>
    <row r="236" spans="31:37" hidden="1" x14ac:dyDescent="0.3">
      <c r="AE236" s="12">
        <v>45287</v>
      </c>
      <c r="AF236" s="13">
        <v>139.23099999999999</v>
      </c>
      <c r="AG236" s="13">
        <v>132.12040227741807</v>
      </c>
      <c r="AH236" s="13">
        <v>130.21291569508577</v>
      </c>
      <c r="AJ236" s="13">
        <v>82.81</v>
      </c>
      <c r="AK236" s="13">
        <v>865552.0199999999</v>
      </c>
    </row>
    <row r="237" spans="31:37" hidden="1" x14ac:dyDescent="0.3">
      <c r="AE237" s="12">
        <v>45286</v>
      </c>
      <c r="AF237" s="13">
        <v>137.28</v>
      </c>
      <c r="AG237" s="13">
        <v>132.0713006111699</v>
      </c>
      <c r="AH237" s="13">
        <v>130.10874346818036</v>
      </c>
      <c r="AJ237" s="13">
        <v>81.650000000000006</v>
      </c>
      <c r="AK237" s="13">
        <v>845076.43666666676</v>
      </c>
    </row>
    <row r="238" spans="31:37" hidden="1" x14ac:dyDescent="0.3">
      <c r="AE238" s="12">
        <v>45282</v>
      </c>
      <c r="AF238" s="13">
        <v>135.68299999999999</v>
      </c>
      <c r="AG238" s="13">
        <v>132.0222171932285</v>
      </c>
      <c r="AH238" s="13">
        <v>130.02844816553511</v>
      </c>
      <c r="AJ238" s="13">
        <v>80.7</v>
      </c>
      <c r="AK238" s="13">
        <v>828619.72666666657</v>
      </c>
    </row>
    <row r="239" spans="31:37" hidden="1" x14ac:dyDescent="0.3">
      <c r="AE239" s="12">
        <v>45281</v>
      </c>
      <c r="AF239" s="13">
        <v>135.02699999999999</v>
      </c>
      <c r="AG239" s="13">
        <v>131.97315201681198</v>
      </c>
      <c r="AH239" s="13">
        <v>129.84768045930829</v>
      </c>
      <c r="AJ239" s="13">
        <v>80.31</v>
      </c>
      <c r="AK239" s="13">
        <v>657572.28933333314</v>
      </c>
    </row>
    <row r="240" spans="31:37" hidden="1" x14ac:dyDescent="0.3">
      <c r="AE240" s="12">
        <v>45280</v>
      </c>
      <c r="AF240" s="13">
        <v>133.80000000000001</v>
      </c>
      <c r="AG240" s="13">
        <v>131.924105075141</v>
      </c>
      <c r="AH240" s="13">
        <v>129.69677991132522</v>
      </c>
      <c r="AJ240" s="13">
        <v>79.58</v>
      </c>
      <c r="AK240" s="13">
        <v>656002.84599999979</v>
      </c>
    </row>
    <row r="241" spans="31:37" hidden="1" x14ac:dyDescent="0.3">
      <c r="AE241" s="12">
        <v>45279</v>
      </c>
      <c r="AF241" s="13">
        <v>134.035</v>
      </c>
      <c r="AG241" s="13">
        <v>131.87507636143874</v>
      </c>
      <c r="AH241" s="13">
        <v>129.56901373581147</v>
      </c>
      <c r="AJ241" s="13">
        <v>79.72</v>
      </c>
      <c r="AK241" s="13">
        <v>655599.18599999999</v>
      </c>
    </row>
    <row r="242" spans="31:37" hidden="1" x14ac:dyDescent="0.3">
      <c r="AE242" s="12">
        <v>45278</v>
      </c>
      <c r="AF242" s="13">
        <v>133.649</v>
      </c>
      <c r="AG242" s="13">
        <v>131.8260658689309</v>
      </c>
      <c r="AH242" s="13">
        <v>129.40895198803091</v>
      </c>
      <c r="AJ242" s="13">
        <v>79.489999999999995</v>
      </c>
      <c r="AK242" s="13">
        <v>656153.04866666673</v>
      </c>
    </row>
    <row r="243" spans="31:37" hidden="1" x14ac:dyDescent="0.3">
      <c r="AE243" s="12">
        <v>45275</v>
      </c>
      <c r="AF243" s="13">
        <v>133.19499999999999</v>
      </c>
      <c r="AG243" s="13">
        <v>131.7770735908457</v>
      </c>
      <c r="AH243" s="13">
        <v>129.19385739605517</v>
      </c>
      <c r="AJ243" s="13">
        <v>79.22</v>
      </c>
      <c r="AK243" s="13">
        <v>692295.01933333336</v>
      </c>
    </row>
    <row r="244" spans="31:37" hidden="1" x14ac:dyDescent="0.3">
      <c r="AE244" s="12">
        <v>45274</v>
      </c>
      <c r="AF244" s="13">
        <v>133.245</v>
      </c>
      <c r="AG244" s="13">
        <v>131.72809952041385</v>
      </c>
      <c r="AH244" s="13">
        <v>128.91462311304119</v>
      </c>
      <c r="AJ244" s="13">
        <v>79.25</v>
      </c>
      <c r="AK244" s="13">
        <v>818303.29400000011</v>
      </c>
    </row>
    <row r="245" spans="31:37" hidden="1" x14ac:dyDescent="0.3">
      <c r="AE245" s="12">
        <v>45273</v>
      </c>
      <c r="AF245" s="13">
        <v>132.82499999999999</v>
      </c>
      <c r="AG245" s="13">
        <v>131.67914365086861</v>
      </c>
      <c r="AH245" s="13">
        <v>128.64405301028037</v>
      </c>
      <c r="AJ245" s="13">
        <v>79</v>
      </c>
      <c r="AK245" s="13">
        <v>806134.52266666666</v>
      </c>
    </row>
    <row r="246" spans="31:37" hidden="1" x14ac:dyDescent="0.3">
      <c r="AE246" s="12">
        <v>45272</v>
      </c>
      <c r="AF246" s="13">
        <v>133.68199999999999</v>
      </c>
      <c r="AG246" s="13">
        <v>131.62822189113371</v>
      </c>
      <c r="AH246" s="13">
        <v>127.76684313826325</v>
      </c>
      <c r="AJ246" s="13">
        <v>79.510000000000005</v>
      </c>
      <c r="AK246" s="13">
        <v>795856.62933333335</v>
      </c>
    </row>
    <row r="247" spans="31:37" hidden="1" x14ac:dyDescent="0.3">
      <c r="AE247" s="12">
        <v>45271</v>
      </c>
      <c r="AF247" s="13">
        <v>134.16999999999999</v>
      </c>
      <c r="AG247" s="13">
        <v>131.57731982339817</v>
      </c>
      <c r="AH247" s="13">
        <v>127.4533283629634</v>
      </c>
      <c r="AJ247" s="13">
        <v>79.8</v>
      </c>
      <c r="AK247" s="13">
        <v>818319.67533333343</v>
      </c>
    </row>
    <row r="248" spans="31:37" hidden="1" x14ac:dyDescent="0.3">
      <c r="AE248" s="12">
        <v>45268</v>
      </c>
      <c r="AF248" s="13">
        <v>134.64099999999999</v>
      </c>
      <c r="AG248" s="13">
        <v>131.52643744004692</v>
      </c>
      <c r="AH248" s="13">
        <v>127.42986962082544</v>
      </c>
      <c r="AJ248" s="13">
        <v>80.08</v>
      </c>
      <c r="AK248" s="13">
        <v>808697.39666666649</v>
      </c>
    </row>
    <row r="249" spans="31:37" hidden="1" x14ac:dyDescent="0.3">
      <c r="AE249" s="12">
        <v>45267</v>
      </c>
      <c r="AF249" s="13">
        <v>132.82499999999999</v>
      </c>
      <c r="AG249" s="13">
        <v>131.47557473346777</v>
      </c>
      <c r="AH249" s="13">
        <v>127.42570257652167</v>
      </c>
      <c r="AJ249" s="13">
        <v>79</v>
      </c>
      <c r="AK249" s="13">
        <v>796686.21066666662</v>
      </c>
    </row>
    <row r="250" spans="31:37" hidden="1" x14ac:dyDescent="0.3">
      <c r="AE250" s="12">
        <v>45266</v>
      </c>
      <c r="AF250" s="13">
        <v>134.16999999999999</v>
      </c>
      <c r="AG250" s="13">
        <v>131.42473169605148</v>
      </c>
      <c r="AH250" s="13">
        <v>127.53257413150088</v>
      </c>
      <c r="AJ250" s="13">
        <v>79.8</v>
      </c>
      <c r="AK250" s="13">
        <v>772837.31066666672</v>
      </c>
    </row>
    <row r="251" spans="31:37" hidden="1" x14ac:dyDescent="0.3">
      <c r="AE251" s="12">
        <v>45265</v>
      </c>
      <c r="AF251" s="13">
        <v>134.506</v>
      </c>
      <c r="AG251" s="13">
        <v>131.37390832019179</v>
      </c>
      <c r="AH251" s="13">
        <v>127.47098631400539</v>
      </c>
      <c r="AJ251" s="13">
        <v>80</v>
      </c>
      <c r="AK251" s="13">
        <v>769088.73733333324</v>
      </c>
    </row>
    <row r="252" spans="31:37" hidden="1" x14ac:dyDescent="0.3">
      <c r="AE252" s="12">
        <v>45264</v>
      </c>
      <c r="AF252" s="13">
        <v>135.01</v>
      </c>
      <c r="AG252" s="13">
        <v>131.32310459828534</v>
      </c>
      <c r="AH252" s="13">
        <v>127.36128495589277</v>
      </c>
      <c r="AJ252" s="13">
        <v>80.3</v>
      </c>
      <c r="AK252" s="13">
        <v>784499.28733333328</v>
      </c>
    </row>
    <row r="253" spans="31:37" hidden="1" x14ac:dyDescent="0.3">
      <c r="AE253" s="12">
        <v>45261</v>
      </c>
      <c r="AF253" s="13">
        <v>134.18700000000001</v>
      </c>
      <c r="AG253" s="13">
        <v>131.27232052273177</v>
      </c>
      <c r="AH253" s="13">
        <v>127.61917399229097</v>
      </c>
      <c r="AJ253" s="13">
        <v>79.81</v>
      </c>
      <c r="AK253" s="13">
        <v>783700.67666666652</v>
      </c>
    </row>
    <row r="254" spans="31:37" hidden="1" x14ac:dyDescent="0.3">
      <c r="AE254" s="12">
        <v>45260</v>
      </c>
      <c r="AF254" s="13">
        <v>133.22</v>
      </c>
      <c r="AG254" s="13">
        <v>131.2215560859336</v>
      </c>
      <c r="AH254" s="13">
        <v>127.36369416458379</v>
      </c>
      <c r="AJ254" s="13">
        <v>79.900000000000006</v>
      </c>
      <c r="AK254" s="13">
        <v>779592.4473333332</v>
      </c>
    </row>
    <row r="255" spans="31:37" hidden="1" x14ac:dyDescent="0.3">
      <c r="AE255" s="12">
        <v>45259</v>
      </c>
      <c r="AF255" s="13">
        <v>132.786</v>
      </c>
      <c r="AG255" s="13">
        <v>131.17081128029631</v>
      </c>
      <c r="AH255" s="13">
        <v>127.21694010374075</v>
      </c>
      <c r="AJ255" s="13">
        <v>79.64</v>
      </c>
      <c r="AK255" s="13">
        <v>782185.76733333315</v>
      </c>
    </row>
    <row r="256" spans="31:37" hidden="1" x14ac:dyDescent="0.3">
      <c r="AE256" s="12">
        <v>45258</v>
      </c>
      <c r="AF256" s="13">
        <v>133.01900000000001</v>
      </c>
      <c r="AG256" s="13">
        <v>131.12008609822831</v>
      </c>
      <c r="AH256" s="13">
        <v>127.24049042081788</v>
      </c>
      <c r="AJ256" s="13">
        <v>79.78</v>
      </c>
      <c r="AK256" s="13">
        <v>801506.54866666661</v>
      </c>
    </row>
    <row r="257" spans="31:37" hidden="1" x14ac:dyDescent="0.3">
      <c r="AE257" s="12">
        <v>45257</v>
      </c>
      <c r="AF257" s="13">
        <v>131.73599999999999</v>
      </c>
      <c r="AG257" s="13">
        <v>131.06938053214097</v>
      </c>
      <c r="AH257" s="13">
        <v>126.98808462327383</v>
      </c>
      <c r="AJ257" s="13">
        <v>79.010000000000005</v>
      </c>
      <c r="AK257" s="13">
        <v>801107.96199999982</v>
      </c>
    </row>
    <row r="258" spans="31:37" hidden="1" x14ac:dyDescent="0.3">
      <c r="AE258" s="12">
        <v>45254</v>
      </c>
      <c r="AF258" s="13">
        <v>132.553</v>
      </c>
      <c r="AG258" s="13">
        <v>131.01869457444857</v>
      </c>
      <c r="AH258" s="13">
        <v>126.81806787084022</v>
      </c>
      <c r="AJ258" s="13">
        <v>79.5</v>
      </c>
      <c r="AK258" s="13">
        <v>774914.55066666682</v>
      </c>
    </row>
    <row r="259" spans="31:37" hidden="1" x14ac:dyDescent="0.3">
      <c r="AE259" s="12">
        <v>45253</v>
      </c>
      <c r="AF259" s="13">
        <v>133.68600000000001</v>
      </c>
      <c r="AG259" s="13">
        <v>130.96802821756833</v>
      </c>
      <c r="AH259" s="13">
        <v>126.75843804161464</v>
      </c>
      <c r="AJ259" s="13">
        <v>80.180000000000007</v>
      </c>
      <c r="AK259" s="13">
        <v>1029672.5386666666</v>
      </c>
    </row>
    <row r="260" spans="31:37" hidden="1" x14ac:dyDescent="0.3">
      <c r="AE260" s="12">
        <v>45252</v>
      </c>
      <c r="AF260" s="13">
        <v>133.886</v>
      </c>
      <c r="AG260" s="13">
        <v>130.9173814539204</v>
      </c>
      <c r="AH260" s="13">
        <v>126.69360792587936</v>
      </c>
      <c r="AJ260" s="13">
        <v>80.3</v>
      </c>
      <c r="AK260" s="13">
        <v>1021243.2799999999</v>
      </c>
    </row>
    <row r="261" spans="31:37" hidden="1" x14ac:dyDescent="0.3">
      <c r="AE261" s="12">
        <v>45251</v>
      </c>
      <c r="AF261" s="13">
        <v>135.02000000000001</v>
      </c>
      <c r="AG261" s="13">
        <v>130.86675427592786</v>
      </c>
      <c r="AH261" s="13">
        <v>126.46639443138535</v>
      </c>
      <c r="AJ261" s="13">
        <v>80.98</v>
      </c>
      <c r="AK261" s="13">
        <v>1032132.6006666668</v>
      </c>
    </row>
    <row r="262" spans="31:37" hidden="1" x14ac:dyDescent="0.3">
      <c r="AE262" s="12">
        <v>45250</v>
      </c>
      <c r="AF262" s="13">
        <v>135.43700000000001</v>
      </c>
      <c r="AG262" s="13">
        <v>130.8161466760167</v>
      </c>
      <c r="AH262" s="13">
        <v>126.66836405511414</v>
      </c>
      <c r="AJ262" s="13">
        <v>81.23</v>
      </c>
      <c r="AK262" s="13">
        <v>1020227.2566666667</v>
      </c>
    </row>
    <row r="263" spans="31:37" hidden="1" x14ac:dyDescent="0.3">
      <c r="AE263" s="12">
        <v>45247</v>
      </c>
      <c r="AF263" s="13">
        <v>135.93700000000001</v>
      </c>
      <c r="AG263" s="13">
        <v>130.76555864661591</v>
      </c>
      <c r="AH263" s="13">
        <v>126.84693407933875</v>
      </c>
      <c r="AJ263" s="13">
        <v>81.53</v>
      </c>
      <c r="AK263" s="13">
        <v>1041303.3053333333</v>
      </c>
    </row>
    <row r="264" spans="31:37" hidden="1" x14ac:dyDescent="0.3">
      <c r="AE264" s="12">
        <v>45246</v>
      </c>
      <c r="AF264" s="13">
        <v>135.87100000000001</v>
      </c>
      <c r="AG264" s="13">
        <v>130.71499018015734</v>
      </c>
      <c r="AH264" s="13">
        <v>126.57178230453682</v>
      </c>
      <c r="AJ264" s="13">
        <v>81.489999999999995</v>
      </c>
      <c r="AK264" s="13">
        <v>1065467.3926666668</v>
      </c>
    </row>
    <row r="265" spans="31:37" hidden="1" x14ac:dyDescent="0.3">
      <c r="AE265" s="12">
        <v>45244</v>
      </c>
      <c r="AF265" s="13">
        <v>136.221</v>
      </c>
      <c r="AG265" s="13">
        <v>130.66444126907578</v>
      </c>
      <c r="AH265" s="13">
        <v>126.15999276104277</v>
      </c>
      <c r="AJ265" s="13">
        <v>81.7</v>
      </c>
      <c r="AK265" s="13">
        <v>1153853.7633333332</v>
      </c>
    </row>
    <row r="266" spans="31:37" hidden="1" x14ac:dyDescent="0.3">
      <c r="AE266" s="12">
        <v>45243</v>
      </c>
      <c r="AF266" s="13">
        <v>136.471</v>
      </c>
      <c r="AG266" s="13">
        <v>130.61391190580895</v>
      </c>
      <c r="AH266" s="13">
        <v>125.40973425967877</v>
      </c>
      <c r="AJ266" s="13">
        <v>81.849999999999994</v>
      </c>
      <c r="AK266" s="13">
        <v>1182252.0246666665</v>
      </c>
    </row>
    <row r="267" spans="31:37" hidden="1" x14ac:dyDescent="0.3">
      <c r="AE267" s="12">
        <v>45240</v>
      </c>
      <c r="AF267" s="13">
        <v>136.52099999999999</v>
      </c>
      <c r="AG267" s="13">
        <v>130.5634020827975</v>
      </c>
      <c r="AH267" s="13">
        <v>125.64570427851068</v>
      </c>
      <c r="AJ267" s="13">
        <v>81.88</v>
      </c>
      <c r="AK267" s="13">
        <v>1180802.0146666667</v>
      </c>
    </row>
    <row r="268" spans="31:37" hidden="1" x14ac:dyDescent="0.3">
      <c r="AE268" s="12">
        <v>45239</v>
      </c>
      <c r="AF268" s="13">
        <v>136.137</v>
      </c>
      <c r="AG268" s="13">
        <v>130.512911792485</v>
      </c>
      <c r="AH268" s="13">
        <v>125.55980482965651</v>
      </c>
      <c r="AJ268" s="13">
        <v>81.650000000000006</v>
      </c>
      <c r="AK268" s="13">
        <v>1198825.3713333334</v>
      </c>
    </row>
    <row r="269" spans="31:37" hidden="1" x14ac:dyDescent="0.3">
      <c r="AE269" s="12">
        <v>45238</v>
      </c>
      <c r="AF269" s="13">
        <v>136.18700000000001</v>
      </c>
      <c r="AG269" s="13">
        <v>130.46244102731796</v>
      </c>
      <c r="AH269" s="13">
        <v>125.67667077886551</v>
      </c>
      <c r="AJ269" s="13">
        <v>81.680000000000007</v>
      </c>
      <c r="AK269" s="13">
        <v>1188107.6206666667</v>
      </c>
    </row>
    <row r="270" spans="31:37" hidden="1" x14ac:dyDescent="0.3">
      <c r="AE270" s="12">
        <v>45237</v>
      </c>
      <c r="AF270" s="13">
        <v>135.904</v>
      </c>
      <c r="AG270" s="13">
        <v>130.4119897797458</v>
      </c>
      <c r="AH270" s="13">
        <v>125.3319953172588</v>
      </c>
      <c r="AJ270" s="13">
        <v>81.510000000000005</v>
      </c>
      <c r="AK270" s="13">
        <v>1175601.6873333333</v>
      </c>
    </row>
    <row r="271" spans="31:37" hidden="1" x14ac:dyDescent="0.3">
      <c r="AE271" s="12">
        <v>45236</v>
      </c>
      <c r="AF271" s="13">
        <v>135.47</v>
      </c>
      <c r="AG271" s="13">
        <v>130.36155804222082</v>
      </c>
      <c r="AH271" s="13">
        <v>124.93130170100518</v>
      </c>
      <c r="AJ271" s="13">
        <v>81.25</v>
      </c>
      <c r="AK271" s="13">
        <v>1147815.5046666667</v>
      </c>
    </row>
    <row r="272" spans="31:37" hidden="1" x14ac:dyDescent="0.3">
      <c r="AE272" s="12">
        <v>45233</v>
      </c>
      <c r="AF272" s="13">
        <v>136.554</v>
      </c>
      <c r="AG272" s="13">
        <v>130.31114580719827</v>
      </c>
      <c r="AH272" s="13">
        <v>125.30460490101888</v>
      </c>
      <c r="AJ272" s="13">
        <v>81.900000000000006</v>
      </c>
      <c r="AK272" s="13">
        <v>1121346.0326666669</v>
      </c>
    </row>
    <row r="273" spans="31:37" hidden="1" x14ac:dyDescent="0.3">
      <c r="AE273" s="12">
        <v>45231</v>
      </c>
      <c r="AF273" s="13">
        <v>139.989</v>
      </c>
      <c r="AG273" s="13">
        <v>130.26075306713636</v>
      </c>
      <c r="AH273" s="13">
        <v>124.86887049207158</v>
      </c>
      <c r="AJ273" s="13">
        <v>83.96</v>
      </c>
      <c r="AK273" s="13">
        <v>1117273.7073333333</v>
      </c>
    </row>
    <row r="274" spans="31:37" hidden="1" x14ac:dyDescent="0.3">
      <c r="AE274" s="12">
        <v>45230</v>
      </c>
      <c r="AF274" s="13">
        <v>136.44499999999999</v>
      </c>
      <c r="AG274" s="13">
        <v>130.20842601166243</v>
      </c>
      <c r="AH274" s="13">
        <v>124.49033322141116</v>
      </c>
      <c r="AJ274" s="13">
        <v>82.4</v>
      </c>
      <c r="AK274" s="13">
        <v>739299.00266666652</v>
      </c>
    </row>
    <row r="275" spans="31:37" hidden="1" x14ac:dyDescent="0.3">
      <c r="AE275" s="12">
        <v>45229</v>
      </c>
      <c r="AF275" s="13">
        <v>135.56800000000001</v>
      </c>
      <c r="AG275" s="13">
        <v>130.15611997649327</v>
      </c>
      <c r="AH275" s="13">
        <v>124.5799517571899</v>
      </c>
      <c r="AJ275" s="13">
        <v>81.87</v>
      </c>
      <c r="AK275" s="13">
        <v>750713.93466666667</v>
      </c>
    </row>
    <row r="276" spans="31:37" hidden="1" x14ac:dyDescent="0.3">
      <c r="AE276" s="12">
        <v>45226</v>
      </c>
      <c r="AF276" s="13">
        <v>134.47499999999999</v>
      </c>
      <c r="AG276" s="13">
        <v>130.10383495318487</v>
      </c>
      <c r="AH276" s="13">
        <v>125.01280955000681</v>
      </c>
      <c r="AJ276" s="13">
        <v>81.209999999999994</v>
      </c>
      <c r="AK276" s="13">
        <v>1010158.9219999999</v>
      </c>
    </row>
    <row r="277" spans="31:37" hidden="1" x14ac:dyDescent="0.3">
      <c r="AE277" s="12">
        <v>45225</v>
      </c>
      <c r="AF277" s="13">
        <v>133.71299999999999</v>
      </c>
      <c r="AG277" s="13">
        <v>130.05157093329655</v>
      </c>
      <c r="AH277" s="13">
        <v>125.38311522653532</v>
      </c>
      <c r="AJ277" s="13">
        <v>80.75</v>
      </c>
      <c r="AK277" s="13">
        <v>1012337.7393333332</v>
      </c>
    </row>
    <row r="278" spans="31:37" hidden="1" x14ac:dyDescent="0.3">
      <c r="AE278" s="12">
        <v>45224</v>
      </c>
      <c r="AF278" s="13">
        <v>132.471</v>
      </c>
      <c r="AG278" s="13">
        <v>129.999327908391</v>
      </c>
      <c r="AH278" s="13">
        <v>124.42720439743469</v>
      </c>
      <c r="AJ278" s="13">
        <v>80</v>
      </c>
      <c r="AK278" s="13">
        <v>1008579.8899999999</v>
      </c>
    </row>
    <row r="279" spans="31:37" hidden="1" x14ac:dyDescent="0.3">
      <c r="AE279" s="12">
        <v>45223</v>
      </c>
      <c r="AF279" s="13">
        <v>133.167</v>
      </c>
      <c r="AG279" s="13">
        <v>129.94710587003433</v>
      </c>
      <c r="AH279" s="13">
        <v>124.52804841486956</v>
      </c>
      <c r="AJ279" s="13">
        <v>80.42</v>
      </c>
      <c r="AK279" s="13">
        <v>1028771.3993333332</v>
      </c>
    </row>
    <row r="280" spans="31:37" hidden="1" x14ac:dyDescent="0.3">
      <c r="AE280" s="12">
        <v>45222</v>
      </c>
      <c r="AF280" s="13">
        <v>133.33199999999999</v>
      </c>
      <c r="AG280" s="13">
        <v>129.89490480979606</v>
      </c>
      <c r="AH280" s="13">
        <v>124.23924444583169</v>
      </c>
      <c r="AJ280" s="13">
        <v>80.52</v>
      </c>
      <c r="AK280" s="13">
        <v>1046941.422</v>
      </c>
    </row>
    <row r="281" spans="31:37" hidden="1" x14ac:dyDescent="0.3">
      <c r="AE281" s="12">
        <v>45219</v>
      </c>
      <c r="AF281" s="13">
        <v>133.63</v>
      </c>
      <c r="AG281" s="13">
        <v>129.84272471924905</v>
      </c>
      <c r="AH281" s="13">
        <v>124.28576640281891</v>
      </c>
      <c r="AJ281" s="13">
        <v>80.7</v>
      </c>
      <c r="AK281" s="13">
        <v>1060435.0913333334</v>
      </c>
    </row>
    <row r="282" spans="31:37" hidden="1" x14ac:dyDescent="0.3">
      <c r="AE282" s="12">
        <v>45218</v>
      </c>
      <c r="AF282" s="13">
        <v>133.91200000000001</v>
      </c>
      <c r="AG282" s="13">
        <v>129.79056558996956</v>
      </c>
      <c r="AH282" s="13">
        <v>123.98495182929148</v>
      </c>
      <c r="AJ282" s="13">
        <v>80.87</v>
      </c>
      <c r="AK282" s="13">
        <v>1064730.7893333333</v>
      </c>
    </row>
    <row r="283" spans="31:37" hidden="1" x14ac:dyDescent="0.3">
      <c r="AE283" s="12">
        <v>45217</v>
      </c>
      <c r="AF283" s="13">
        <v>135.054</v>
      </c>
      <c r="AG283" s="13">
        <v>129.73842741353724</v>
      </c>
      <c r="AH283" s="13">
        <v>124.77356284280464</v>
      </c>
      <c r="AJ283" s="13">
        <v>81.56</v>
      </c>
      <c r="AK283" s="13">
        <v>1060155.43</v>
      </c>
    </row>
    <row r="284" spans="31:37" hidden="1" x14ac:dyDescent="0.3">
      <c r="AE284" s="12">
        <v>45216</v>
      </c>
      <c r="AF284" s="13">
        <v>136.197</v>
      </c>
      <c r="AG284" s="13">
        <v>129.68631018153511</v>
      </c>
      <c r="AH284" s="13">
        <v>124.73457981773782</v>
      </c>
      <c r="AJ284" s="13">
        <v>82.25</v>
      </c>
      <c r="AK284" s="13">
        <v>1058138.6939999999</v>
      </c>
    </row>
    <row r="285" spans="31:37" hidden="1" x14ac:dyDescent="0.3">
      <c r="AE285" s="12">
        <v>45215</v>
      </c>
      <c r="AF285" s="13">
        <v>136.69399999999999</v>
      </c>
      <c r="AG285" s="13">
        <v>129.6342138855496</v>
      </c>
      <c r="AH285" s="13">
        <v>125.14797696872806</v>
      </c>
      <c r="AJ285" s="13">
        <v>82.55</v>
      </c>
      <c r="AK285" s="13">
        <v>1114236.6640000001</v>
      </c>
    </row>
    <row r="286" spans="31:37" hidden="1" x14ac:dyDescent="0.3">
      <c r="AE286" s="12">
        <v>45212</v>
      </c>
      <c r="AF286" s="13">
        <v>137.422</v>
      </c>
      <c r="AG286" s="13">
        <v>129.58213851717048</v>
      </c>
      <c r="AH286" s="13">
        <v>124.82810360863313</v>
      </c>
      <c r="AJ286" s="13">
        <v>82.99</v>
      </c>
      <c r="AK286" s="13">
        <v>1116952.2993333333</v>
      </c>
    </row>
    <row r="287" spans="31:37" hidden="1" x14ac:dyDescent="0.3">
      <c r="AE287" s="12">
        <v>45210</v>
      </c>
      <c r="AF287" s="13">
        <v>136.876</v>
      </c>
      <c r="AG287" s="13">
        <v>129.53008406799094</v>
      </c>
      <c r="AH287" s="13">
        <v>125.17761652980184</v>
      </c>
      <c r="AJ287" s="13">
        <v>82.66</v>
      </c>
      <c r="AK287" s="13">
        <v>1131128.6673333333</v>
      </c>
    </row>
    <row r="288" spans="31:37" hidden="1" x14ac:dyDescent="0.3">
      <c r="AE288" s="12">
        <v>45209</v>
      </c>
      <c r="AF288" s="13">
        <v>138.87899999999999</v>
      </c>
      <c r="AG288" s="13">
        <v>129.47805052960751</v>
      </c>
      <c r="AH288" s="13">
        <v>125.28091313107704</v>
      </c>
      <c r="AJ288" s="13">
        <v>83.87</v>
      </c>
      <c r="AK288" s="13">
        <v>1130830.4726666666</v>
      </c>
    </row>
    <row r="289" spans="31:37" hidden="1" x14ac:dyDescent="0.3">
      <c r="AE289" s="12">
        <v>45208</v>
      </c>
      <c r="AF289" s="13">
        <v>138.97900000000001</v>
      </c>
      <c r="AG289" s="13">
        <v>129.42603789362013</v>
      </c>
      <c r="AH289" s="13">
        <v>125.08694522018089</v>
      </c>
      <c r="AJ289" s="13">
        <v>83.93</v>
      </c>
      <c r="AK289" s="13">
        <v>1113068.0246666665</v>
      </c>
    </row>
    <row r="290" spans="31:37" hidden="1" x14ac:dyDescent="0.3">
      <c r="AE290" s="12">
        <v>45205</v>
      </c>
      <c r="AF290" s="13">
        <v>139.40899999999999</v>
      </c>
      <c r="AG290" s="13">
        <v>129.37404615163211</v>
      </c>
      <c r="AH290" s="13">
        <v>124.52007585964672</v>
      </c>
      <c r="AJ290" s="13">
        <v>84.19</v>
      </c>
      <c r="AK290" s="13">
        <v>1138260.4206666665</v>
      </c>
    </row>
    <row r="291" spans="31:37" hidden="1" x14ac:dyDescent="0.3">
      <c r="AE291" s="12">
        <v>45204</v>
      </c>
      <c r="AF291" s="13">
        <v>133.001</v>
      </c>
      <c r="AG291" s="13">
        <v>129.3220752952501</v>
      </c>
      <c r="AH291" s="13">
        <v>124.16770567917807</v>
      </c>
      <c r="AJ291" s="13">
        <v>80.319999999999993</v>
      </c>
      <c r="AK291" s="13">
        <v>889179.52600000007</v>
      </c>
    </row>
    <row r="292" spans="31:37" hidden="1" x14ac:dyDescent="0.3">
      <c r="AE292" s="12">
        <v>45203</v>
      </c>
      <c r="AF292" s="13">
        <v>132.81899999999999</v>
      </c>
      <c r="AG292" s="13">
        <v>129.27012531608415</v>
      </c>
      <c r="AH292" s="13">
        <v>124.22122503132736</v>
      </c>
      <c r="AJ292" s="13">
        <v>80.209999999999994</v>
      </c>
      <c r="AK292" s="13">
        <v>900972.21666666667</v>
      </c>
    </row>
    <row r="293" spans="31:37" hidden="1" x14ac:dyDescent="0.3">
      <c r="AE293" s="12">
        <v>45202</v>
      </c>
      <c r="AF293" s="13">
        <v>133.26599999999999</v>
      </c>
      <c r="AG293" s="13">
        <v>129.21819620574763</v>
      </c>
      <c r="AH293" s="13">
        <v>123.93146678569664</v>
      </c>
      <c r="AJ293" s="13">
        <v>80.48</v>
      </c>
      <c r="AK293" s="13">
        <v>921556.67600000021</v>
      </c>
    </row>
    <row r="294" spans="31:37" hidden="1" x14ac:dyDescent="0.3">
      <c r="AE294" s="12">
        <v>45201</v>
      </c>
      <c r="AF294" s="13">
        <v>133.03399999999999</v>
      </c>
      <c r="AG294" s="13">
        <v>129.16628795585737</v>
      </c>
      <c r="AH294" s="13">
        <v>124.62798627392536</v>
      </c>
      <c r="AJ294" s="13">
        <v>80.34</v>
      </c>
      <c r="AK294" s="13">
        <v>944473.56133333349</v>
      </c>
    </row>
    <row r="295" spans="31:37" hidden="1" x14ac:dyDescent="0.3">
      <c r="AE295" s="12">
        <v>45198</v>
      </c>
      <c r="AF295" s="13">
        <v>138.35400000000001</v>
      </c>
      <c r="AG295" s="13">
        <v>129.11440055803351</v>
      </c>
      <c r="AH295" s="13">
        <v>125.21304487863912</v>
      </c>
      <c r="AJ295" s="13">
        <v>84.02</v>
      </c>
      <c r="AK295" s="13">
        <v>857236.77466666675</v>
      </c>
    </row>
    <row r="296" spans="31:37" hidden="1" x14ac:dyDescent="0.3">
      <c r="AE296" s="12">
        <v>45197</v>
      </c>
      <c r="AF296" s="13">
        <v>138.79900000000001</v>
      </c>
      <c r="AG296" s="13">
        <v>129.06253400389954</v>
      </c>
      <c r="AH296" s="13">
        <v>124.64811271613671</v>
      </c>
      <c r="AJ296" s="13">
        <v>84.29</v>
      </c>
      <c r="AK296" s="13">
        <v>823652.978</v>
      </c>
    </row>
    <row r="297" spans="31:37" hidden="1" x14ac:dyDescent="0.3">
      <c r="AE297" s="12">
        <v>45196</v>
      </c>
      <c r="AF297" s="13">
        <v>138.321</v>
      </c>
      <c r="AG297" s="13">
        <v>129.01068828508238</v>
      </c>
      <c r="AH297" s="13">
        <v>124.06097987728663</v>
      </c>
      <c r="AJ297" s="13">
        <v>84</v>
      </c>
      <c r="AK297" s="13">
        <v>814364.17999999993</v>
      </c>
    </row>
    <row r="298" spans="31:37" hidden="1" x14ac:dyDescent="0.3">
      <c r="AE298" s="12">
        <v>45195</v>
      </c>
      <c r="AF298" s="13">
        <v>138.09100000000001</v>
      </c>
      <c r="AG298" s="13">
        <v>128.95886339321225</v>
      </c>
      <c r="AH298" s="13">
        <v>124.40396789175506</v>
      </c>
      <c r="AJ298" s="13">
        <v>83.86</v>
      </c>
      <c r="AK298" s="13">
        <v>805025.95333333325</v>
      </c>
    </row>
    <row r="299" spans="31:37" hidden="1" x14ac:dyDescent="0.3">
      <c r="AE299" s="12">
        <v>45194</v>
      </c>
      <c r="AF299" s="13">
        <v>138.404</v>
      </c>
      <c r="AG299" s="13">
        <v>128.90705931992275</v>
      </c>
      <c r="AH299" s="13">
        <v>125.62207399360054</v>
      </c>
      <c r="AJ299" s="13">
        <v>84.05</v>
      </c>
      <c r="AK299" s="13">
        <v>831967.45799999987</v>
      </c>
    </row>
    <row r="300" spans="31:37" hidden="1" x14ac:dyDescent="0.3">
      <c r="AE300" s="12">
        <v>45191</v>
      </c>
      <c r="AF300" s="13">
        <v>139.29300000000001</v>
      </c>
      <c r="AG300" s="13">
        <v>128.85527605685087</v>
      </c>
      <c r="AH300" s="13">
        <v>126.01794115140476</v>
      </c>
      <c r="AJ300" s="13">
        <v>84.59</v>
      </c>
      <c r="AK300" s="13">
        <v>865648.10133333318</v>
      </c>
    </row>
    <row r="301" spans="31:37" hidden="1" x14ac:dyDescent="0.3">
      <c r="AE301" s="12">
        <v>45190</v>
      </c>
      <c r="AF301" s="13">
        <v>139.34200000000001</v>
      </c>
      <c r="AG301" s="13">
        <v>128.80351359563693</v>
      </c>
      <c r="AH301" s="13">
        <v>126.0593342242305</v>
      </c>
      <c r="AJ301" s="13">
        <v>84.62</v>
      </c>
      <c r="AK301" s="13">
        <v>902572.55266666657</v>
      </c>
    </row>
    <row r="302" spans="31:37" hidden="1" x14ac:dyDescent="0.3">
      <c r="AE302" s="12">
        <v>45189</v>
      </c>
      <c r="AF302" s="13">
        <v>139.309</v>
      </c>
      <c r="AG302" s="13">
        <v>128.75177192792458</v>
      </c>
      <c r="AH302" s="13">
        <v>126.17531732250228</v>
      </c>
      <c r="AJ302" s="13">
        <v>84.6</v>
      </c>
      <c r="AK302" s="13">
        <v>921921.84466666658</v>
      </c>
    </row>
    <row r="303" spans="31:37" hidden="1" x14ac:dyDescent="0.3">
      <c r="AE303" s="12">
        <v>45188</v>
      </c>
      <c r="AF303" s="13">
        <v>138.83199999999999</v>
      </c>
      <c r="AG303" s="13">
        <v>128.69812868176714</v>
      </c>
      <c r="AH303" s="13">
        <v>126.01007991252433</v>
      </c>
      <c r="AJ303" s="13">
        <v>84.31</v>
      </c>
      <c r="AK303" s="13">
        <v>915906.20999999985</v>
      </c>
    </row>
    <row r="304" spans="31:37" hidden="1" x14ac:dyDescent="0.3">
      <c r="AE304" s="12">
        <v>45187</v>
      </c>
      <c r="AF304" s="13">
        <v>139.375</v>
      </c>
      <c r="AG304" s="13">
        <v>128.64450778557674</v>
      </c>
      <c r="AH304" s="13">
        <v>126.12467685895896</v>
      </c>
      <c r="AJ304" s="13">
        <v>84.64</v>
      </c>
      <c r="AK304" s="13">
        <v>959862.39466666663</v>
      </c>
    </row>
    <row r="305" spans="31:37" hidden="1" x14ac:dyDescent="0.3">
      <c r="AE305" s="12">
        <v>45184</v>
      </c>
      <c r="AF305" s="13">
        <v>137.99199999999999</v>
      </c>
      <c r="AG305" s="13">
        <v>128.59090923004146</v>
      </c>
      <c r="AH305" s="13">
        <v>126.20653729128757</v>
      </c>
      <c r="AJ305" s="13">
        <v>83.8</v>
      </c>
      <c r="AK305" s="13">
        <v>907507.57333333336</v>
      </c>
    </row>
    <row r="306" spans="31:37" hidden="1" x14ac:dyDescent="0.3">
      <c r="AE306" s="12">
        <v>45183</v>
      </c>
      <c r="AF306" s="13">
        <v>138.124</v>
      </c>
      <c r="AG306" s="13">
        <v>128.53733300585327</v>
      </c>
      <c r="AH306" s="13">
        <v>126.45555606303148</v>
      </c>
      <c r="AJ306" s="13">
        <v>83.88</v>
      </c>
      <c r="AK306" s="13">
        <v>875522.52866666683</v>
      </c>
    </row>
    <row r="307" spans="31:37" hidden="1" x14ac:dyDescent="0.3">
      <c r="AE307" s="12">
        <v>45182</v>
      </c>
      <c r="AF307" s="13">
        <v>138.404</v>
      </c>
      <c r="AG307" s="13">
        <v>128.48377910370803</v>
      </c>
      <c r="AH307" s="13">
        <v>126.40793690821781</v>
      </c>
      <c r="AJ307" s="13">
        <v>84.05</v>
      </c>
      <c r="AK307" s="13">
        <v>877487.34200000006</v>
      </c>
    </row>
    <row r="308" spans="31:37" hidden="1" x14ac:dyDescent="0.3">
      <c r="AE308" s="12">
        <v>45181</v>
      </c>
      <c r="AF308" s="13">
        <v>138.964</v>
      </c>
      <c r="AG308" s="13">
        <v>128.43024751430548</v>
      </c>
      <c r="AH308" s="13">
        <v>126.34270905098685</v>
      </c>
      <c r="AJ308" s="13">
        <v>84.39</v>
      </c>
      <c r="AK308" s="13">
        <v>970693.8586666669</v>
      </c>
    </row>
    <row r="309" spans="31:37" hidden="1" x14ac:dyDescent="0.3">
      <c r="AE309" s="12">
        <v>45180</v>
      </c>
      <c r="AF309" s="13">
        <v>138.48599999999999</v>
      </c>
      <c r="AG309" s="13">
        <v>128.37673822834918</v>
      </c>
      <c r="AH309" s="13">
        <v>126.15264730419753</v>
      </c>
      <c r="AJ309" s="13">
        <v>84.1</v>
      </c>
      <c r="AK309" s="13">
        <v>925436.09866666677</v>
      </c>
    </row>
    <row r="310" spans="31:37" hidden="1" x14ac:dyDescent="0.3">
      <c r="AE310" s="12">
        <v>45177</v>
      </c>
      <c r="AF310" s="13">
        <v>137.31700000000001</v>
      </c>
      <c r="AG310" s="13">
        <v>128.32325123654664</v>
      </c>
      <c r="AH310" s="13">
        <v>126.08238058779932</v>
      </c>
      <c r="AJ310" s="13">
        <v>83.39</v>
      </c>
      <c r="AK310" s="13">
        <v>886919.68200000003</v>
      </c>
    </row>
    <row r="311" spans="31:37" hidden="1" x14ac:dyDescent="0.3">
      <c r="AE311" s="12">
        <v>45175</v>
      </c>
      <c r="AF311" s="13">
        <v>137.66300000000001</v>
      </c>
      <c r="AG311" s="13">
        <v>128.26978652960918</v>
      </c>
      <c r="AH311" s="13">
        <v>125.99220456131827</v>
      </c>
      <c r="AJ311" s="13">
        <v>83.6</v>
      </c>
      <c r="AK311" s="13">
        <v>875940.174</v>
      </c>
    </row>
    <row r="312" spans="31:37" hidden="1" x14ac:dyDescent="0.3">
      <c r="AE312" s="12">
        <v>45174</v>
      </c>
      <c r="AF312" s="13">
        <v>138.48599999999999</v>
      </c>
      <c r="AG312" s="13">
        <v>128.21634409825202</v>
      </c>
      <c r="AH312" s="13">
        <v>125.93196739842593</v>
      </c>
      <c r="AJ312" s="13">
        <v>84.1</v>
      </c>
      <c r="AK312" s="13">
        <v>874043.12133333343</v>
      </c>
    </row>
    <row r="313" spans="31:37" hidden="1" x14ac:dyDescent="0.3">
      <c r="AE313" s="12">
        <v>45173</v>
      </c>
      <c r="AF313" s="13">
        <v>139.62200000000001</v>
      </c>
      <c r="AG313" s="13">
        <v>128.16292393319426</v>
      </c>
      <c r="AH313" s="13">
        <v>126.1501992303472</v>
      </c>
      <c r="AJ313" s="13">
        <v>84.79</v>
      </c>
      <c r="AK313" s="13">
        <v>869349.36800000013</v>
      </c>
    </row>
    <row r="314" spans="31:37" hidden="1" x14ac:dyDescent="0.3">
      <c r="AE314" s="12">
        <v>45170</v>
      </c>
      <c r="AF314" s="13">
        <v>140.017</v>
      </c>
      <c r="AG314" s="13">
        <v>128.10952602515883</v>
      </c>
      <c r="AH314" s="13">
        <v>126.25592085441271</v>
      </c>
      <c r="AJ314" s="13">
        <v>85.03</v>
      </c>
      <c r="AK314" s="13">
        <v>861564.11933333357</v>
      </c>
    </row>
    <row r="315" spans="31:37" hidden="1" x14ac:dyDescent="0.3">
      <c r="AE315" s="12">
        <v>45169</v>
      </c>
      <c r="AF315" s="13">
        <v>143.28800000000001</v>
      </c>
      <c r="AG315" s="13">
        <v>128.05615036487256</v>
      </c>
      <c r="AH315" s="13">
        <v>126.26525246657154</v>
      </c>
      <c r="AJ315" s="13">
        <v>87.63</v>
      </c>
      <c r="AK315" s="13">
        <v>789000.77266666666</v>
      </c>
    </row>
    <row r="316" spans="31:37" hidden="1" x14ac:dyDescent="0.3">
      <c r="AE316" s="12">
        <v>45168</v>
      </c>
      <c r="AF316" s="13">
        <v>142.78100000000001</v>
      </c>
      <c r="AG316" s="13">
        <v>128.00279694306613</v>
      </c>
      <c r="AH316" s="13">
        <v>126.98380523710034</v>
      </c>
      <c r="AJ316" s="13">
        <v>87.32</v>
      </c>
      <c r="AK316" s="13">
        <v>764586.01266666665</v>
      </c>
    </row>
    <row r="317" spans="31:37" hidden="1" x14ac:dyDescent="0.3">
      <c r="AE317" s="12">
        <v>45167</v>
      </c>
      <c r="AF317" s="13">
        <v>142.863</v>
      </c>
      <c r="AG317" s="13">
        <v>127.94946575047406</v>
      </c>
      <c r="AH317" s="13">
        <v>127.18854071999576</v>
      </c>
      <c r="AJ317" s="13">
        <v>87.37</v>
      </c>
      <c r="AK317" s="13">
        <v>758182.91133333335</v>
      </c>
    </row>
    <row r="318" spans="31:37" hidden="1" x14ac:dyDescent="0.3">
      <c r="AE318" s="12">
        <v>45166</v>
      </c>
      <c r="AF318" s="13">
        <v>142.339</v>
      </c>
      <c r="AG318" s="13">
        <v>127.89615677783478</v>
      </c>
      <c r="AH318" s="13">
        <v>127.00689639757242</v>
      </c>
      <c r="AJ318" s="13">
        <v>87.05</v>
      </c>
      <c r="AK318" s="13">
        <v>743539.5</v>
      </c>
    </row>
    <row r="319" spans="31:37" hidden="1" x14ac:dyDescent="0.3">
      <c r="AE319" s="12">
        <v>45163</v>
      </c>
      <c r="AF319" s="13">
        <v>141.685</v>
      </c>
      <c r="AG319" s="13">
        <v>127.84287001589053</v>
      </c>
      <c r="AH319" s="13">
        <v>126.90771261583748</v>
      </c>
      <c r="AJ319" s="13">
        <v>86.65</v>
      </c>
      <c r="AK319" s="13">
        <v>707190.87333333329</v>
      </c>
    </row>
    <row r="320" spans="31:37" hidden="1" x14ac:dyDescent="0.3">
      <c r="AE320" s="12">
        <v>45162</v>
      </c>
      <c r="AF320" s="13">
        <v>141.71799999999999</v>
      </c>
      <c r="AG320" s="13">
        <v>127.78960545538743</v>
      </c>
      <c r="AH320" s="13">
        <v>127.04972375210276</v>
      </c>
      <c r="AJ320" s="13">
        <v>86.67</v>
      </c>
      <c r="AK320" s="13">
        <v>718775.05666666664</v>
      </c>
    </row>
    <row r="321" spans="31:37" hidden="1" x14ac:dyDescent="0.3">
      <c r="AE321" s="12">
        <v>45161</v>
      </c>
      <c r="AF321" s="13">
        <v>141.44</v>
      </c>
      <c r="AG321" s="13">
        <v>127.73636308707546</v>
      </c>
      <c r="AH321" s="13">
        <v>127.12526216901263</v>
      </c>
      <c r="AJ321" s="13">
        <v>86.5</v>
      </c>
      <c r="AK321" s="13">
        <v>714563.80866666674</v>
      </c>
    </row>
    <row r="322" spans="31:37" hidden="1" x14ac:dyDescent="0.3">
      <c r="AE322" s="12">
        <v>45160</v>
      </c>
      <c r="AF322" s="13">
        <v>141.78299999999999</v>
      </c>
      <c r="AG322" s="13">
        <v>127.68314290170845</v>
      </c>
      <c r="AH322" s="13">
        <v>126.82749608069206</v>
      </c>
      <c r="AJ322" s="13">
        <v>86.71</v>
      </c>
      <c r="AK322" s="13">
        <v>690471.73133333342</v>
      </c>
    </row>
    <row r="323" spans="31:37" hidden="1" x14ac:dyDescent="0.3">
      <c r="AE323" s="12">
        <v>45159</v>
      </c>
      <c r="AF323" s="13">
        <v>143.435</v>
      </c>
      <c r="AG323" s="13">
        <v>127.62994489004407</v>
      </c>
      <c r="AH323" s="13">
        <v>126.96718586566853</v>
      </c>
      <c r="AJ323" s="13">
        <v>87.72</v>
      </c>
      <c r="AK323" s="13">
        <v>574037.38866666669</v>
      </c>
    </row>
    <row r="324" spans="31:37" hidden="1" x14ac:dyDescent="0.3">
      <c r="AE324" s="12">
        <v>45156</v>
      </c>
      <c r="AF324" s="13">
        <v>143.32</v>
      </c>
      <c r="AG324" s="13">
        <v>127.57676904284385</v>
      </c>
      <c r="AH324" s="13">
        <v>127.43913847769723</v>
      </c>
      <c r="AJ324" s="13">
        <v>87.65</v>
      </c>
      <c r="AK324" s="13">
        <v>567077.23399999994</v>
      </c>
    </row>
    <row r="325" spans="31:37" hidden="1" x14ac:dyDescent="0.3">
      <c r="AE325" s="12">
        <v>45155</v>
      </c>
      <c r="AF325" s="13">
        <v>143.41800000000001</v>
      </c>
      <c r="AG325" s="13">
        <v>127.52361535087317</v>
      </c>
      <c r="AH325" s="13">
        <v>127.55408500079888</v>
      </c>
      <c r="AJ325" s="13">
        <v>87.71</v>
      </c>
      <c r="AK325" s="13">
        <v>580414.87066666665</v>
      </c>
    </row>
    <row r="326" spans="31:37" hidden="1" x14ac:dyDescent="0.3">
      <c r="AE326" s="12">
        <v>45154</v>
      </c>
      <c r="AF326" s="13">
        <v>143.255</v>
      </c>
      <c r="AG326" s="13">
        <v>127.47048380490126</v>
      </c>
      <c r="AH326" s="13">
        <v>127.77975368969888</v>
      </c>
      <c r="AJ326" s="13">
        <v>87.61</v>
      </c>
      <c r="AK326" s="13">
        <v>578145.3446666667</v>
      </c>
    </row>
    <row r="327" spans="31:37" hidden="1" x14ac:dyDescent="0.3">
      <c r="AE327" s="12">
        <v>45153</v>
      </c>
      <c r="AF327" s="13">
        <v>143.84399999999999</v>
      </c>
      <c r="AG327" s="13">
        <v>127.4173743957012</v>
      </c>
      <c r="AH327" s="13">
        <v>127.79306845044503</v>
      </c>
      <c r="AJ327" s="13">
        <v>87.97</v>
      </c>
      <c r="AK327" s="13">
        <v>584867.87400000007</v>
      </c>
    </row>
    <row r="328" spans="31:37" hidden="1" x14ac:dyDescent="0.3">
      <c r="AE328" s="12">
        <v>45152</v>
      </c>
      <c r="AF328" s="13">
        <v>143.304</v>
      </c>
      <c r="AG328" s="13">
        <v>127.36428711404989</v>
      </c>
      <c r="AH328" s="13">
        <v>127.70423549199482</v>
      </c>
      <c r="AJ328" s="13">
        <v>87.64</v>
      </c>
      <c r="AK328" s="13">
        <v>597415.21666666667</v>
      </c>
    </row>
    <row r="329" spans="31:37" hidden="1" x14ac:dyDescent="0.3">
      <c r="AE329" s="12">
        <v>45149</v>
      </c>
      <c r="AF329" s="13">
        <v>143.72900000000001</v>
      </c>
      <c r="AG329" s="13">
        <v>127.3112219507281</v>
      </c>
      <c r="AH329" s="13">
        <v>127.95581474938123</v>
      </c>
      <c r="AJ329" s="13">
        <v>87.9</v>
      </c>
      <c r="AK329" s="13">
        <v>624363.86133333331</v>
      </c>
    </row>
    <row r="330" spans="31:37" hidden="1" x14ac:dyDescent="0.3">
      <c r="AE330" s="12">
        <v>45148</v>
      </c>
      <c r="AF330" s="13">
        <v>142.339</v>
      </c>
      <c r="AG330" s="13">
        <v>127.25817889652042</v>
      </c>
      <c r="AH330" s="13">
        <v>127.83212743446494</v>
      </c>
      <c r="AJ330" s="13">
        <v>87.05</v>
      </c>
      <c r="AK330" s="13">
        <v>628866.49466666661</v>
      </c>
    </row>
    <row r="331" spans="31:37" hidden="1" x14ac:dyDescent="0.3">
      <c r="AE331" s="12">
        <v>45147</v>
      </c>
      <c r="AF331" s="13">
        <v>141.767</v>
      </c>
      <c r="AG331" s="13">
        <v>127.20515794221531</v>
      </c>
      <c r="AH331" s="13">
        <v>127.68482973919382</v>
      </c>
      <c r="AJ331" s="13">
        <v>86.7</v>
      </c>
      <c r="AK331" s="13">
        <v>622464.94533333334</v>
      </c>
    </row>
    <row r="332" spans="31:37" hidden="1" x14ac:dyDescent="0.3">
      <c r="AE332" s="12">
        <v>45146</v>
      </c>
      <c r="AF332" s="13">
        <v>143.28800000000001</v>
      </c>
      <c r="AG332" s="13">
        <v>127.15215907860502</v>
      </c>
      <c r="AH332" s="13">
        <v>127.63714399501865</v>
      </c>
      <c r="AJ332" s="13">
        <v>87.63</v>
      </c>
      <c r="AK332" s="13">
        <v>610596.09199999995</v>
      </c>
    </row>
    <row r="333" spans="31:37" hidden="1" x14ac:dyDescent="0.3">
      <c r="AE333" s="12">
        <v>45145</v>
      </c>
      <c r="AF333" s="13">
        <v>143.304</v>
      </c>
      <c r="AG333" s="13">
        <v>127.09918229648569</v>
      </c>
      <c r="AH333" s="13">
        <v>127.14311913064707</v>
      </c>
      <c r="AJ333" s="13">
        <v>87.64</v>
      </c>
      <c r="AK333" s="13">
        <v>628841.40999999992</v>
      </c>
    </row>
    <row r="334" spans="31:37" hidden="1" x14ac:dyDescent="0.3">
      <c r="AE334" s="12">
        <v>45142</v>
      </c>
      <c r="AF334" s="13">
        <v>143.94200000000001</v>
      </c>
      <c r="AG334" s="13">
        <v>127.04622758665727</v>
      </c>
      <c r="AH334" s="13">
        <v>127.22327901705502</v>
      </c>
      <c r="AJ334" s="13">
        <v>88.03</v>
      </c>
      <c r="AK334" s="13">
        <v>623718.47000000009</v>
      </c>
    </row>
    <row r="335" spans="31:37" hidden="1" x14ac:dyDescent="0.3">
      <c r="AE335" s="12">
        <v>45141</v>
      </c>
      <c r="AF335" s="13">
        <v>143.876</v>
      </c>
      <c r="AG335" s="13">
        <v>126.99329493992352</v>
      </c>
      <c r="AH335" s="13">
        <v>127.025686868869</v>
      </c>
      <c r="AJ335" s="13">
        <v>87.99</v>
      </c>
      <c r="AK335" s="13">
        <v>622586.42000000004</v>
      </c>
    </row>
    <row r="336" spans="31:37" hidden="1" x14ac:dyDescent="0.3">
      <c r="AE336" s="12">
        <v>45140</v>
      </c>
      <c r="AF336" s="13">
        <v>143.435</v>
      </c>
      <c r="AG336" s="13">
        <v>126.94038434709206</v>
      </c>
      <c r="AH336" s="13">
        <v>126.9350592373941</v>
      </c>
      <c r="AJ336" s="13">
        <v>87.72</v>
      </c>
      <c r="AK336" s="13">
        <v>643480.30466666666</v>
      </c>
    </row>
    <row r="337" spans="31:37" hidden="1" x14ac:dyDescent="0.3">
      <c r="AE337" s="12">
        <v>45139</v>
      </c>
      <c r="AF337" s="13">
        <v>143.68</v>
      </c>
      <c r="AG337" s="13">
        <v>126.88560808385347</v>
      </c>
      <c r="AH337" s="13">
        <v>126.7298957249823</v>
      </c>
      <c r="AJ337" s="13">
        <v>87.87</v>
      </c>
      <c r="AK337" s="13">
        <v>674345.25533333316</v>
      </c>
    </row>
    <row r="338" spans="31:37" hidden="1" x14ac:dyDescent="0.3">
      <c r="AE338" s="12">
        <v>45138</v>
      </c>
      <c r="AF338" s="13">
        <v>144.376</v>
      </c>
      <c r="AG338" s="13">
        <v>126.83085545721428</v>
      </c>
      <c r="AH338" s="13">
        <v>126.68557599494844</v>
      </c>
      <c r="AJ338" s="13">
        <v>89.2</v>
      </c>
      <c r="AK338" s="13">
        <v>679612.22133333317</v>
      </c>
    </row>
    <row r="339" spans="31:37" hidden="1" x14ac:dyDescent="0.3">
      <c r="AE339" s="12">
        <v>45135</v>
      </c>
      <c r="AF339" s="13">
        <v>143.81</v>
      </c>
      <c r="AG339" s="13">
        <v>126.77612645697505</v>
      </c>
      <c r="AH339" s="13">
        <v>126.39174950526007</v>
      </c>
      <c r="AJ339" s="13">
        <v>88.85</v>
      </c>
      <c r="AK339" s="13">
        <v>701007.24400000006</v>
      </c>
    </row>
    <row r="340" spans="31:37" hidden="1" x14ac:dyDescent="0.3">
      <c r="AE340" s="12">
        <v>45134</v>
      </c>
      <c r="AF340" s="13">
        <v>143.89099999999999</v>
      </c>
      <c r="AG340" s="13">
        <v>126.72142107294069</v>
      </c>
      <c r="AH340" s="13">
        <v>126.23035888368075</v>
      </c>
      <c r="AJ340" s="13">
        <v>88.9</v>
      </c>
      <c r="AK340" s="13">
        <v>737455.9506666665</v>
      </c>
    </row>
    <row r="341" spans="31:37" hidden="1" x14ac:dyDescent="0.3">
      <c r="AE341" s="12">
        <v>45133</v>
      </c>
      <c r="AF341" s="13">
        <v>143.648</v>
      </c>
      <c r="AG341" s="13">
        <v>126.66673929492053</v>
      </c>
      <c r="AH341" s="13">
        <v>126.31373637409382</v>
      </c>
      <c r="AJ341" s="13">
        <v>88.75</v>
      </c>
      <c r="AK341" s="13">
        <v>785261.17999999982</v>
      </c>
    </row>
    <row r="342" spans="31:37" hidden="1" x14ac:dyDescent="0.3">
      <c r="AE342" s="12">
        <v>45132</v>
      </c>
      <c r="AF342" s="13">
        <v>142.142</v>
      </c>
      <c r="AG342" s="13">
        <v>126.61208111272832</v>
      </c>
      <c r="AH342" s="13">
        <v>126.15187131788133</v>
      </c>
      <c r="AJ342" s="13">
        <v>87.82</v>
      </c>
      <c r="AK342" s="13">
        <v>802084.69533333322</v>
      </c>
    </row>
    <row r="343" spans="31:37" hidden="1" x14ac:dyDescent="0.3">
      <c r="AE343" s="12">
        <v>45131</v>
      </c>
      <c r="AF343" s="13">
        <v>142.09399999999999</v>
      </c>
      <c r="AG343" s="13">
        <v>126.55744651618217</v>
      </c>
      <c r="AH343" s="13">
        <v>126.05208056374497</v>
      </c>
      <c r="AJ343" s="13">
        <v>87.79</v>
      </c>
      <c r="AK343" s="13">
        <v>793642.70266666671</v>
      </c>
    </row>
    <row r="344" spans="31:37" hidden="1" x14ac:dyDescent="0.3">
      <c r="AE344" s="12">
        <v>45128</v>
      </c>
      <c r="AF344" s="13">
        <v>139.27799999999999</v>
      </c>
      <c r="AG344" s="13">
        <v>126.50283549510459</v>
      </c>
      <c r="AH344" s="13">
        <v>125.92149224159249</v>
      </c>
      <c r="AJ344" s="13">
        <v>86.05</v>
      </c>
      <c r="AK344" s="13">
        <v>772642.81200000003</v>
      </c>
    </row>
    <row r="345" spans="31:37" hidden="1" x14ac:dyDescent="0.3">
      <c r="AE345" s="12">
        <v>45127</v>
      </c>
      <c r="AF345" s="13">
        <v>139.00200000000001</v>
      </c>
      <c r="AG345" s="13">
        <v>126.44824803932249</v>
      </c>
      <c r="AH345" s="13">
        <v>125.57079688728236</v>
      </c>
      <c r="AJ345" s="13">
        <v>85.88</v>
      </c>
      <c r="AK345" s="13">
        <v>779316.25866666657</v>
      </c>
    </row>
    <row r="346" spans="31:37" hidden="1" x14ac:dyDescent="0.3">
      <c r="AE346" s="12">
        <v>45126</v>
      </c>
      <c r="AF346" s="13">
        <v>139.197</v>
      </c>
      <c r="AG346" s="13">
        <v>126.39368413866718</v>
      </c>
      <c r="AH346" s="13">
        <v>125.5377518642219</v>
      </c>
      <c r="AJ346" s="13">
        <v>86</v>
      </c>
      <c r="AK346" s="13">
        <v>781206.88800000004</v>
      </c>
    </row>
    <row r="347" spans="31:37" hidden="1" x14ac:dyDescent="0.3">
      <c r="AE347" s="12">
        <v>45125</v>
      </c>
      <c r="AF347" s="13">
        <v>139.06700000000001</v>
      </c>
      <c r="AG347" s="13">
        <v>126.33914378297435</v>
      </c>
      <c r="AH347" s="13">
        <v>125.5779475288748</v>
      </c>
      <c r="AJ347" s="13">
        <v>85.92</v>
      </c>
      <c r="AK347" s="13">
        <v>782483.35533333337</v>
      </c>
    </row>
    <row r="348" spans="31:37" hidden="1" x14ac:dyDescent="0.3">
      <c r="AE348" s="12">
        <v>45124</v>
      </c>
      <c r="AF348" s="13">
        <v>138.71100000000001</v>
      </c>
      <c r="AG348" s="13">
        <v>126.28462696208406</v>
      </c>
      <c r="AH348" s="13">
        <v>125.24697577095058</v>
      </c>
      <c r="AJ348" s="13">
        <v>85.7</v>
      </c>
      <c r="AK348" s="13">
        <v>812533.87666666659</v>
      </c>
    </row>
    <row r="349" spans="31:37" hidden="1" x14ac:dyDescent="0.3">
      <c r="AE349" s="12">
        <v>45121</v>
      </c>
      <c r="AF349" s="13">
        <v>138.54900000000001</v>
      </c>
      <c r="AG349" s="13">
        <v>126.23013366584077</v>
      </c>
      <c r="AH349" s="13">
        <v>125.11766473157422</v>
      </c>
      <c r="AJ349" s="13">
        <v>85.6</v>
      </c>
      <c r="AK349" s="13">
        <v>938870.09666666656</v>
      </c>
    </row>
    <row r="350" spans="31:37" hidden="1" x14ac:dyDescent="0.3">
      <c r="AE350" s="12">
        <v>45120</v>
      </c>
      <c r="AF350" s="13">
        <v>137.54599999999999</v>
      </c>
      <c r="AG350" s="13">
        <v>126.17566388409332</v>
      </c>
      <c r="AH350" s="13">
        <v>125.36480978310433</v>
      </c>
      <c r="AJ350" s="13">
        <v>84.98</v>
      </c>
      <c r="AK350" s="13">
        <v>1030519.8246666666</v>
      </c>
    </row>
    <row r="351" spans="31:37" hidden="1" x14ac:dyDescent="0.3">
      <c r="AE351" s="12">
        <v>45119</v>
      </c>
      <c r="AF351" s="13">
        <v>137.09299999999999</v>
      </c>
      <c r="AG351" s="13">
        <v>126.12121760669494</v>
      </c>
      <c r="AH351" s="13">
        <v>125.45814520325439</v>
      </c>
      <c r="AJ351" s="13">
        <v>84.7</v>
      </c>
      <c r="AK351" s="13">
        <v>1017357.898</v>
      </c>
    </row>
    <row r="352" spans="31:37" hidden="1" x14ac:dyDescent="0.3">
      <c r="AE352" s="12">
        <v>45118</v>
      </c>
      <c r="AF352" s="13">
        <v>136.76900000000001</v>
      </c>
      <c r="AG352" s="13">
        <v>126.06679482350322</v>
      </c>
      <c r="AH352" s="13">
        <v>125.41416461980734</v>
      </c>
      <c r="AJ352" s="13">
        <v>84.5</v>
      </c>
      <c r="AK352" s="13">
        <v>1010449.8180000001</v>
      </c>
    </row>
    <row r="353" spans="31:37" hidden="1" x14ac:dyDescent="0.3">
      <c r="AE353" s="12">
        <v>45117</v>
      </c>
      <c r="AF353" s="13">
        <v>137.22200000000001</v>
      </c>
      <c r="AG353" s="13">
        <v>126.01239552438012</v>
      </c>
      <c r="AH353" s="13">
        <v>125.31130419399945</v>
      </c>
      <c r="AJ353" s="13">
        <v>84.78</v>
      </c>
      <c r="AK353" s="13">
        <v>1002700.2900000002</v>
      </c>
    </row>
    <row r="354" spans="31:37" hidden="1" x14ac:dyDescent="0.3">
      <c r="AE354" s="12">
        <v>45114</v>
      </c>
      <c r="AF354" s="13">
        <v>137.48099999999999</v>
      </c>
      <c r="AG354" s="13">
        <v>125.95801969919201</v>
      </c>
      <c r="AH354" s="13">
        <v>125.63435247051969</v>
      </c>
      <c r="AJ354" s="13">
        <v>84.94</v>
      </c>
      <c r="AK354" s="13">
        <v>986273.85266666673</v>
      </c>
    </row>
    <row r="355" spans="31:37" hidden="1" x14ac:dyDescent="0.3">
      <c r="AE355" s="12">
        <v>45113</v>
      </c>
      <c r="AF355" s="13">
        <v>135.34399999999999</v>
      </c>
      <c r="AG355" s="13">
        <v>125.90366733780959</v>
      </c>
      <c r="AH355" s="13">
        <v>125.16134073337088</v>
      </c>
      <c r="AJ355" s="13">
        <v>83.62</v>
      </c>
      <c r="AK355" s="13">
        <v>936468.43266666669</v>
      </c>
    </row>
    <row r="356" spans="31:37" hidden="1" x14ac:dyDescent="0.3">
      <c r="AE356" s="12">
        <v>45112</v>
      </c>
      <c r="AF356" s="13">
        <v>135.03700000000001</v>
      </c>
      <c r="AG356" s="13">
        <v>125.84933843010798</v>
      </c>
      <c r="AH356" s="13">
        <v>125.38951623087469</v>
      </c>
      <c r="AJ356" s="13">
        <v>83.43</v>
      </c>
      <c r="AK356" s="13">
        <v>884978.81</v>
      </c>
    </row>
    <row r="357" spans="31:37" hidden="1" x14ac:dyDescent="0.3">
      <c r="AE357" s="12">
        <v>45111</v>
      </c>
      <c r="AF357" s="13">
        <v>134.94</v>
      </c>
      <c r="AG357" s="13">
        <v>125.79503296596663</v>
      </c>
      <c r="AH357" s="13">
        <v>125.61070162844577</v>
      </c>
      <c r="AJ357" s="13">
        <v>83.37</v>
      </c>
      <c r="AK357" s="13">
        <v>862898.71933333331</v>
      </c>
    </row>
    <row r="358" spans="31:37" hidden="1" x14ac:dyDescent="0.3">
      <c r="AE358" s="12">
        <v>45110</v>
      </c>
      <c r="AF358" s="13">
        <v>134.71299999999999</v>
      </c>
      <c r="AG358" s="13">
        <v>125.74075093526936</v>
      </c>
      <c r="AH358" s="13">
        <v>125.98581176119856</v>
      </c>
      <c r="AJ358" s="13">
        <v>83.23</v>
      </c>
      <c r="AK358" s="13">
        <v>1047138.3393333332</v>
      </c>
    </row>
    <row r="359" spans="31:37" hidden="1" x14ac:dyDescent="0.3">
      <c r="AE359" s="12">
        <v>45107</v>
      </c>
      <c r="AF359" s="13">
        <v>136.37</v>
      </c>
      <c r="AG359" s="13">
        <v>125.68649232790438</v>
      </c>
      <c r="AH359" s="13">
        <v>125.78982953959918</v>
      </c>
      <c r="AJ359" s="13">
        <v>85.2</v>
      </c>
      <c r="AK359" s="13">
        <v>1015810.3573333331</v>
      </c>
    </row>
    <row r="360" spans="31:37" hidden="1" x14ac:dyDescent="0.3">
      <c r="AE360" s="12">
        <v>45106</v>
      </c>
      <c r="AF360" s="13">
        <v>134.12899999999999</v>
      </c>
      <c r="AG360" s="13">
        <v>125.63225713376423</v>
      </c>
      <c r="AH360" s="13">
        <v>124.97207756946264</v>
      </c>
      <c r="AJ360" s="13">
        <v>83.8</v>
      </c>
      <c r="AK360" s="13">
        <v>993648.67066666659</v>
      </c>
    </row>
    <row r="361" spans="31:37" hidden="1" x14ac:dyDescent="0.3">
      <c r="AE361" s="12">
        <v>45105</v>
      </c>
      <c r="AF361" s="13">
        <v>133.53700000000001</v>
      </c>
      <c r="AG361" s="13">
        <v>125.57804534274584</v>
      </c>
      <c r="AH361" s="13">
        <v>124.61489285230107</v>
      </c>
      <c r="AJ361" s="13">
        <v>83.43</v>
      </c>
      <c r="AK361" s="13">
        <v>986031.1906666666</v>
      </c>
    </row>
    <row r="362" spans="31:37" hidden="1" x14ac:dyDescent="0.3">
      <c r="AE362" s="12">
        <v>45104</v>
      </c>
      <c r="AF362" s="13">
        <v>132.881</v>
      </c>
      <c r="AG362" s="13">
        <v>125.52385694475049</v>
      </c>
      <c r="AH362" s="13">
        <v>124.86531740074818</v>
      </c>
      <c r="AJ362" s="13">
        <v>83.02</v>
      </c>
      <c r="AK362" s="13">
        <v>977789.58666666644</v>
      </c>
    </row>
    <row r="363" spans="31:37" hidden="1" x14ac:dyDescent="0.3">
      <c r="AE363" s="12">
        <v>45103</v>
      </c>
      <c r="AF363" s="13">
        <v>131.88800000000001</v>
      </c>
      <c r="AG363" s="13">
        <v>125.46969192968382</v>
      </c>
      <c r="AH363" s="13">
        <v>124.95823832135186</v>
      </c>
      <c r="AJ363" s="13">
        <v>82.4</v>
      </c>
      <c r="AK363" s="13">
        <v>959331.9033333332</v>
      </c>
    </row>
    <row r="364" spans="31:37" hidden="1" x14ac:dyDescent="0.3">
      <c r="AE364" s="12">
        <v>45100</v>
      </c>
      <c r="AF364" s="13">
        <v>134.51300000000001</v>
      </c>
      <c r="AG364" s="13">
        <v>125.41555028745582</v>
      </c>
      <c r="AH364" s="13">
        <v>124.92163842394856</v>
      </c>
      <c r="AJ364" s="13">
        <v>84.04</v>
      </c>
      <c r="AK364" s="13">
        <v>851572.14199999988</v>
      </c>
    </row>
    <row r="365" spans="31:37" hidden="1" x14ac:dyDescent="0.3">
      <c r="AE365" s="12">
        <v>45099</v>
      </c>
      <c r="AF365" s="13">
        <v>137.05799999999999</v>
      </c>
      <c r="AG365" s="13">
        <v>125.36143200798082</v>
      </c>
      <c r="AH365" s="13">
        <v>124.688760300434</v>
      </c>
      <c r="AJ365" s="13">
        <v>85.63</v>
      </c>
      <c r="AK365" s="13">
        <v>772414.04399999988</v>
      </c>
    </row>
    <row r="366" spans="31:37" hidden="1" x14ac:dyDescent="0.3">
      <c r="AE366" s="12">
        <v>45098</v>
      </c>
      <c r="AF366" s="13">
        <v>136.53</v>
      </c>
      <c r="AG366" s="13">
        <v>125.30733708117754</v>
      </c>
      <c r="AH366" s="13">
        <v>124.65280726611891</v>
      </c>
      <c r="AJ366" s="13">
        <v>85.3</v>
      </c>
      <c r="AK366" s="13">
        <v>791696.29800000007</v>
      </c>
    </row>
    <row r="367" spans="31:37" hidden="1" x14ac:dyDescent="0.3">
      <c r="AE367" s="12">
        <v>45097</v>
      </c>
      <c r="AF367" s="13">
        <v>136.786</v>
      </c>
      <c r="AG367" s="13">
        <v>125.25326549696902</v>
      </c>
      <c r="AH367" s="13">
        <v>124.38277811743038</v>
      </c>
      <c r="AJ367" s="13">
        <v>85.46</v>
      </c>
      <c r="AK367" s="13">
        <v>784008.00133333332</v>
      </c>
    </row>
    <row r="368" spans="31:37" hidden="1" x14ac:dyDescent="0.3">
      <c r="AE368" s="12">
        <v>45096</v>
      </c>
      <c r="AF368" s="13">
        <v>136.35400000000001</v>
      </c>
      <c r="AG368" s="13">
        <v>125.19921724528265</v>
      </c>
      <c r="AH368" s="13">
        <v>124.33913355737286</v>
      </c>
      <c r="AJ368" s="13">
        <v>85.19</v>
      </c>
      <c r="AK368" s="13">
        <v>773003.37933333335</v>
      </c>
    </row>
    <row r="369" spans="31:37" hidden="1" x14ac:dyDescent="0.3">
      <c r="AE369" s="12">
        <v>45093</v>
      </c>
      <c r="AF369" s="13">
        <v>136.13</v>
      </c>
      <c r="AG369" s="13">
        <v>125.14519231605018</v>
      </c>
      <c r="AH369" s="13">
        <v>124.32322456180833</v>
      </c>
      <c r="AJ369" s="13">
        <v>85.05</v>
      </c>
      <c r="AK369" s="13">
        <v>741650.77066666656</v>
      </c>
    </row>
    <row r="370" spans="31:37" hidden="1" x14ac:dyDescent="0.3">
      <c r="AE370" s="12">
        <v>45092</v>
      </c>
      <c r="AF370" s="13">
        <v>136.53</v>
      </c>
      <c r="AG370" s="13">
        <v>125.0911906992077</v>
      </c>
      <c r="AH370" s="13">
        <v>124.10659076967835</v>
      </c>
      <c r="AJ370" s="13">
        <v>85.3</v>
      </c>
      <c r="AK370" s="13">
        <v>763374.73066666664</v>
      </c>
    </row>
    <row r="371" spans="31:37" hidden="1" x14ac:dyDescent="0.3">
      <c r="AE371" s="12">
        <v>45091</v>
      </c>
      <c r="AF371" s="13">
        <v>134.89699999999999</v>
      </c>
      <c r="AG371" s="13">
        <v>125.03721238469564</v>
      </c>
      <c r="AH371" s="13">
        <v>123.96319485671496</v>
      </c>
      <c r="AJ371" s="13">
        <v>84.28</v>
      </c>
      <c r="AK371" s="13">
        <v>836208.5573333333</v>
      </c>
    </row>
    <row r="372" spans="31:37" hidden="1" x14ac:dyDescent="0.3">
      <c r="AE372" s="12">
        <v>45090</v>
      </c>
      <c r="AF372" s="13">
        <v>135.36099999999999</v>
      </c>
      <c r="AG372" s="13">
        <v>124.98325736245877</v>
      </c>
      <c r="AH372" s="13">
        <v>123.52666829774051</v>
      </c>
      <c r="AJ372" s="13">
        <v>84.57</v>
      </c>
      <c r="AK372" s="13">
        <v>845247.64399999985</v>
      </c>
    </row>
    <row r="373" spans="31:37" hidden="1" x14ac:dyDescent="0.3">
      <c r="AE373" s="12">
        <v>45089</v>
      </c>
      <c r="AF373" s="13">
        <v>136.25800000000001</v>
      </c>
      <c r="AG373" s="13">
        <v>124.9293256224462</v>
      </c>
      <c r="AH373" s="13">
        <v>123.96455397191953</v>
      </c>
      <c r="AJ373" s="13">
        <v>85.13</v>
      </c>
      <c r="AK373" s="13">
        <v>676764.00066666654</v>
      </c>
    </row>
    <row r="374" spans="31:37" hidden="1" x14ac:dyDescent="0.3">
      <c r="AE374" s="12">
        <v>45086</v>
      </c>
      <c r="AF374" s="13">
        <v>135.81</v>
      </c>
      <c r="AG374" s="13">
        <v>124.87541715461138</v>
      </c>
      <c r="AH374" s="13">
        <v>124.11351913985129</v>
      </c>
      <c r="AJ374" s="13">
        <v>84.85</v>
      </c>
      <c r="AK374" s="13">
        <v>695071.30066666647</v>
      </c>
    </row>
    <row r="375" spans="31:37" hidden="1" x14ac:dyDescent="0.3">
      <c r="AE375" s="12">
        <v>45084</v>
      </c>
      <c r="AF375" s="13">
        <v>135.41</v>
      </c>
      <c r="AG375" s="13">
        <v>124.8215319489121</v>
      </c>
      <c r="AH375" s="13">
        <v>123.85347545864234</v>
      </c>
      <c r="AJ375" s="13">
        <v>84.6</v>
      </c>
      <c r="AK375" s="13">
        <v>686665.90733333328</v>
      </c>
    </row>
    <row r="376" spans="31:37" hidden="1" x14ac:dyDescent="0.3">
      <c r="AE376" s="12">
        <v>45083</v>
      </c>
      <c r="AF376" s="13">
        <v>135.97</v>
      </c>
      <c r="AG376" s="13">
        <v>124.76766999531044</v>
      </c>
      <c r="AH376" s="13">
        <v>124.40843165144776</v>
      </c>
      <c r="AJ376" s="13">
        <v>84.95</v>
      </c>
      <c r="AK376" s="13">
        <v>711488.81599999988</v>
      </c>
    </row>
    <row r="377" spans="31:37" hidden="1" x14ac:dyDescent="0.3">
      <c r="AE377" s="12">
        <v>45082</v>
      </c>
      <c r="AF377" s="13">
        <v>134.04900000000001</v>
      </c>
      <c r="AG377" s="13">
        <v>124.71383128377289</v>
      </c>
      <c r="AH377" s="13">
        <v>124.20113835161192</v>
      </c>
      <c r="AJ377" s="13">
        <v>83.75</v>
      </c>
      <c r="AK377" s="13">
        <v>732793.95266666659</v>
      </c>
    </row>
    <row r="378" spans="31:37" hidden="1" x14ac:dyDescent="0.3">
      <c r="AE378" s="12">
        <v>45079</v>
      </c>
      <c r="AF378" s="13">
        <v>135.63399999999999</v>
      </c>
      <c r="AG378" s="13">
        <v>124.6600158042702</v>
      </c>
      <c r="AH378" s="13">
        <v>123.7216468659314</v>
      </c>
      <c r="AJ378" s="13">
        <v>84.74</v>
      </c>
      <c r="AK378" s="13">
        <v>756634.38466666674</v>
      </c>
    </row>
    <row r="379" spans="31:37" hidden="1" x14ac:dyDescent="0.3">
      <c r="AE379" s="12">
        <v>45078</v>
      </c>
      <c r="AF379" s="13">
        <v>132.38399999999999</v>
      </c>
      <c r="AG379" s="13">
        <v>124.6062235467775</v>
      </c>
      <c r="AH379" s="13">
        <v>123.31602927289153</v>
      </c>
      <c r="AJ379" s="13">
        <v>82.71</v>
      </c>
      <c r="AK379" s="13">
        <v>750875.73533333326</v>
      </c>
    </row>
    <row r="380" spans="31:37" hidden="1" x14ac:dyDescent="0.3">
      <c r="AE380" s="12">
        <v>45077</v>
      </c>
      <c r="AF380" s="13">
        <v>134.32300000000001</v>
      </c>
      <c r="AG380" s="13">
        <v>124.5524545012742</v>
      </c>
      <c r="AH380" s="13">
        <v>123.20214721231419</v>
      </c>
      <c r="AJ380" s="13">
        <v>84.87</v>
      </c>
      <c r="AK380" s="13">
        <v>775387.37333333341</v>
      </c>
    </row>
    <row r="381" spans="31:37" hidden="1" x14ac:dyDescent="0.3">
      <c r="AE381" s="12">
        <v>45076</v>
      </c>
      <c r="AF381" s="13">
        <v>135.273</v>
      </c>
      <c r="AG381" s="13">
        <v>124.49870865774406</v>
      </c>
      <c r="AH381" s="13">
        <v>123.21928371761271</v>
      </c>
      <c r="AJ381" s="13">
        <v>85.47</v>
      </c>
      <c r="AK381" s="13">
        <v>765670.84066666663</v>
      </c>
    </row>
    <row r="382" spans="31:37" hidden="1" x14ac:dyDescent="0.3">
      <c r="AE382" s="12">
        <v>45075</v>
      </c>
      <c r="AF382" s="13">
        <v>134.13300000000001</v>
      </c>
      <c r="AG382" s="13">
        <v>124.44498600617516</v>
      </c>
      <c r="AH382" s="13">
        <v>123.15959117971478</v>
      </c>
      <c r="AJ382" s="13">
        <v>84.75</v>
      </c>
      <c r="AK382" s="13">
        <v>752007.60266666673</v>
      </c>
    </row>
    <row r="383" spans="31:37" hidden="1" x14ac:dyDescent="0.3">
      <c r="AE383" s="12">
        <v>45072</v>
      </c>
      <c r="AF383" s="13">
        <v>132.709</v>
      </c>
      <c r="AG383" s="13">
        <v>124.39128653655989</v>
      </c>
      <c r="AH383" s="13">
        <v>123.0718756033357</v>
      </c>
      <c r="AJ383" s="13">
        <v>83.85</v>
      </c>
      <c r="AK383" s="13">
        <v>772558.94466666679</v>
      </c>
    </row>
    <row r="384" spans="31:37" hidden="1" x14ac:dyDescent="0.3">
      <c r="AE384" s="12">
        <v>45071</v>
      </c>
      <c r="AF384" s="13">
        <v>131.047</v>
      </c>
      <c r="AG384" s="13">
        <v>124.33761023889497</v>
      </c>
      <c r="AH384" s="13">
        <v>122.94047500518002</v>
      </c>
      <c r="AJ384" s="13">
        <v>82.8</v>
      </c>
      <c r="AK384" s="13">
        <v>806916.62933333346</v>
      </c>
    </row>
    <row r="385" spans="31:37" hidden="1" x14ac:dyDescent="0.3">
      <c r="AE385" s="12">
        <v>45070</v>
      </c>
      <c r="AF385" s="13">
        <v>131.364</v>
      </c>
      <c r="AG385" s="13">
        <v>124.28395710318142</v>
      </c>
      <c r="AH385" s="13">
        <v>122.60075671015676</v>
      </c>
      <c r="AJ385" s="13">
        <v>83</v>
      </c>
      <c r="AK385" s="13">
        <v>816367.04933333339</v>
      </c>
    </row>
    <row r="386" spans="31:37" hidden="1" x14ac:dyDescent="0.3">
      <c r="AE386" s="12">
        <v>45069</v>
      </c>
      <c r="AF386" s="13">
        <v>131.71199999999999</v>
      </c>
      <c r="AG386" s="13">
        <v>124.23032711942462</v>
      </c>
      <c r="AH386" s="13">
        <v>122.40433332529747</v>
      </c>
      <c r="AJ386" s="13">
        <v>83.22</v>
      </c>
      <c r="AK386" s="13">
        <v>744724.51933333336</v>
      </c>
    </row>
    <row r="387" spans="31:37" hidden="1" x14ac:dyDescent="0.3">
      <c r="AE387" s="12">
        <v>45068</v>
      </c>
      <c r="AF387" s="13">
        <v>131.91800000000001</v>
      </c>
      <c r="AG387" s="13">
        <v>124.17672027763419</v>
      </c>
      <c r="AH387" s="13">
        <v>122.17558613120552</v>
      </c>
      <c r="AJ387" s="13">
        <v>83.35</v>
      </c>
      <c r="AK387" s="13">
        <v>746813.57133333338</v>
      </c>
    </row>
    <row r="388" spans="31:37" hidden="1" x14ac:dyDescent="0.3">
      <c r="AE388" s="12">
        <v>45065</v>
      </c>
      <c r="AF388" s="13">
        <v>131.58500000000001</v>
      </c>
      <c r="AG388" s="13">
        <v>124.12313656782412</v>
      </c>
      <c r="AH388" s="13">
        <v>122.37120933662392</v>
      </c>
      <c r="AJ388" s="13">
        <v>83.14</v>
      </c>
      <c r="AK388" s="13">
        <v>749234.64466666663</v>
      </c>
    </row>
    <row r="389" spans="31:37" hidden="1" x14ac:dyDescent="0.3">
      <c r="AE389" s="12">
        <v>45064</v>
      </c>
      <c r="AF389" s="13">
        <v>131.364</v>
      </c>
      <c r="AG389" s="13">
        <v>124.06957598001269</v>
      </c>
      <c r="AH389" s="13">
        <v>122.28134869479268</v>
      </c>
      <c r="AJ389" s="13">
        <v>83</v>
      </c>
      <c r="AK389" s="13">
        <v>784523.72199999983</v>
      </c>
    </row>
    <row r="390" spans="31:37" hidden="1" x14ac:dyDescent="0.3">
      <c r="AE390" s="12">
        <v>45063</v>
      </c>
      <c r="AF390" s="13">
        <v>130.84100000000001</v>
      </c>
      <c r="AG390" s="13">
        <v>124.01603850422248</v>
      </c>
      <c r="AH390" s="13">
        <v>122.37508473490747</v>
      </c>
      <c r="AJ390" s="13">
        <v>82.67</v>
      </c>
      <c r="AK390" s="13">
        <v>822477.78599999996</v>
      </c>
    </row>
    <row r="391" spans="31:37" hidden="1" x14ac:dyDescent="0.3">
      <c r="AE391" s="12">
        <v>45062</v>
      </c>
      <c r="AF391" s="13">
        <v>127.88200000000001</v>
      </c>
      <c r="AG391" s="13">
        <v>123.96252413048039</v>
      </c>
      <c r="AH391" s="13">
        <v>122.37086960735112</v>
      </c>
      <c r="AJ391" s="13">
        <v>80.8</v>
      </c>
      <c r="AK391" s="13">
        <v>816602.26199999987</v>
      </c>
    </row>
    <row r="392" spans="31:37" hidden="1" x14ac:dyDescent="0.3">
      <c r="AE392" s="12">
        <v>45061</v>
      </c>
      <c r="AF392" s="13">
        <v>125.017</v>
      </c>
      <c r="AG392" s="13">
        <v>123.9090328488176</v>
      </c>
      <c r="AH392" s="13">
        <v>122.64890950050602</v>
      </c>
      <c r="AJ392" s="13">
        <v>78.989999999999995</v>
      </c>
      <c r="AK392" s="13">
        <v>801562.91533333354</v>
      </c>
    </row>
    <row r="393" spans="31:37" hidden="1" x14ac:dyDescent="0.3">
      <c r="AE393" s="12">
        <v>45058</v>
      </c>
      <c r="AF393" s="13">
        <v>123.339</v>
      </c>
      <c r="AG393" s="13">
        <v>123.85556464926962</v>
      </c>
      <c r="AH393" s="13">
        <v>122.29342932649141</v>
      </c>
      <c r="AJ393" s="13">
        <v>77.930000000000007</v>
      </c>
      <c r="AK393" s="13">
        <v>755584.4700000002</v>
      </c>
    </row>
    <row r="394" spans="31:37" hidden="1" x14ac:dyDescent="0.3">
      <c r="AE394" s="12">
        <v>45057</v>
      </c>
      <c r="AF394" s="13">
        <v>123.782</v>
      </c>
      <c r="AG394" s="13">
        <v>123.80211952187626</v>
      </c>
      <c r="AH394" s="13">
        <v>121.82399408133773</v>
      </c>
      <c r="AJ394" s="13">
        <v>78.209999999999994</v>
      </c>
      <c r="AK394" s="13">
        <v>732990.28333333344</v>
      </c>
    </row>
    <row r="395" spans="31:37" hidden="1" x14ac:dyDescent="0.3">
      <c r="AE395" s="12">
        <v>45056</v>
      </c>
      <c r="AF395" s="13">
        <v>122.944</v>
      </c>
      <c r="AG395" s="13">
        <v>123.7486974566816</v>
      </c>
      <c r="AH395" s="13">
        <v>121.45801941696661</v>
      </c>
      <c r="AJ395" s="13">
        <v>77.680000000000007</v>
      </c>
      <c r="AK395" s="13">
        <v>690955.25533333351</v>
      </c>
    </row>
    <row r="396" spans="31:37" hidden="1" x14ac:dyDescent="0.3">
      <c r="AE396" s="12">
        <v>45055</v>
      </c>
      <c r="AF396" s="13">
        <v>122.833</v>
      </c>
      <c r="AG396" s="13">
        <v>123.69529844373402</v>
      </c>
      <c r="AH396" s="13">
        <v>121.16382116192652</v>
      </c>
      <c r="AJ396" s="13">
        <v>77.61</v>
      </c>
      <c r="AK396" s="13">
        <v>694221.88399999996</v>
      </c>
    </row>
    <row r="397" spans="31:37" hidden="1" x14ac:dyDescent="0.3">
      <c r="AE397" s="12">
        <v>45054</v>
      </c>
      <c r="AF397" s="13">
        <v>122.437</v>
      </c>
      <c r="AG397" s="13">
        <v>123.64192247308623</v>
      </c>
      <c r="AH397" s="13">
        <v>121.26845050603579</v>
      </c>
      <c r="AJ397" s="13">
        <v>77.36</v>
      </c>
      <c r="AK397" s="13">
        <v>695172.39599999995</v>
      </c>
    </row>
    <row r="398" spans="31:37" hidden="1" x14ac:dyDescent="0.3">
      <c r="AE398" s="12">
        <v>45051</v>
      </c>
      <c r="AF398" s="13">
        <v>121.962</v>
      </c>
      <c r="AG398" s="13">
        <v>123.58856953479518</v>
      </c>
      <c r="AH398" s="13">
        <v>121.41426640738202</v>
      </c>
      <c r="AJ398" s="13">
        <v>77.06</v>
      </c>
      <c r="AK398" s="13">
        <v>670918.79066666658</v>
      </c>
    </row>
    <row r="399" spans="31:37" hidden="1" x14ac:dyDescent="0.3">
      <c r="AE399" s="12">
        <v>45050</v>
      </c>
      <c r="AF399" s="13">
        <v>121.408</v>
      </c>
      <c r="AG399" s="13">
        <v>123.53523961892216</v>
      </c>
      <c r="AH399" s="13">
        <v>121.17370948398833</v>
      </c>
      <c r="AJ399" s="13">
        <v>76.709999999999994</v>
      </c>
      <c r="AK399" s="13">
        <v>642522.27533333341</v>
      </c>
    </row>
    <row r="400" spans="31:37" hidden="1" x14ac:dyDescent="0.3">
      <c r="AE400" s="12">
        <v>45049</v>
      </c>
      <c r="AF400" s="13">
        <v>121.97799999999999</v>
      </c>
      <c r="AG400" s="13">
        <v>123.48193271553272</v>
      </c>
      <c r="AH400" s="13">
        <v>120.76255292400081</v>
      </c>
      <c r="AJ400" s="13">
        <v>77.069999999999993</v>
      </c>
      <c r="AK400" s="13">
        <v>613748.85266666673</v>
      </c>
    </row>
    <row r="401" spans="31:37" hidden="1" x14ac:dyDescent="0.3">
      <c r="AE401" s="12">
        <v>45048</v>
      </c>
      <c r="AF401" s="13">
        <v>122.184</v>
      </c>
      <c r="AG401" s="13">
        <v>123.4286488146967</v>
      </c>
      <c r="AH401" s="13">
        <v>120.48195571501552</v>
      </c>
      <c r="AJ401" s="13">
        <v>77.2</v>
      </c>
      <c r="AK401" s="13">
        <v>630292.18266666669</v>
      </c>
    </row>
    <row r="402" spans="31:37" hidden="1" x14ac:dyDescent="0.3">
      <c r="AE402" s="12">
        <v>45044</v>
      </c>
      <c r="AF402" s="13">
        <v>121.79300000000001</v>
      </c>
      <c r="AG402" s="13">
        <v>123.37538790648823</v>
      </c>
      <c r="AH402" s="13">
        <v>120.5310545427769</v>
      </c>
      <c r="AJ402" s="13">
        <v>77.849999999999994</v>
      </c>
      <c r="AK402" s="13">
        <v>619985.94933333318</v>
      </c>
    </row>
    <row r="403" spans="31:37" hidden="1" x14ac:dyDescent="0.3">
      <c r="AE403" s="12">
        <v>45043</v>
      </c>
      <c r="AF403" s="13">
        <v>121.91800000000001</v>
      </c>
      <c r="AG403" s="13">
        <v>123.32214998098573</v>
      </c>
      <c r="AH403" s="13">
        <v>120.72818096165929</v>
      </c>
      <c r="AJ403" s="13">
        <v>77.930000000000007</v>
      </c>
      <c r="AK403" s="13">
        <v>602670.60533333337</v>
      </c>
    </row>
    <row r="404" spans="31:37" hidden="1" x14ac:dyDescent="0.3">
      <c r="AE404" s="12">
        <v>45042</v>
      </c>
      <c r="AF404" s="13">
        <v>121.934</v>
      </c>
      <c r="AG404" s="13">
        <v>123.26893502827188</v>
      </c>
      <c r="AH404" s="13">
        <v>120.57974772781981</v>
      </c>
      <c r="AJ404" s="13">
        <v>77.94</v>
      </c>
      <c r="AK404" s="13">
        <v>553417.46133333317</v>
      </c>
    </row>
    <row r="405" spans="31:37" hidden="1" x14ac:dyDescent="0.3">
      <c r="AE405" s="12">
        <v>45041</v>
      </c>
      <c r="AF405" s="13">
        <v>121.104</v>
      </c>
      <c r="AG405" s="13">
        <v>123.21574303843367</v>
      </c>
      <c r="AH405" s="13">
        <v>120.36931827183452</v>
      </c>
      <c r="AJ405" s="13">
        <v>77.41</v>
      </c>
      <c r="AK405" s="13">
        <v>547134.76933333336</v>
      </c>
    </row>
    <row r="406" spans="31:37" hidden="1" x14ac:dyDescent="0.3">
      <c r="AE406" s="12">
        <v>45040</v>
      </c>
      <c r="AF406" s="13">
        <v>122.121</v>
      </c>
      <c r="AG406" s="13">
        <v>123.16257400156233</v>
      </c>
      <c r="AH406" s="13">
        <v>120.08533608810396</v>
      </c>
      <c r="AJ406" s="13">
        <v>78.06</v>
      </c>
      <c r="AK406" s="13">
        <v>543401.0153333334</v>
      </c>
    </row>
    <row r="407" spans="31:37" hidden="1" x14ac:dyDescent="0.3">
      <c r="AE407" s="12">
        <v>45036</v>
      </c>
      <c r="AF407" s="13">
        <v>123.514</v>
      </c>
      <c r="AG407" s="13">
        <v>123.1094279077534</v>
      </c>
      <c r="AH407" s="13">
        <v>119.90583868407444</v>
      </c>
      <c r="AJ407" s="13">
        <v>78.95</v>
      </c>
      <c r="AK407" s="13">
        <v>572711.72199999995</v>
      </c>
    </row>
    <row r="408" spans="31:37" hidden="1" x14ac:dyDescent="0.3">
      <c r="AE408" s="12">
        <v>45035</v>
      </c>
      <c r="AF408" s="13">
        <v>122.77800000000001</v>
      </c>
      <c r="AG408" s="13">
        <v>123.05630474710667</v>
      </c>
      <c r="AH408" s="13">
        <v>119.55200900324901</v>
      </c>
      <c r="AJ408" s="13">
        <v>78.48</v>
      </c>
      <c r="AK408" s="13">
        <v>593250.31533333333</v>
      </c>
    </row>
    <row r="409" spans="31:37" hidden="1" x14ac:dyDescent="0.3">
      <c r="AE409" s="12">
        <v>45034</v>
      </c>
      <c r="AF409" s="13">
        <v>122.027</v>
      </c>
      <c r="AG409" s="13">
        <v>123.00320450972622</v>
      </c>
      <c r="AH409" s="13">
        <v>119.93281570787147</v>
      </c>
      <c r="AJ409" s="13">
        <v>78</v>
      </c>
      <c r="AK409" s="13">
        <v>613257.56600000011</v>
      </c>
    </row>
    <row r="410" spans="31:37" hidden="1" x14ac:dyDescent="0.3">
      <c r="AE410" s="12">
        <v>45033</v>
      </c>
      <c r="AF410" s="13">
        <v>120.94799999999999</v>
      </c>
      <c r="AG410" s="13">
        <v>122.95012718572039</v>
      </c>
      <c r="AH410" s="13">
        <v>120.06924048150604</v>
      </c>
      <c r="AJ410" s="13">
        <v>77.31</v>
      </c>
      <c r="AK410" s="13">
        <v>616429.13933333347</v>
      </c>
    </row>
    <row r="411" spans="31:37" hidden="1" x14ac:dyDescent="0.3">
      <c r="AE411" s="12">
        <v>45030</v>
      </c>
      <c r="AF411" s="13">
        <v>120.526</v>
      </c>
      <c r="AG411" s="13">
        <v>122.89707276520178</v>
      </c>
      <c r="AH411" s="13">
        <v>119.93871337634965</v>
      </c>
      <c r="AJ411" s="13">
        <v>77.040000000000006</v>
      </c>
      <c r="AK411" s="13">
        <v>629028.48399999994</v>
      </c>
    </row>
    <row r="412" spans="31:37" hidden="1" x14ac:dyDescent="0.3">
      <c r="AE412" s="12">
        <v>45029</v>
      </c>
      <c r="AF412" s="13">
        <v>120.541</v>
      </c>
      <c r="AG412" s="13">
        <v>122.84404123828729</v>
      </c>
      <c r="AH412" s="13">
        <v>119.85383704261795</v>
      </c>
      <c r="AJ412" s="13">
        <v>77.05</v>
      </c>
      <c r="AK412" s="13">
        <v>713565.81600000011</v>
      </c>
    </row>
    <row r="413" spans="31:37" hidden="1" x14ac:dyDescent="0.3">
      <c r="AE413" s="12">
        <v>45028</v>
      </c>
      <c r="AF413" s="13">
        <v>120.729</v>
      </c>
      <c r="AG413" s="13">
        <v>122.79103259509805</v>
      </c>
      <c r="AH413" s="13">
        <v>119.35830325445912</v>
      </c>
      <c r="AJ413" s="13">
        <v>77.17</v>
      </c>
      <c r="AK413" s="13">
        <v>716260.10200000007</v>
      </c>
    </row>
    <row r="414" spans="31:37" hidden="1" x14ac:dyDescent="0.3">
      <c r="AE414" s="12">
        <v>45027</v>
      </c>
      <c r="AF414" s="13">
        <v>121.104</v>
      </c>
      <c r="AG414" s="13">
        <v>122.73804682575944</v>
      </c>
      <c r="AH414" s="13">
        <v>119.21559389715746</v>
      </c>
      <c r="AJ414" s="13">
        <v>77.41</v>
      </c>
      <c r="AK414" s="13">
        <v>736058.6133333334</v>
      </c>
    </row>
    <row r="415" spans="31:37" hidden="1" x14ac:dyDescent="0.3">
      <c r="AE415" s="12">
        <v>45026</v>
      </c>
      <c r="AF415" s="13">
        <v>120.932</v>
      </c>
      <c r="AG415" s="13">
        <v>122.68508392040115</v>
      </c>
      <c r="AH415" s="13">
        <v>118.72516211967967</v>
      </c>
      <c r="AJ415" s="13">
        <v>77.3</v>
      </c>
      <c r="AK415" s="13">
        <v>771665.63199999998</v>
      </c>
    </row>
    <row r="416" spans="31:37" hidden="1" x14ac:dyDescent="0.3">
      <c r="AE416" s="12">
        <v>45022</v>
      </c>
      <c r="AF416" s="13">
        <v>121.73</v>
      </c>
      <c r="AG416" s="13">
        <v>122.63214386915712</v>
      </c>
      <c r="AH416" s="13">
        <v>118.841739114878</v>
      </c>
      <c r="AJ416" s="13">
        <v>77.81</v>
      </c>
      <c r="AK416" s="13">
        <v>769705.65666666662</v>
      </c>
    </row>
    <row r="417" spans="31:37" hidden="1" x14ac:dyDescent="0.3">
      <c r="AE417" s="12">
        <v>45021</v>
      </c>
      <c r="AF417" s="13">
        <v>121.574</v>
      </c>
      <c r="AG417" s="13">
        <v>122.57922666216551</v>
      </c>
      <c r="AH417" s="13">
        <v>118.99943025109134</v>
      </c>
      <c r="AJ417" s="13">
        <v>77.709999999999994</v>
      </c>
      <c r="AK417" s="13">
        <v>784106.33999999985</v>
      </c>
    </row>
    <row r="418" spans="31:37" hidden="1" x14ac:dyDescent="0.3">
      <c r="AE418" s="12">
        <v>45020</v>
      </c>
      <c r="AF418" s="13">
        <v>121.699</v>
      </c>
      <c r="AG418" s="13">
        <v>122.52633228956876</v>
      </c>
      <c r="AH418" s="13">
        <v>118.85638797028989</v>
      </c>
      <c r="AJ418" s="13">
        <v>77.790000000000006</v>
      </c>
      <c r="AK418" s="13">
        <v>805939.42799999984</v>
      </c>
    </row>
    <row r="419" spans="31:37" hidden="1" x14ac:dyDescent="0.3">
      <c r="AE419" s="12">
        <v>45019</v>
      </c>
      <c r="AF419" s="13">
        <v>120.479</v>
      </c>
      <c r="AG419" s="13">
        <v>122.47346074151355</v>
      </c>
      <c r="AH419" s="13">
        <v>118.65725757755474</v>
      </c>
      <c r="AJ419" s="13">
        <v>77.010000000000005</v>
      </c>
      <c r="AK419" s="13">
        <v>813988.82999999984</v>
      </c>
    </row>
    <row r="420" spans="31:37" hidden="1" x14ac:dyDescent="0.3">
      <c r="AE420" s="12">
        <v>45016</v>
      </c>
      <c r="AF420" s="13">
        <v>122.953</v>
      </c>
      <c r="AG420" s="13">
        <v>122.42061200815084</v>
      </c>
      <c r="AH420" s="13">
        <v>118.441200446498</v>
      </c>
      <c r="AJ420" s="13">
        <v>79.510000000000005</v>
      </c>
      <c r="AK420" s="13">
        <v>828020.93799999985</v>
      </c>
    </row>
    <row r="421" spans="31:37" hidden="1" x14ac:dyDescent="0.3">
      <c r="AE421" s="12">
        <v>45015</v>
      </c>
      <c r="AF421" s="13">
        <v>122.041</v>
      </c>
      <c r="AG421" s="13">
        <v>122.36778607963582</v>
      </c>
      <c r="AH421" s="13">
        <v>118.51804374219516</v>
      </c>
      <c r="AJ421" s="13">
        <v>78.92</v>
      </c>
      <c r="AK421" s="13">
        <v>846787.8273333332</v>
      </c>
    </row>
    <row r="422" spans="31:37" hidden="1" x14ac:dyDescent="0.3">
      <c r="AE422" s="12">
        <v>45014</v>
      </c>
      <c r="AF422" s="13">
        <v>124.40600000000001</v>
      </c>
      <c r="AG422" s="13">
        <v>122.31498294612793</v>
      </c>
      <c r="AH422" s="13">
        <v>118.20659277095137</v>
      </c>
      <c r="AJ422" s="13">
        <v>80.45</v>
      </c>
      <c r="AK422" s="13">
        <v>856247.49133333331</v>
      </c>
    </row>
    <row r="423" spans="31:37" hidden="1" x14ac:dyDescent="0.3">
      <c r="AE423" s="12">
        <v>45013</v>
      </c>
      <c r="AF423" s="13">
        <v>123.69499999999999</v>
      </c>
      <c r="AG423" s="13">
        <v>122.26220259779086</v>
      </c>
      <c r="AH423" s="13">
        <v>118.25638265271076</v>
      </c>
      <c r="AJ423" s="13">
        <v>79.989999999999995</v>
      </c>
      <c r="AK423" s="13">
        <v>919494.41999999981</v>
      </c>
    </row>
    <row r="424" spans="31:37" hidden="1" x14ac:dyDescent="0.3">
      <c r="AE424" s="12">
        <v>45012</v>
      </c>
      <c r="AF424" s="13">
        <v>123.664</v>
      </c>
      <c r="AG424" s="13">
        <v>122.20944502479254</v>
      </c>
      <c r="AH424" s="13">
        <v>118.3853363423882</v>
      </c>
      <c r="AJ424" s="13">
        <v>79.97</v>
      </c>
      <c r="AK424" s="13">
        <v>913953.47333333315</v>
      </c>
    </row>
    <row r="425" spans="31:37" hidden="1" x14ac:dyDescent="0.3">
      <c r="AE425" s="12">
        <v>45009</v>
      </c>
      <c r="AF425" s="13">
        <v>123.37</v>
      </c>
      <c r="AG425" s="13">
        <v>122.15671021730515</v>
      </c>
      <c r="AH425" s="13">
        <v>118.16166802634122</v>
      </c>
      <c r="AJ425" s="13">
        <v>79.78</v>
      </c>
      <c r="AK425" s="13">
        <v>939114.98533333326</v>
      </c>
    </row>
    <row r="426" spans="31:37" hidden="1" x14ac:dyDescent="0.3">
      <c r="AE426" s="12">
        <v>45008</v>
      </c>
      <c r="AF426" s="13">
        <v>121.824</v>
      </c>
      <c r="AG426" s="13">
        <v>122.10399816550509</v>
      </c>
      <c r="AH426" s="13">
        <v>117.75427576971552</v>
      </c>
      <c r="AJ426" s="13">
        <v>78.78</v>
      </c>
      <c r="AK426" s="13">
        <v>985100.97199999972</v>
      </c>
    </row>
    <row r="427" spans="31:37" hidden="1" x14ac:dyDescent="0.3">
      <c r="AE427" s="12">
        <v>45007</v>
      </c>
      <c r="AF427" s="13">
        <v>123.69499999999999</v>
      </c>
      <c r="AG427" s="13">
        <v>122.05130885957301</v>
      </c>
      <c r="AH427" s="13">
        <v>117.75536370283383</v>
      </c>
      <c r="AJ427" s="13">
        <v>79.989999999999995</v>
      </c>
      <c r="AK427" s="13">
        <v>908448.45600000001</v>
      </c>
    </row>
    <row r="428" spans="31:37" hidden="1" x14ac:dyDescent="0.3">
      <c r="AE428" s="12">
        <v>45006</v>
      </c>
      <c r="AF428" s="13">
        <v>123.69499999999999</v>
      </c>
      <c r="AG428" s="13">
        <v>121.99864228969382</v>
      </c>
      <c r="AH428" s="13">
        <v>117.4617309679098</v>
      </c>
      <c r="AJ428" s="13">
        <v>79.989999999999995</v>
      </c>
      <c r="AK428" s="13">
        <v>912278.35333333339</v>
      </c>
    </row>
    <row r="429" spans="31:37" hidden="1" x14ac:dyDescent="0.3">
      <c r="AE429" s="12">
        <v>45005</v>
      </c>
      <c r="AF429" s="13">
        <v>123.494</v>
      </c>
      <c r="AG429" s="13">
        <v>121.94599844605665</v>
      </c>
      <c r="AH429" s="13">
        <v>117.51621769543431</v>
      </c>
      <c r="AJ429" s="13">
        <v>79.86</v>
      </c>
      <c r="AK429" s="13">
        <v>911953.2080000001</v>
      </c>
    </row>
    <row r="430" spans="31:37" hidden="1" x14ac:dyDescent="0.3">
      <c r="AE430" s="12">
        <v>45002</v>
      </c>
      <c r="AF430" s="13">
        <v>123.69499999999999</v>
      </c>
      <c r="AG430" s="13">
        <v>121.89337731885485</v>
      </c>
      <c r="AH430" s="13">
        <v>117.45926924755226</v>
      </c>
      <c r="AJ430" s="13">
        <v>79.989999999999995</v>
      </c>
      <c r="AK430" s="13">
        <v>906731.16</v>
      </c>
    </row>
    <row r="431" spans="31:37" hidden="1" x14ac:dyDescent="0.3">
      <c r="AE431" s="12">
        <v>45001</v>
      </c>
      <c r="AF431" s="13">
        <v>123.788</v>
      </c>
      <c r="AG431" s="13">
        <v>121.840778898286</v>
      </c>
      <c r="AH431" s="13">
        <v>117.20612524505532</v>
      </c>
      <c r="AJ431" s="13">
        <v>80.05</v>
      </c>
      <c r="AK431" s="13">
        <v>923157.21533333336</v>
      </c>
    </row>
    <row r="432" spans="31:37" hidden="1" x14ac:dyDescent="0.3">
      <c r="AE432" s="12">
        <v>45000</v>
      </c>
      <c r="AF432" s="13">
        <v>125.087</v>
      </c>
      <c r="AG432" s="13">
        <v>121.78820317455194</v>
      </c>
      <c r="AH432" s="13">
        <v>116.99921123887489</v>
      </c>
      <c r="AJ432" s="13">
        <v>80.89</v>
      </c>
      <c r="AK432" s="13">
        <v>944671.17866666673</v>
      </c>
    </row>
    <row r="433" spans="31:37" hidden="1" x14ac:dyDescent="0.3">
      <c r="AE433" s="12">
        <v>44999</v>
      </c>
      <c r="AF433" s="13">
        <v>125.149</v>
      </c>
      <c r="AG433" s="13">
        <v>121.73565013785871</v>
      </c>
      <c r="AH433" s="13">
        <v>116.81195992673477</v>
      </c>
      <c r="AJ433" s="13">
        <v>80.930000000000007</v>
      </c>
      <c r="AK433" s="13">
        <v>939956.35866666667</v>
      </c>
    </row>
    <row r="434" spans="31:37" hidden="1" x14ac:dyDescent="0.3">
      <c r="AE434" s="12">
        <v>44998</v>
      </c>
      <c r="AF434" s="13">
        <v>124.79300000000001</v>
      </c>
      <c r="AG434" s="13">
        <v>121.6831197784166</v>
      </c>
      <c r="AH434" s="13">
        <v>117.02746971748014</v>
      </c>
      <c r="AJ434" s="13">
        <v>80.7</v>
      </c>
      <c r="AK434" s="13">
        <v>921513.54866666673</v>
      </c>
    </row>
    <row r="435" spans="31:37" hidden="1" x14ac:dyDescent="0.3">
      <c r="AE435" s="12">
        <v>44995</v>
      </c>
      <c r="AF435" s="13">
        <v>122.783</v>
      </c>
      <c r="AG435" s="13">
        <v>121.6306120864401</v>
      </c>
      <c r="AH435" s="13">
        <v>116.66006229804184</v>
      </c>
      <c r="AJ435" s="13">
        <v>79.400000000000006</v>
      </c>
      <c r="AK435" s="13">
        <v>887920.06200000003</v>
      </c>
    </row>
    <row r="436" spans="31:37" hidden="1" x14ac:dyDescent="0.3">
      <c r="AE436" s="12">
        <v>44994</v>
      </c>
      <c r="AF436" s="13">
        <v>121.56100000000001</v>
      </c>
      <c r="AG436" s="13">
        <v>121.57812705214792</v>
      </c>
      <c r="AH436" s="13">
        <v>116.77266658638678</v>
      </c>
      <c r="AJ436" s="13">
        <v>78.61</v>
      </c>
      <c r="AK436" s="13">
        <v>863544.16200000001</v>
      </c>
    </row>
    <row r="437" spans="31:37" hidden="1" x14ac:dyDescent="0.3">
      <c r="AE437" s="12">
        <v>44993</v>
      </c>
      <c r="AF437" s="13">
        <v>122.27200000000001</v>
      </c>
      <c r="AG437" s="13">
        <v>121.52566466576303</v>
      </c>
      <c r="AH437" s="13">
        <v>116.23536198169168</v>
      </c>
      <c r="AJ437" s="13">
        <v>79.069999999999993</v>
      </c>
      <c r="AK437" s="13">
        <v>815288.80733333318</v>
      </c>
    </row>
    <row r="438" spans="31:37" hidden="1" x14ac:dyDescent="0.3">
      <c r="AE438" s="12">
        <v>44992</v>
      </c>
      <c r="AF438" s="13">
        <v>124.32899999999999</v>
      </c>
      <c r="AG438" s="13">
        <v>121.47322491751258</v>
      </c>
      <c r="AH438" s="13">
        <v>115.90863961326339</v>
      </c>
      <c r="AJ438" s="13">
        <v>80.400000000000006</v>
      </c>
      <c r="AK438" s="13">
        <v>729439.88066666655</v>
      </c>
    </row>
    <row r="439" spans="31:37" hidden="1" x14ac:dyDescent="0.3">
      <c r="AE439" s="12">
        <v>44991</v>
      </c>
      <c r="AF439" s="13">
        <v>126.015</v>
      </c>
      <c r="AG439" s="13">
        <v>121.42080779762794</v>
      </c>
      <c r="AH439" s="13">
        <v>115.63685979600045</v>
      </c>
      <c r="AJ439" s="13">
        <v>81.489999999999995</v>
      </c>
      <c r="AK439" s="13">
        <v>717840.55066666671</v>
      </c>
    </row>
    <row r="440" spans="31:37" hidden="1" x14ac:dyDescent="0.3">
      <c r="AE440" s="12">
        <v>44988</v>
      </c>
      <c r="AF440" s="13">
        <v>127.19</v>
      </c>
      <c r="AG440" s="13">
        <v>121.36841329634473</v>
      </c>
      <c r="AH440" s="13">
        <v>115.47915110928338</v>
      </c>
      <c r="AJ440" s="13">
        <v>82.25</v>
      </c>
      <c r="AK440" s="13">
        <v>680364.1333333333</v>
      </c>
    </row>
    <row r="441" spans="31:37" hidden="1" x14ac:dyDescent="0.3">
      <c r="AE441" s="12">
        <v>44987</v>
      </c>
      <c r="AF441" s="13">
        <v>127.175</v>
      </c>
      <c r="AG441" s="13">
        <v>121.31604140390273</v>
      </c>
      <c r="AH441" s="13">
        <v>115.42107833371253</v>
      </c>
      <c r="AJ441" s="13">
        <v>82.24</v>
      </c>
      <c r="AK441" s="13">
        <v>635572.52800000005</v>
      </c>
    </row>
    <row r="442" spans="31:37" hidden="1" x14ac:dyDescent="0.3">
      <c r="AE442" s="12">
        <v>44986</v>
      </c>
      <c r="AF442" s="13">
        <v>127.901</v>
      </c>
      <c r="AG442" s="13">
        <v>121.26369211054597</v>
      </c>
      <c r="AH442" s="13">
        <v>115.71480944934875</v>
      </c>
      <c r="AJ442" s="13">
        <v>82.71</v>
      </c>
      <c r="AK442" s="13">
        <v>638408.19866666675</v>
      </c>
    </row>
    <row r="443" spans="31:37" hidden="1" x14ac:dyDescent="0.3">
      <c r="AE443" s="12">
        <v>44985</v>
      </c>
      <c r="AF443" s="13">
        <v>128.25299999999999</v>
      </c>
      <c r="AG443" s="13">
        <v>121.2113654065227</v>
      </c>
      <c r="AH443" s="13">
        <v>115.75736260347909</v>
      </c>
      <c r="AJ443" s="13">
        <v>83.84</v>
      </c>
      <c r="AK443" s="13">
        <v>636190.70866666664</v>
      </c>
    </row>
    <row r="444" spans="31:37" hidden="1" x14ac:dyDescent="0.3">
      <c r="AE444" s="12">
        <v>44984</v>
      </c>
      <c r="AF444" s="13">
        <v>128.131</v>
      </c>
      <c r="AG444" s="13">
        <v>121.15906128208533</v>
      </c>
      <c r="AH444" s="13">
        <v>116.04301936864006</v>
      </c>
      <c r="AJ444" s="13">
        <v>83.76</v>
      </c>
      <c r="AK444" s="13">
        <v>635114.43933333328</v>
      </c>
    </row>
    <row r="445" spans="31:37" hidden="1" x14ac:dyDescent="0.3">
      <c r="AE445" s="12">
        <v>44981</v>
      </c>
      <c r="AF445" s="13">
        <v>128.95699999999999</v>
      </c>
      <c r="AG445" s="13">
        <v>121.10677972749052</v>
      </c>
      <c r="AH445" s="13">
        <v>115.730981714123</v>
      </c>
      <c r="AJ445" s="13">
        <v>84.3</v>
      </c>
      <c r="AK445" s="13">
        <v>624117.62333333329</v>
      </c>
    </row>
    <row r="446" spans="31:37" hidden="1" x14ac:dyDescent="0.3">
      <c r="AE446" s="12">
        <v>44980</v>
      </c>
      <c r="AF446" s="13">
        <v>128.42099999999999</v>
      </c>
      <c r="AG446" s="13">
        <v>121.05452073299911</v>
      </c>
      <c r="AH446" s="13">
        <v>115.98927822287381</v>
      </c>
      <c r="AJ446" s="13">
        <v>83.95</v>
      </c>
      <c r="AK446" s="13">
        <v>624470.34333333338</v>
      </c>
    </row>
    <row r="447" spans="31:37" hidden="1" x14ac:dyDescent="0.3">
      <c r="AE447" s="12">
        <v>44979</v>
      </c>
      <c r="AF447" s="13">
        <v>127.764</v>
      </c>
      <c r="AG447" s="13">
        <v>121.00228428887615</v>
      </c>
      <c r="AH447" s="13">
        <v>116.11508677138295</v>
      </c>
      <c r="AJ447" s="13">
        <v>83.52</v>
      </c>
      <c r="AK447" s="13">
        <v>631477.85200000007</v>
      </c>
    </row>
    <row r="448" spans="31:37" hidden="1" x14ac:dyDescent="0.3">
      <c r="AE448" s="12">
        <v>44974</v>
      </c>
      <c r="AF448" s="13">
        <v>127.733</v>
      </c>
      <c r="AG448" s="13">
        <v>120.95007038539092</v>
      </c>
      <c r="AH448" s="13">
        <v>116.48306917375871</v>
      </c>
      <c r="AJ448" s="13">
        <v>83.5</v>
      </c>
      <c r="AK448" s="13">
        <v>620540.44266666658</v>
      </c>
    </row>
    <row r="449" spans="31:37" hidden="1" x14ac:dyDescent="0.3">
      <c r="AE449" s="12">
        <v>44973</v>
      </c>
      <c r="AF449" s="13">
        <v>127.42700000000001</v>
      </c>
      <c r="AG449" s="13">
        <v>120.89787901281683</v>
      </c>
      <c r="AH449" s="13">
        <v>116.14595412188007</v>
      </c>
      <c r="AJ449" s="13">
        <v>83.3</v>
      </c>
      <c r="AK449" s="13">
        <v>630747.77866666659</v>
      </c>
    </row>
    <row r="450" spans="31:37" hidden="1" x14ac:dyDescent="0.3">
      <c r="AE450" s="12">
        <v>44972</v>
      </c>
      <c r="AF450" s="13">
        <v>128.03899999999999</v>
      </c>
      <c r="AG450" s="13">
        <v>120.84571016143155</v>
      </c>
      <c r="AH450" s="13">
        <v>116.01487316198232</v>
      </c>
      <c r="AJ450" s="13">
        <v>83.7</v>
      </c>
      <c r="AK450" s="13">
        <v>620865.74533333338</v>
      </c>
    </row>
    <row r="451" spans="31:37" hidden="1" x14ac:dyDescent="0.3">
      <c r="AE451" s="12">
        <v>44971</v>
      </c>
      <c r="AF451" s="13">
        <v>128.86500000000001</v>
      </c>
      <c r="AG451" s="13">
        <v>120.79356382151693</v>
      </c>
      <c r="AH451" s="13">
        <v>115.23194801056928</v>
      </c>
      <c r="AJ451" s="13">
        <v>84.24</v>
      </c>
      <c r="AK451" s="13">
        <v>605595.36533333338</v>
      </c>
    </row>
    <row r="452" spans="31:37" hidden="1" x14ac:dyDescent="0.3">
      <c r="AE452" s="12">
        <v>44970</v>
      </c>
      <c r="AF452" s="13">
        <v>128.81899999999999</v>
      </c>
      <c r="AG452" s="13">
        <v>120.74143998335897</v>
      </c>
      <c r="AH452" s="13">
        <v>114.99047995265768</v>
      </c>
      <c r="AJ452" s="13">
        <v>84.21</v>
      </c>
      <c r="AK452" s="13">
        <v>669888.10133333341</v>
      </c>
    </row>
    <row r="453" spans="31:37" hidden="1" x14ac:dyDescent="0.3">
      <c r="AE453" s="12">
        <v>44967</v>
      </c>
      <c r="AF453" s="13">
        <v>129.64500000000001</v>
      </c>
      <c r="AG453" s="13">
        <v>120.68933863724794</v>
      </c>
      <c r="AH453" s="13">
        <v>114.96586447383297</v>
      </c>
      <c r="AJ453" s="13">
        <v>84.75</v>
      </c>
      <c r="AK453" s="13">
        <v>892477.3226666667</v>
      </c>
    </row>
    <row r="454" spans="31:37" hidden="1" x14ac:dyDescent="0.3">
      <c r="AE454" s="12">
        <v>44966</v>
      </c>
      <c r="AF454" s="13">
        <v>130.83799999999999</v>
      </c>
      <c r="AG454" s="13">
        <v>120.63725977347823</v>
      </c>
      <c r="AH454" s="13">
        <v>114.74681090308708</v>
      </c>
      <c r="AJ454" s="13">
        <v>85.53</v>
      </c>
      <c r="AK454" s="13">
        <v>904751.08466666669</v>
      </c>
    </row>
    <row r="455" spans="31:37" hidden="1" x14ac:dyDescent="0.3">
      <c r="AE455" s="12">
        <v>44965</v>
      </c>
      <c r="AF455" s="13">
        <v>131.16</v>
      </c>
      <c r="AG455" s="13">
        <v>120.58520338234847</v>
      </c>
      <c r="AH455" s="13">
        <v>114.98663795393831</v>
      </c>
      <c r="AJ455" s="13">
        <v>85.74</v>
      </c>
      <c r="AK455" s="13">
        <v>916944.4273333333</v>
      </c>
    </row>
    <row r="456" spans="31:37" hidden="1" x14ac:dyDescent="0.3">
      <c r="AE456" s="12">
        <v>44964</v>
      </c>
      <c r="AF456" s="13">
        <v>131.41999999999999</v>
      </c>
      <c r="AG456" s="13">
        <v>120.53316945416144</v>
      </c>
      <c r="AH456" s="13">
        <v>114.55961542392399</v>
      </c>
      <c r="AJ456" s="13">
        <v>85.91</v>
      </c>
      <c r="AK456" s="13">
        <v>888263.33266666671</v>
      </c>
    </row>
    <row r="457" spans="31:37" hidden="1" x14ac:dyDescent="0.3">
      <c r="AE457" s="12">
        <v>44963</v>
      </c>
      <c r="AF457" s="13">
        <v>131.863</v>
      </c>
      <c r="AG457" s="13">
        <v>120.48115797922411</v>
      </c>
      <c r="AH457" s="13">
        <v>114.42072971073119</v>
      </c>
      <c r="AJ457" s="13">
        <v>86.2</v>
      </c>
      <c r="AK457" s="13">
        <v>903419.13400000008</v>
      </c>
    </row>
    <row r="458" spans="31:37" hidden="1" x14ac:dyDescent="0.3">
      <c r="AE458" s="12">
        <v>44960</v>
      </c>
      <c r="AF458" s="13">
        <v>133.11799999999999</v>
      </c>
      <c r="AG458" s="13">
        <v>120.42916894784764</v>
      </c>
      <c r="AH458" s="13">
        <v>113.99231113487062</v>
      </c>
      <c r="AJ458" s="13">
        <v>87.02</v>
      </c>
      <c r="AK458" s="13">
        <v>905249.4273333333</v>
      </c>
    </row>
    <row r="459" spans="31:37" hidden="1" x14ac:dyDescent="0.3">
      <c r="AE459" s="12">
        <v>44959</v>
      </c>
      <c r="AF459" s="13">
        <v>132.536</v>
      </c>
      <c r="AG459" s="13">
        <v>120.37720235034739</v>
      </c>
      <c r="AH459" s="13">
        <v>114.46543016782813</v>
      </c>
      <c r="AJ459" s="13">
        <v>86.64</v>
      </c>
      <c r="AK459" s="13">
        <v>912647.25533333339</v>
      </c>
    </row>
    <row r="460" spans="31:37" hidden="1" x14ac:dyDescent="0.3">
      <c r="AE460" s="12">
        <v>44958</v>
      </c>
      <c r="AF460" s="13">
        <v>135.38200000000001</v>
      </c>
      <c r="AG460" s="13">
        <v>120.32525817704287</v>
      </c>
      <c r="AH460" s="13">
        <v>114.56014757943697</v>
      </c>
      <c r="AJ460" s="13">
        <v>88.5</v>
      </c>
      <c r="AK460" s="13">
        <v>909466.95133333339</v>
      </c>
    </row>
    <row r="461" spans="31:37" hidden="1" x14ac:dyDescent="0.3">
      <c r="AE461" s="12">
        <v>44957</v>
      </c>
      <c r="AF461" s="13">
        <v>138.09200000000001</v>
      </c>
      <c r="AG461" s="13">
        <v>120.27333641825777</v>
      </c>
      <c r="AH461" s="13">
        <v>114.48230263477134</v>
      </c>
      <c r="AJ461" s="13">
        <v>91.19</v>
      </c>
      <c r="AK461" s="13">
        <v>879829.41333333345</v>
      </c>
    </row>
    <row r="462" spans="31:37" hidden="1" x14ac:dyDescent="0.3">
      <c r="AE462" s="12">
        <v>44956</v>
      </c>
      <c r="AF462" s="13">
        <v>135.351</v>
      </c>
      <c r="AG462" s="13">
        <v>120.22143706431997</v>
      </c>
      <c r="AH462" s="13">
        <v>114.38962338903251</v>
      </c>
      <c r="AJ462" s="13">
        <v>89.38</v>
      </c>
      <c r="AK462" s="13">
        <v>854644.88466666662</v>
      </c>
    </row>
    <row r="463" spans="31:37" hidden="1" x14ac:dyDescent="0.3">
      <c r="AE463" s="12">
        <v>44953</v>
      </c>
      <c r="AF463" s="13">
        <v>135.19999999999999</v>
      </c>
      <c r="AG463" s="13">
        <v>120.16956010556152</v>
      </c>
      <c r="AH463" s="13">
        <v>114.31464599390239</v>
      </c>
      <c r="AJ463" s="13">
        <v>89.28</v>
      </c>
      <c r="AK463" s="13">
        <v>857792.09200000006</v>
      </c>
    </row>
    <row r="464" spans="31:37" hidden="1" x14ac:dyDescent="0.3">
      <c r="AE464" s="12">
        <v>44952</v>
      </c>
      <c r="AF464" s="13">
        <v>134.47300000000001</v>
      </c>
      <c r="AG464" s="13">
        <v>120.11770553231861</v>
      </c>
      <c r="AH464" s="13">
        <v>114.55799055726713</v>
      </c>
      <c r="AJ464" s="13">
        <v>88.8</v>
      </c>
      <c r="AK464" s="13">
        <v>851695.75599999994</v>
      </c>
    </row>
    <row r="465" spans="31:37" hidden="1" x14ac:dyDescent="0.3">
      <c r="AE465" s="12">
        <v>44951</v>
      </c>
      <c r="AF465" s="13">
        <v>134.39699999999999</v>
      </c>
      <c r="AG465" s="13">
        <v>120.06587333493165</v>
      </c>
      <c r="AH465" s="13">
        <v>114.76381138615483</v>
      </c>
      <c r="AJ465" s="13">
        <v>88.75</v>
      </c>
      <c r="AK465" s="13">
        <v>870528.42999999993</v>
      </c>
    </row>
    <row r="466" spans="31:37" hidden="1" x14ac:dyDescent="0.3">
      <c r="AE466" s="12">
        <v>44950</v>
      </c>
      <c r="AF466" s="13">
        <v>133.01900000000001</v>
      </c>
      <c r="AG466" s="13">
        <v>120.01406350374521</v>
      </c>
      <c r="AH466" s="13">
        <v>114.65960399997333</v>
      </c>
      <c r="AJ466" s="13">
        <v>87.84</v>
      </c>
      <c r="AK466" s="13">
        <v>886195.95399999991</v>
      </c>
    </row>
    <row r="467" spans="31:37" hidden="1" x14ac:dyDescent="0.3">
      <c r="AE467" s="12">
        <v>44949</v>
      </c>
      <c r="AF467" s="13">
        <v>136.44200000000001</v>
      </c>
      <c r="AG467" s="13">
        <v>119.96227602910798</v>
      </c>
      <c r="AH467" s="13">
        <v>114.21480299613508</v>
      </c>
      <c r="AJ467" s="13">
        <v>90.1</v>
      </c>
      <c r="AK467" s="13">
        <v>856084.88066666655</v>
      </c>
    </row>
    <row r="468" spans="31:37" hidden="1" x14ac:dyDescent="0.3">
      <c r="AE468" s="12">
        <v>44946</v>
      </c>
      <c r="AF468" s="13">
        <v>131.79300000000001</v>
      </c>
      <c r="AG468" s="13">
        <v>119.91051090137287</v>
      </c>
      <c r="AH468" s="13">
        <v>114.53843265348554</v>
      </c>
      <c r="AJ468" s="13">
        <v>87.03</v>
      </c>
      <c r="AK468" s="13">
        <v>645749.85600000003</v>
      </c>
    </row>
    <row r="469" spans="31:37" hidden="1" x14ac:dyDescent="0.3">
      <c r="AE469" s="12">
        <v>44945</v>
      </c>
      <c r="AF469" s="13">
        <v>131.41399999999999</v>
      </c>
      <c r="AG469" s="13">
        <v>119.85876811089692</v>
      </c>
      <c r="AH469" s="13">
        <v>115.16168438240712</v>
      </c>
      <c r="AJ469" s="13">
        <v>86.78</v>
      </c>
      <c r="AK469" s="13">
        <v>654580.62399999995</v>
      </c>
    </row>
    <row r="470" spans="31:37" hidden="1" x14ac:dyDescent="0.3">
      <c r="AE470" s="12">
        <v>44944</v>
      </c>
      <c r="AF470" s="13">
        <v>131.77799999999999</v>
      </c>
      <c r="AG470" s="13">
        <v>119.80704764804135</v>
      </c>
      <c r="AH470" s="13">
        <v>115.06387549501493</v>
      </c>
      <c r="AJ470" s="13">
        <v>87.02</v>
      </c>
      <c r="AK470" s="13">
        <v>668241.26133333333</v>
      </c>
    </row>
    <row r="471" spans="31:37" hidden="1" x14ac:dyDescent="0.3">
      <c r="AE471" s="12">
        <v>44943</v>
      </c>
      <c r="AF471" s="13">
        <v>131.505</v>
      </c>
      <c r="AG471" s="13">
        <v>119.75534950317152</v>
      </c>
      <c r="AH471" s="13">
        <v>115.14480321013443</v>
      </c>
      <c r="AJ471" s="13">
        <v>86.84</v>
      </c>
      <c r="AK471" s="13">
        <v>690169.86333333328</v>
      </c>
    </row>
    <row r="472" spans="31:37" hidden="1" x14ac:dyDescent="0.3">
      <c r="AE472" s="12">
        <v>44942</v>
      </c>
      <c r="AF472" s="13">
        <v>130.869</v>
      </c>
      <c r="AG472" s="13">
        <v>119.70367366665695</v>
      </c>
      <c r="AH472" s="13">
        <v>114.86676190687929</v>
      </c>
      <c r="AJ472" s="13">
        <v>86.42</v>
      </c>
      <c r="AK472" s="13">
        <v>674593.46199999982</v>
      </c>
    </row>
    <row r="473" spans="31:37" hidden="1" x14ac:dyDescent="0.3">
      <c r="AE473" s="12">
        <v>44939</v>
      </c>
      <c r="AF473" s="13">
        <v>130.74799999999999</v>
      </c>
      <c r="AG473" s="13">
        <v>119.65202012887136</v>
      </c>
      <c r="AH473" s="13">
        <v>115.31535952984754</v>
      </c>
      <c r="AJ473" s="13">
        <v>86.34</v>
      </c>
      <c r="AK473" s="13">
        <v>680612.06466666656</v>
      </c>
    </row>
    <row r="474" spans="31:37" hidden="1" x14ac:dyDescent="0.3">
      <c r="AE474" s="12">
        <v>44938</v>
      </c>
      <c r="AF474" s="13">
        <v>130.82400000000001</v>
      </c>
      <c r="AG474" s="13">
        <v>119.60038888019254</v>
      </c>
      <c r="AH474" s="13">
        <v>115.34101043012397</v>
      </c>
      <c r="AJ474" s="13">
        <v>86.39</v>
      </c>
      <c r="AK474" s="13">
        <v>684975.1673333334</v>
      </c>
    </row>
    <row r="475" spans="31:37" hidden="1" x14ac:dyDescent="0.3">
      <c r="AE475" s="12">
        <v>44937</v>
      </c>
      <c r="AF475" s="13">
        <v>130.97499999999999</v>
      </c>
      <c r="AG475" s="13">
        <v>119.54877991100251</v>
      </c>
      <c r="AH475" s="13">
        <v>115.06883634417422</v>
      </c>
      <c r="AJ475" s="13">
        <v>86.49</v>
      </c>
      <c r="AK475" s="13">
        <v>721247.0593333334</v>
      </c>
    </row>
    <row r="476" spans="31:37" hidden="1" x14ac:dyDescent="0.3">
      <c r="AE476" s="12">
        <v>44936</v>
      </c>
      <c r="AF476" s="13">
        <v>130.68700000000001</v>
      </c>
      <c r="AG476" s="13">
        <v>119.4971932116874</v>
      </c>
      <c r="AH476" s="13">
        <v>114.36907550165708</v>
      </c>
      <c r="AJ476" s="13">
        <v>86.3</v>
      </c>
      <c r="AK476" s="13">
        <v>755181.72533333325</v>
      </c>
    </row>
    <row r="477" spans="31:37" hidden="1" x14ac:dyDescent="0.3">
      <c r="AE477" s="12">
        <v>44935</v>
      </c>
      <c r="AF477" s="13">
        <v>130.82400000000001</v>
      </c>
      <c r="AG477" s="13">
        <v>119.44562877263751</v>
      </c>
      <c r="AH477" s="13">
        <v>113.7378745133008</v>
      </c>
      <c r="AJ477" s="13">
        <v>86.39</v>
      </c>
      <c r="AK477" s="13">
        <v>779711.46533333324</v>
      </c>
    </row>
    <row r="478" spans="31:37" hidden="1" x14ac:dyDescent="0.3">
      <c r="AE478" s="12">
        <v>44932</v>
      </c>
      <c r="AF478" s="13">
        <v>131.74700000000001</v>
      </c>
      <c r="AG478" s="13">
        <v>119.39408658424725</v>
      </c>
      <c r="AH478" s="13">
        <v>113.69098675766699</v>
      </c>
      <c r="AJ478" s="13">
        <v>87</v>
      </c>
      <c r="AK478" s="13">
        <v>768113.75933333335</v>
      </c>
    </row>
    <row r="479" spans="31:37" hidden="1" x14ac:dyDescent="0.3">
      <c r="AE479" s="12">
        <v>44931</v>
      </c>
      <c r="AF479" s="13">
        <v>131.88399999999999</v>
      </c>
      <c r="AG479" s="13">
        <v>119.34256663691521</v>
      </c>
      <c r="AH479" s="13">
        <v>113.29538549115972</v>
      </c>
      <c r="AJ479" s="13">
        <v>87.09</v>
      </c>
      <c r="AK479" s="13">
        <v>799945.36533333338</v>
      </c>
    </row>
    <row r="480" spans="31:37" hidden="1" x14ac:dyDescent="0.3">
      <c r="AE480" s="12">
        <v>44930</v>
      </c>
      <c r="AF480" s="13">
        <v>131.58099999999999</v>
      </c>
      <c r="AG480" s="13">
        <v>119.29106892104411</v>
      </c>
      <c r="AH480" s="13">
        <v>113.01787139058618</v>
      </c>
      <c r="AJ480" s="13">
        <v>86.89</v>
      </c>
      <c r="AK480" s="13">
        <v>854045.67333333334</v>
      </c>
    </row>
    <row r="481" spans="31:37" hidden="1" x14ac:dyDescent="0.3">
      <c r="AE481" s="12">
        <v>44929</v>
      </c>
      <c r="AF481" s="13">
        <v>131.959</v>
      </c>
      <c r="AG481" s="13">
        <v>119.23959342704083</v>
      </c>
      <c r="AH481" s="13">
        <v>113.25899736517333</v>
      </c>
      <c r="AJ481" s="13">
        <v>87.14</v>
      </c>
      <c r="AK481" s="13">
        <v>856622.79200000002</v>
      </c>
    </row>
    <row r="482" spans="31:37" hidden="1" x14ac:dyDescent="0.3">
      <c r="AE482" s="12">
        <v>44928</v>
      </c>
      <c r="AF482" s="13">
        <v>130.94499999999999</v>
      </c>
      <c r="AG482" s="13">
        <v>119.18814014531637</v>
      </c>
      <c r="AH482" s="13">
        <v>113.81212012467822</v>
      </c>
      <c r="AJ482" s="13">
        <v>86.47</v>
      </c>
      <c r="AK482" s="13">
        <v>840713.84333333338</v>
      </c>
    </row>
    <row r="483" spans="31:37" hidden="1" x14ac:dyDescent="0.3">
      <c r="AE483" s="12">
        <v>44924</v>
      </c>
      <c r="AF483" s="13">
        <v>131.28899999999999</v>
      </c>
      <c r="AG483" s="13">
        <v>119.13670906628586</v>
      </c>
      <c r="AH483" s="13">
        <v>114.44003675651587</v>
      </c>
      <c r="AJ483" s="13">
        <v>87.6</v>
      </c>
      <c r="AK483" s="13">
        <v>818294.52066666679</v>
      </c>
    </row>
    <row r="484" spans="31:37" hidden="1" x14ac:dyDescent="0.3">
      <c r="AE484" s="12">
        <v>44923</v>
      </c>
      <c r="AF484" s="13">
        <v>129.67099999999999</v>
      </c>
      <c r="AG484" s="13">
        <v>119.08530018036859</v>
      </c>
      <c r="AH484" s="13">
        <v>114.37203695687597</v>
      </c>
      <c r="AJ484" s="13">
        <v>86.52</v>
      </c>
      <c r="AK484" s="13">
        <v>804844.33400000015</v>
      </c>
    </row>
    <row r="485" spans="31:37" hidden="1" x14ac:dyDescent="0.3">
      <c r="AE485" s="12">
        <v>44922</v>
      </c>
      <c r="AF485" s="13">
        <v>129.65600000000001</v>
      </c>
      <c r="AG485" s="13">
        <v>119.03391347798797</v>
      </c>
      <c r="AH485" s="13">
        <v>113.73075752765443</v>
      </c>
      <c r="AJ485" s="13">
        <v>86.51</v>
      </c>
      <c r="AK485" s="13">
        <v>783108.99600000004</v>
      </c>
    </row>
    <row r="486" spans="31:37" hidden="1" x14ac:dyDescent="0.3">
      <c r="AE486" s="12">
        <v>44921</v>
      </c>
      <c r="AF486" s="13">
        <v>128.93600000000001</v>
      </c>
      <c r="AG486" s="13">
        <v>118.98254894957152</v>
      </c>
      <c r="AH486" s="13">
        <v>113.61675334773535</v>
      </c>
      <c r="AJ486" s="13">
        <v>86.03</v>
      </c>
      <c r="AK486" s="13">
        <v>770444.90466666664</v>
      </c>
    </row>
    <row r="487" spans="31:37" hidden="1" x14ac:dyDescent="0.3">
      <c r="AE487" s="12">
        <v>44918</v>
      </c>
      <c r="AF487" s="13">
        <v>128.99600000000001</v>
      </c>
      <c r="AG487" s="13">
        <v>118.93120658555094</v>
      </c>
      <c r="AH487" s="13">
        <v>113.57410765140702</v>
      </c>
      <c r="AJ487" s="13">
        <v>86.07</v>
      </c>
      <c r="AK487" s="13">
        <v>758161.50066666678</v>
      </c>
    </row>
    <row r="488" spans="31:37" hidden="1" x14ac:dyDescent="0.3">
      <c r="AE488" s="12">
        <v>44917</v>
      </c>
      <c r="AF488" s="13">
        <v>128.292</v>
      </c>
      <c r="AG488" s="13">
        <v>118.87988637636202</v>
      </c>
      <c r="AH488" s="13">
        <v>113.09834226819113</v>
      </c>
      <c r="AJ488" s="13">
        <v>85.6</v>
      </c>
      <c r="AK488" s="13">
        <v>746646.45133333339</v>
      </c>
    </row>
    <row r="489" spans="31:37" hidden="1" x14ac:dyDescent="0.3">
      <c r="AE489" s="12">
        <v>44916</v>
      </c>
      <c r="AF489" s="13">
        <v>126.943</v>
      </c>
      <c r="AG489" s="13">
        <v>118.82858831244471</v>
      </c>
      <c r="AH489" s="13">
        <v>112.80638548983654</v>
      </c>
      <c r="AJ489" s="13">
        <v>84.7</v>
      </c>
      <c r="AK489" s="13">
        <v>759353.01133333333</v>
      </c>
    </row>
    <row r="490" spans="31:37" hidden="1" x14ac:dyDescent="0.3">
      <c r="AE490" s="12">
        <v>44915</v>
      </c>
      <c r="AF490" s="13">
        <v>127.797</v>
      </c>
      <c r="AG490" s="13">
        <v>118.77731238424305</v>
      </c>
      <c r="AH490" s="13">
        <v>112.8491043249175</v>
      </c>
      <c r="AJ490" s="13">
        <v>85.27</v>
      </c>
      <c r="AK490" s="13">
        <v>707294.49533333338</v>
      </c>
    </row>
    <row r="491" spans="31:37" hidden="1" x14ac:dyDescent="0.3">
      <c r="AE491" s="12">
        <v>44914</v>
      </c>
      <c r="AF491" s="13">
        <v>128.48699999999999</v>
      </c>
      <c r="AG491" s="13">
        <v>118.72605858220521</v>
      </c>
      <c r="AH491" s="13">
        <v>112.379333569138</v>
      </c>
      <c r="AJ491" s="13">
        <v>85.73</v>
      </c>
      <c r="AK491" s="13">
        <v>683512.20733333344</v>
      </c>
    </row>
    <row r="492" spans="31:37" hidden="1" x14ac:dyDescent="0.3">
      <c r="AE492" s="12">
        <v>44911</v>
      </c>
      <c r="AF492" s="13">
        <v>130.47999999999999</v>
      </c>
      <c r="AG492" s="13">
        <v>118.67482689678351</v>
      </c>
      <c r="AH492" s="13">
        <v>112.46109108745699</v>
      </c>
      <c r="AJ492" s="13">
        <v>87.06</v>
      </c>
      <c r="AK492" s="13">
        <v>635195.78133333346</v>
      </c>
    </row>
    <row r="493" spans="31:37" hidden="1" x14ac:dyDescent="0.3">
      <c r="AE493" s="12">
        <v>44910</v>
      </c>
      <c r="AF493" s="13">
        <v>130.405</v>
      </c>
      <c r="AG493" s="13">
        <v>118.62361731843437</v>
      </c>
      <c r="AH493" s="13">
        <v>112.79962862747466</v>
      </c>
      <c r="AJ493" s="13">
        <v>87.01</v>
      </c>
      <c r="AK493" s="13">
        <v>654861.15266666678</v>
      </c>
    </row>
    <row r="494" spans="31:37" hidden="1" x14ac:dyDescent="0.3">
      <c r="AE494" s="12">
        <v>44909</v>
      </c>
      <c r="AF494" s="13">
        <v>130.52500000000001</v>
      </c>
      <c r="AG494" s="13">
        <v>118.57242983761832</v>
      </c>
      <c r="AH494" s="13">
        <v>112.62764374803389</v>
      </c>
      <c r="AJ494" s="13">
        <v>87.09</v>
      </c>
      <c r="AK494" s="13">
        <v>619126.85333333327</v>
      </c>
    </row>
    <row r="495" spans="31:37" hidden="1" x14ac:dyDescent="0.3">
      <c r="AE495" s="12">
        <v>44908</v>
      </c>
      <c r="AF495" s="13">
        <v>135.57599999999999</v>
      </c>
      <c r="AG495" s="13">
        <v>118.52126444480001</v>
      </c>
      <c r="AH495" s="13">
        <v>112.66821742443291</v>
      </c>
      <c r="AJ495" s="13">
        <v>90.46</v>
      </c>
      <c r="AK495" s="13">
        <v>561887.61533333326</v>
      </c>
    </row>
    <row r="496" spans="31:37" hidden="1" x14ac:dyDescent="0.3">
      <c r="AE496" s="12">
        <v>44907</v>
      </c>
      <c r="AF496" s="13">
        <v>135.261</v>
      </c>
      <c r="AG496" s="13">
        <v>118.47012113044823</v>
      </c>
      <c r="AH496" s="13">
        <v>112.92550526867524</v>
      </c>
      <c r="AJ496" s="13">
        <v>90.25</v>
      </c>
      <c r="AK496" s="13">
        <v>579051.37666666671</v>
      </c>
    </row>
    <row r="497" spans="31:37" hidden="1" x14ac:dyDescent="0.3">
      <c r="AE497" s="12">
        <v>44904</v>
      </c>
      <c r="AF497" s="13">
        <v>135.92099999999999</v>
      </c>
      <c r="AG497" s="13">
        <v>118.41899988503586</v>
      </c>
      <c r="AH497" s="13">
        <v>113.48355749386894</v>
      </c>
      <c r="AJ497" s="13">
        <v>90.69</v>
      </c>
      <c r="AK497" s="13">
        <v>581343.49466666661</v>
      </c>
    </row>
    <row r="498" spans="31:37" hidden="1" x14ac:dyDescent="0.3">
      <c r="AE498" s="12">
        <v>44903</v>
      </c>
      <c r="AF498" s="13">
        <v>136.22</v>
      </c>
      <c r="AG498" s="13">
        <v>118.36790069903988</v>
      </c>
      <c r="AH498" s="13">
        <v>113.75506737599376</v>
      </c>
      <c r="AJ498" s="13">
        <v>90.89</v>
      </c>
      <c r="AK498" s="13">
        <v>635349.22199999995</v>
      </c>
    </row>
    <row r="499" spans="31:37" hidden="1" x14ac:dyDescent="0.3">
      <c r="AE499" s="12">
        <v>44902</v>
      </c>
      <c r="AF499" s="13">
        <v>137.899</v>
      </c>
      <c r="AG499" s="13">
        <v>118.31682356294139</v>
      </c>
      <c r="AH499" s="13">
        <v>113.8703154740859</v>
      </c>
      <c r="AJ499" s="13">
        <v>92.01</v>
      </c>
      <c r="AK499" s="13">
        <v>676944.1553333333</v>
      </c>
    </row>
    <row r="500" spans="31:37" hidden="1" x14ac:dyDescent="0.3">
      <c r="AE500" s="12">
        <v>44901</v>
      </c>
      <c r="AF500" s="13">
        <v>138.244</v>
      </c>
      <c r="AG500" s="13">
        <v>118.26576846722561</v>
      </c>
      <c r="AH500" s="13">
        <v>113.71436507747674</v>
      </c>
      <c r="AJ500" s="13">
        <v>92.24</v>
      </c>
      <c r="AK500" s="13">
        <v>736031.84533333336</v>
      </c>
    </row>
    <row r="501" spans="31:37" hidden="1" x14ac:dyDescent="0.3">
      <c r="AE501" s="12">
        <v>44900</v>
      </c>
      <c r="AF501" s="13">
        <v>139.21799999999999</v>
      </c>
      <c r="AG501" s="13">
        <v>118.21473540238186</v>
      </c>
      <c r="AH501" s="13">
        <v>114.12210333307713</v>
      </c>
      <c r="AJ501" s="13">
        <v>92.89</v>
      </c>
      <c r="AK501" s="13">
        <v>764619.45133333327</v>
      </c>
    </row>
    <row r="502" spans="31:37" hidden="1" x14ac:dyDescent="0.3">
      <c r="AE502" s="12">
        <v>44897</v>
      </c>
      <c r="AF502" s="13">
        <v>139.59200000000001</v>
      </c>
      <c r="AG502" s="13">
        <v>118.16372435890356</v>
      </c>
      <c r="AH502" s="13">
        <v>114.65834117946487</v>
      </c>
      <c r="AJ502" s="13">
        <v>93.14</v>
      </c>
      <c r="AK502" s="13">
        <v>785720.37466666673</v>
      </c>
    </row>
    <row r="503" spans="31:37" hidden="1" x14ac:dyDescent="0.3">
      <c r="AE503" s="12">
        <v>44896</v>
      </c>
      <c r="AF503" s="13">
        <v>139.53200000000001</v>
      </c>
      <c r="AG503" s="13">
        <v>118.11273532728823</v>
      </c>
      <c r="AH503" s="13">
        <v>114.38720867978523</v>
      </c>
      <c r="AJ503" s="13">
        <v>93.1</v>
      </c>
      <c r="AK503" s="13">
        <v>805982.27800000005</v>
      </c>
    </row>
    <row r="504" spans="31:37" hidden="1" x14ac:dyDescent="0.3">
      <c r="AE504" s="12">
        <v>44895</v>
      </c>
      <c r="AF504" s="13">
        <v>139.874</v>
      </c>
      <c r="AG504" s="13">
        <v>118.06176829803749</v>
      </c>
      <c r="AH504" s="13">
        <v>114.67708521068352</v>
      </c>
      <c r="AJ504" s="13">
        <v>94.23</v>
      </c>
      <c r="AK504" s="13">
        <v>774968.48333333328</v>
      </c>
    </row>
    <row r="505" spans="31:37" hidden="1" x14ac:dyDescent="0.3">
      <c r="AE505" s="12">
        <v>44894</v>
      </c>
      <c r="AF505" s="13">
        <v>139.23599999999999</v>
      </c>
      <c r="AG505" s="13">
        <v>118.01082326165707</v>
      </c>
      <c r="AH505" s="13">
        <v>113.94764357622789</v>
      </c>
      <c r="AJ505" s="13">
        <v>93.8</v>
      </c>
      <c r="AK505" s="13">
        <v>787947.0726666667</v>
      </c>
    </row>
    <row r="506" spans="31:37" hidden="1" x14ac:dyDescent="0.3">
      <c r="AE506" s="12">
        <v>44893</v>
      </c>
      <c r="AF506" s="13">
        <v>138.68600000000001</v>
      </c>
      <c r="AG506" s="13">
        <v>117.95990020865678</v>
      </c>
      <c r="AH506" s="13">
        <v>112.83125300368403</v>
      </c>
      <c r="AJ506" s="13">
        <v>93.43</v>
      </c>
      <c r="AK506" s="13">
        <v>818471.99066666665</v>
      </c>
    </row>
    <row r="507" spans="31:37" hidden="1" x14ac:dyDescent="0.3">
      <c r="AE507" s="12">
        <v>44890</v>
      </c>
      <c r="AF507" s="13">
        <v>138.68600000000001</v>
      </c>
      <c r="AG507" s="13">
        <v>117.90899912955054</v>
      </c>
      <c r="AH507" s="13">
        <v>112.4927481640073</v>
      </c>
      <c r="AJ507" s="13">
        <v>93.43</v>
      </c>
      <c r="AK507" s="13">
        <v>827755.33400000003</v>
      </c>
    </row>
    <row r="508" spans="31:37" hidden="1" x14ac:dyDescent="0.3">
      <c r="AE508" s="12">
        <v>44889</v>
      </c>
      <c r="AF508" s="13">
        <v>139.88900000000001</v>
      </c>
      <c r="AG508" s="13">
        <v>117.85812001485635</v>
      </c>
      <c r="AH508" s="13">
        <v>113.00493511938868</v>
      </c>
      <c r="AJ508" s="13">
        <v>94.24</v>
      </c>
      <c r="AK508" s="13">
        <v>825678.59333333338</v>
      </c>
    </row>
    <row r="509" spans="31:37" hidden="1" x14ac:dyDescent="0.3">
      <c r="AE509" s="12">
        <v>44888</v>
      </c>
      <c r="AF509" s="13">
        <v>139.29499999999999</v>
      </c>
      <c r="AG509" s="13">
        <v>117.80726285509633</v>
      </c>
      <c r="AH509" s="13">
        <v>112.39607117922247</v>
      </c>
      <c r="AJ509" s="13">
        <v>93.84</v>
      </c>
      <c r="AK509" s="13">
        <v>848504.68666666676</v>
      </c>
    </row>
    <row r="510" spans="31:37" hidden="1" x14ac:dyDescent="0.3">
      <c r="AE510" s="12">
        <v>44887</v>
      </c>
      <c r="AF510" s="13">
        <v>137.054</v>
      </c>
      <c r="AG510" s="13">
        <v>117.75642764079664</v>
      </c>
      <c r="AH510" s="13">
        <v>112.77178730546416</v>
      </c>
      <c r="AJ510" s="13">
        <v>92.33</v>
      </c>
      <c r="AK510" s="13">
        <v>862503.62800000014</v>
      </c>
    </row>
    <row r="511" spans="31:37" hidden="1" x14ac:dyDescent="0.3">
      <c r="AE511" s="12">
        <v>44886</v>
      </c>
      <c r="AF511" s="13">
        <v>136.089</v>
      </c>
      <c r="AG511" s="13">
        <v>117.70561436248758</v>
      </c>
      <c r="AH511" s="13">
        <v>113.28613664372703</v>
      </c>
      <c r="AJ511" s="13">
        <v>91.68</v>
      </c>
      <c r="AK511" s="13">
        <v>838725.11066666676</v>
      </c>
    </row>
    <row r="512" spans="31:37" hidden="1" x14ac:dyDescent="0.3">
      <c r="AE512" s="12">
        <v>44883</v>
      </c>
      <c r="AF512" s="13">
        <v>136.56399999999999</v>
      </c>
      <c r="AG512" s="13">
        <v>117.6548230107035</v>
      </c>
      <c r="AH512" s="13">
        <v>113.11642900624133</v>
      </c>
      <c r="AJ512" s="13">
        <v>92</v>
      </c>
      <c r="AK512" s="13">
        <v>831063.89266666688</v>
      </c>
    </row>
    <row r="513" spans="31:37" hidden="1" x14ac:dyDescent="0.3">
      <c r="AE513" s="12">
        <v>44882</v>
      </c>
      <c r="AF513" s="13">
        <v>135.97</v>
      </c>
      <c r="AG513" s="13">
        <v>117.60405357598285</v>
      </c>
      <c r="AH513" s="13">
        <v>113.48088259199429</v>
      </c>
      <c r="AJ513" s="13">
        <v>91.6</v>
      </c>
      <c r="AK513" s="13">
        <v>819352.07933333341</v>
      </c>
    </row>
    <row r="514" spans="31:37" hidden="1" x14ac:dyDescent="0.3">
      <c r="AE514" s="12">
        <v>44881</v>
      </c>
      <c r="AF514" s="13">
        <v>138.79</v>
      </c>
      <c r="AG514" s="13">
        <v>117.55330604886815</v>
      </c>
      <c r="AH514" s="13">
        <v>113.45574868573985</v>
      </c>
      <c r="AJ514" s="13">
        <v>93.5</v>
      </c>
      <c r="AK514" s="13">
        <v>788851.07266666682</v>
      </c>
    </row>
    <row r="515" spans="31:37" hidden="1" x14ac:dyDescent="0.3">
      <c r="AE515" s="12">
        <v>44879</v>
      </c>
      <c r="AF515" s="13">
        <v>139.607</v>
      </c>
      <c r="AG515" s="13">
        <v>117.50258041990602</v>
      </c>
      <c r="AH515" s="13">
        <v>114.02035151408852</v>
      </c>
      <c r="AJ515" s="13">
        <v>94.05</v>
      </c>
      <c r="AK515" s="13">
        <v>760583.67266666668</v>
      </c>
    </row>
    <row r="516" spans="31:37" hidden="1" x14ac:dyDescent="0.3">
      <c r="AE516" s="12">
        <v>44876</v>
      </c>
      <c r="AF516" s="13">
        <v>140.76499999999999</v>
      </c>
      <c r="AG516" s="13">
        <v>117.45187667964716</v>
      </c>
      <c r="AH516" s="13">
        <v>113.2008619391987</v>
      </c>
      <c r="AJ516" s="13">
        <v>94.83</v>
      </c>
      <c r="AK516" s="13">
        <v>761698.62266666663</v>
      </c>
    </row>
    <row r="517" spans="31:37" hidden="1" x14ac:dyDescent="0.3">
      <c r="AE517" s="12">
        <v>44875</v>
      </c>
      <c r="AF517" s="13">
        <v>141.26900000000001</v>
      </c>
      <c r="AG517" s="13">
        <v>117.40119481864633</v>
      </c>
      <c r="AH517" s="13">
        <v>113.23308341710785</v>
      </c>
      <c r="AJ517" s="13">
        <v>95.17</v>
      </c>
      <c r="AK517" s="13">
        <v>748700.34066666663</v>
      </c>
    </row>
    <row r="518" spans="31:37" hidden="1" x14ac:dyDescent="0.3">
      <c r="AE518" s="12">
        <v>44874</v>
      </c>
      <c r="AF518" s="13">
        <v>141.49199999999999</v>
      </c>
      <c r="AG518" s="13">
        <v>117.35053482746237</v>
      </c>
      <c r="AH518" s="13">
        <v>114.69857135078547</v>
      </c>
      <c r="AJ518" s="13">
        <v>95.32</v>
      </c>
      <c r="AK518" s="13">
        <v>761047.65399999986</v>
      </c>
    </row>
    <row r="519" spans="31:37" hidden="1" x14ac:dyDescent="0.3">
      <c r="AE519" s="12">
        <v>44873</v>
      </c>
      <c r="AF519" s="13">
        <v>140.928</v>
      </c>
      <c r="AG519" s="13">
        <v>117.29989669665821</v>
      </c>
      <c r="AH519" s="13">
        <v>114.78336591035736</v>
      </c>
      <c r="AJ519" s="13">
        <v>94.94</v>
      </c>
      <c r="AK519" s="13">
        <v>777920.08199999994</v>
      </c>
    </row>
    <row r="520" spans="31:37" hidden="1" x14ac:dyDescent="0.3">
      <c r="AE520" s="12">
        <v>44872</v>
      </c>
      <c r="AF520" s="13">
        <v>141.29900000000001</v>
      </c>
      <c r="AG520" s="13">
        <v>117.24928041680083</v>
      </c>
      <c r="AH520" s="13">
        <v>114.72852617997188</v>
      </c>
      <c r="AJ520" s="13">
        <v>95.19</v>
      </c>
      <c r="AK520" s="13">
        <v>807428.91200000001</v>
      </c>
    </row>
    <row r="521" spans="31:37" hidden="1" x14ac:dyDescent="0.3">
      <c r="AE521" s="12">
        <v>44869</v>
      </c>
      <c r="AF521" s="13">
        <v>140.661</v>
      </c>
      <c r="AG521" s="13">
        <v>117.19868597846128</v>
      </c>
      <c r="AH521" s="13">
        <v>115.23580018298703</v>
      </c>
      <c r="AJ521" s="13">
        <v>94.76</v>
      </c>
      <c r="AK521" s="13">
        <v>772532.5233333332</v>
      </c>
    </row>
    <row r="522" spans="31:37" hidden="1" x14ac:dyDescent="0.3">
      <c r="AE522" s="12">
        <v>44868</v>
      </c>
      <c r="AF522" s="13">
        <v>141.017</v>
      </c>
      <c r="AG522" s="13">
        <v>117.14811337221471</v>
      </c>
      <c r="AH522" s="13">
        <v>115.27069501282595</v>
      </c>
      <c r="AJ522" s="13">
        <v>95</v>
      </c>
      <c r="AK522" s="13">
        <v>809354.92599999974</v>
      </c>
    </row>
    <row r="523" spans="31:37" hidden="1" x14ac:dyDescent="0.3">
      <c r="AE523" s="12">
        <v>44866</v>
      </c>
      <c r="AF523" s="13">
        <v>141.017</v>
      </c>
      <c r="AG523" s="13">
        <v>117.0975625886403</v>
      </c>
      <c r="AH523" s="13">
        <v>115.46634707285742</v>
      </c>
      <c r="AJ523" s="13">
        <v>95</v>
      </c>
      <c r="AK523" s="13">
        <v>794347.19600000011</v>
      </c>
    </row>
    <row r="524" spans="31:37" hidden="1" x14ac:dyDescent="0.3">
      <c r="AE524" s="12">
        <v>44865</v>
      </c>
      <c r="AF524" s="13">
        <v>141.29599999999999</v>
      </c>
      <c r="AG524" s="13">
        <v>117.04703361832132</v>
      </c>
      <c r="AH524" s="13">
        <v>115.47371218953002</v>
      </c>
      <c r="AJ524" s="13">
        <v>96.19</v>
      </c>
      <c r="AK524" s="13">
        <v>797695.52933333337</v>
      </c>
    </row>
    <row r="525" spans="31:37" hidden="1" x14ac:dyDescent="0.3">
      <c r="AE525" s="12">
        <v>44862</v>
      </c>
      <c r="AF525" s="13">
        <v>141.928</v>
      </c>
      <c r="AG525" s="13">
        <v>116.9965264518451</v>
      </c>
      <c r="AH525" s="13">
        <v>114.78957962774743</v>
      </c>
      <c r="AJ525" s="13">
        <v>96.62</v>
      </c>
      <c r="AK525" s="13">
        <v>783747.40666666673</v>
      </c>
    </row>
    <row r="526" spans="31:37" hidden="1" x14ac:dyDescent="0.3">
      <c r="AE526" s="12">
        <v>44861</v>
      </c>
      <c r="AF526" s="13">
        <v>141.678</v>
      </c>
      <c r="AG526" s="13">
        <v>116.94604107980302</v>
      </c>
      <c r="AH526" s="13">
        <v>114.64102146601947</v>
      </c>
      <c r="AJ526" s="13">
        <v>96.45</v>
      </c>
      <c r="AK526" s="13">
        <v>788401.45333333337</v>
      </c>
    </row>
    <row r="527" spans="31:37" hidden="1" x14ac:dyDescent="0.3">
      <c r="AE527" s="12">
        <v>44860</v>
      </c>
      <c r="AF527" s="13">
        <v>141.60400000000001</v>
      </c>
      <c r="AG527" s="13">
        <v>116.89557749279054</v>
      </c>
      <c r="AH527" s="13">
        <v>114.38895451206545</v>
      </c>
      <c r="AJ527" s="13">
        <v>96.4</v>
      </c>
      <c r="AK527" s="13">
        <v>796273.58333333337</v>
      </c>
    </row>
    <row r="528" spans="31:37" hidden="1" x14ac:dyDescent="0.3">
      <c r="AE528" s="12">
        <v>44859</v>
      </c>
      <c r="AF528" s="13">
        <v>141.34</v>
      </c>
      <c r="AG528" s="13">
        <v>116.84513568140713</v>
      </c>
      <c r="AH528" s="13">
        <v>114.55369236198788</v>
      </c>
      <c r="AJ528" s="13">
        <v>96.22</v>
      </c>
      <c r="AK528" s="13">
        <v>831478.73</v>
      </c>
    </row>
    <row r="529" spans="31:37" hidden="1" x14ac:dyDescent="0.3">
      <c r="AE529" s="12">
        <v>44858</v>
      </c>
      <c r="AF529" s="13">
        <v>141.017</v>
      </c>
      <c r="AG529" s="13">
        <v>116.79471563625638</v>
      </c>
      <c r="AH529" s="13">
        <v>114.55158294526807</v>
      </c>
      <c r="AJ529" s="13">
        <v>96</v>
      </c>
      <c r="AK529" s="13">
        <v>857379.90999999992</v>
      </c>
    </row>
    <row r="530" spans="31:37" hidden="1" x14ac:dyDescent="0.3">
      <c r="AE530" s="12">
        <v>44855</v>
      </c>
      <c r="AF530" s="13">
        <v>140.28200000000001</v>
      </c>
      <c r="AG530" s="13">
        <v>116.74431734794589</v>
      </c>
      <c r="AH530" s="13">
        <v>114.7975824360298</v>
      </c>
      <c r="AJ530" s="13">
        <v>95.5</v>
      </c>
      <c r="AK530" s="13">
        <v>872762.90999999992</v>
      </c>
    </row>
    <row r="531" spans="31:37" hidden="1" x14ac:dyDescent="0.3">
      <c r="AE531" s="12">
        <v>44854</v>
      </c>
      <c r="AF531" s="13">
        <v>139.34200000000001</v>
      </c>
      <c r="AG531" s="13">
        <v>116.69394080708734</v>
      </c>
      <c r="AH531" s="13">
        <v>114.54839127079205</v>
      </c>
      <c r="AJ531" s="13">
        <v>94.86</v>
      </c>
      <c r="AK531" s="13">
        <v>880501.53</v>
      </c>
    </row>
    <row r="532" spans="31:37" hidden="1" x14ac:dyDescent="0.3">
      <c r="AE532" s="12">
        <v>44853</v>
      </c>
      <c r="AF532" s="13">
        <v>138.71100000000001</v>
      </c>
      <c r="AG532" s="13">
        <v>116.64358600429645</v>
      </c>
      <c r="AH532" s="13">
        <v>114.46942656669621</v>
      </c>
      <c r="AJ532" s="13">
        <v>94.43</v>
      </c>
      <c r="AK532" s="13">
        <v>894483.53133333335</v>
      </c>
    </row>
    <row r="533" spans="31:37" hidden="1" x14ac:dyDescent="0.3">
      <c r="AE533" s="12">
        <v>44852</v>
      </c>
      <c r="AF533" s="13">
        <v>139.40100000000001</v>
      </c>
      <c r="AG533" s="13">
        <v>116.59325293019299</v>
      </c>
      <c r="AH533" s="13">
        <v>114.41864231954396</v>
      </c>
      <c r="AJ533" s="13">
        <v>94.9</v>
      </c>
      <c r="AK533" s="13">
        <v>885973.18799999997</v>
      </c>
    </row>
    <row r="534" spans="31:37" hidden="1" x14ac:dyDescent="0.3">
      <c r="AE534" s="12">
        <v>44851</v>
      </c>
      <c r="AF534" s="13">
        <v>138.446</v>
      </c>
      <c r="AG534" s="13">
        <v>116.54294157540076</v>
      </c>
      <c r="AH534" s="13">
        <v>114.30946092715223</v>
      </c>
      <c r="AJ534" s="13">
        <v>94.25</v>
      </c>
      <c r="AK534" s="13">
        <v>909852.68799999985</v>
      </c>
    </row>
    <row r="535" spans="31:37" hidden="1" x14ac:dyDescent="0.3">
      <c r="AE535" s="12">
        <v>44848</v>
      </c>
      <c r="AF535" s="13">
        <v>139.357</v>
      </c>
      <c r="AG535" s="13">
        <v>116.49265193054764</v>
      </c>
      <c r="AH535" s="13">
        <v>114.06640517795353</v>
      </c>
      <c r="AJ535" s="13">
        <v>94.87</v>
      </c>
      <c r="AK535" s="13">
        <v>887835.44466666656</v>
      </c>
    </row>
    <row r="536" spans="31:37" hidden="1" x14ac:dyDescent="0.3">
      <c r="AE536" s="12">
        <v>44847</v>
      </c>
      <c r="AF536" s="13">
        <v>138.07900000000001</v>
      </c>
      <c r="AG536" s="13">
        <v>116.44238398626553</v>
      </c>
      <c r="AH536" s="13">
        <v>114.08615162728623</v>
      </c>
      <c r="AJ536" s="13">
        <v>94</v>
      </c>
      <c r="AK536" s="13">
        <v>894499.84733333322</v>
      </c>
    </row>
    <row r="537" spans="31:37" hidden="1" x14ac:dyDescent="0.3">
      <c r="AE537" s="12">
        <v>44845</v>
      </c>
      <c r="AF537" s="13">
        <v>138.916</v>
      </c>
      <c r="AG537" s="13">
        <v>116.39213773319037</v>
      </c>
      <c r="AH537" s="13">
        <v>114.03589737970857</v>
      </c>
      <c r="AJ537" s="13">
        <v>94.57</v>
      </c>
      <c r="AK537" s="13">
        <v>855126.91399999999</v>
      </c>
    </row>
    <row r="538" spans="31:37" hidden="1" x14ac:dyDescent="0.3">
      <c r="AE538" s="12">
        <v>44844</v>
      </c>
      <c r="AF538" s="13">
        <v>138.96</v>
      </c>
      <c r="AG538" s="13">
        <v>116.34191316196217</v>
      </c>
      <c r="AH538" s="13">
        <v>114.12506794645441</v>
      </c>
      <c r="AJ538" s="13">
        <v>94.6</v>
      </c>
      <c r="AK538" s="13">
        <v>887204.73733333324</v>
      </c>
    </row>
    <row r="539" spans="31:37" hidden="1" x14ac:dyDescent="0.3">
      <c r="AE539" s="12">
        <v>44841</v>
      </c>
      <c r="AF539" s="13">
        <v>138.84299999999999</v>
      </c>
      <c r="AG539" s="13">
        <v>116.29171026322494</v>
      </c>
      <c r="AH539" s="13">
        <v>114.19262780647513</v>
      </c>
      <c r="AJ539" s="13">
        <v>94.52</v>
      </c>
      <c r="AK539" s="13">
        <v>896954.36600000004</v>
      </c>
    </row>
    <row r="540" spans="31:37" hidden="1" x14ac:dyDescent="0.3">
      <c r="AE540" s="12">
        <v>44840</v>
      </c>
      <c r="AF540" s="13">
        <v>138.84299999999999</v>
      </c>
      <c r="AG540" s="13">
        <v>116.24152902762677</v>
      </c>
      <c r="AH540" s="13">
        <v>114.3543958571145</v>
      </c>
      <c r="AJ540" s="13">
        <v>94.52</v>
      </c>
      <c r="AK540" s="13">
        <v>901993.96333333338</v>
      </c>
    </row>
    <row r="541" spans="31:37" hidden="1" x14ac:dyDescent="0.3">
      <c r="AE541" s="12">
        <v>44839</v>
      </c>
      <c r="AF541" s="13">
        <v>138.667</v>
      </c>
      <c r="AG541" s="13">
        <v>116.19136944581973</v>
      </c>
      <c r="AH541" s="13">
        <v>114.50625604240204</v>
      </c>
      <c r="AJ541" s="13">
        <v>94.4</v>
      </c>
      <c r="AK541" s="13">
        <v>899492.41</v>
      </c>
    </row>
    <row r="542" spans="31:37" hidden="1" x14ac:dyDescent="0.3">
      <c r="AE542" s="12">
        <v>44838</v>
      </c>
      <c r="AF542" s="13">
        <v>138.07900000000001</v>
      </c>
      <c r="AG542" s="13">
        <v>116.14123150845998</v>
      </c>
      <c r="AH542" s="13">
        <v>114.430129811808</v>
      </c>
      <c r="AJ542" s="13">
        <v>94</v>
      </c>
      <c r="AK542" s="13">
        <v>890530.67200000014</v>
      </c>
    </row>
    <row r="543" spans="31:37" hidden="1" x14ac:dyDescent="0.3">
      <c r="AE543" s="12">
        <v>44837</v>
      </c>
      <c r="AF543" s="13">
        <v>138.81299999999999</v>
      </c>
      <c r="AG543" s="13">
        <v>116.09111520620768</v>
      </c>
      <c r="AH543" s="13">
        <v>114.43309426203314</v>
      </c>
      <c r="AJ543" s="13">
        <v>94.5</v>
      </c>
      <c r="AK543" s="13">
        <v>836856.55933333351</v>
      </c>
    </row>
    <row r="544" spans="31:37" hidden="1" x14ac:dyDescent="0.3">
      <c r="AE544" s="12">
        <v>44834</v>
      </c>
      <c r="AF544" s="13">
        <v>139.25</v>
      </c>
      <c r="AG544" s="13">
        <v>116.04102052972702</v>
      </c>
      <c r="AH544" s="13">
        <v>114.25041284002225</v>
      </c>
      <c r="AJ544" s="13">
        <v>95.8</v>
      </c>
      <c r="AK544" s="13">
        <v>798490.21266666672</v>
      </c>
    </row>
    <row r="545" spans="31:37" hidden="1" x14ac:dyDescent="0.3">
      <c r="AE545" s="12">
        <v>44833</v>
      </c>
      <c r="AF545" s="13">
        <v>139.584</v>
      </c>
      <c r="AG545" s="13">
        <v>115.99094746968625</v>
      </c>
      <c r="AH545" s="13">
        <v>113.69741555613075</v>
      </c>
      <c r="AJ545" s="13">
        <v>96.03</v>
      </c>
      <c r="AK545" s="13">
        <v>764089.40800000017</v>
      </c>
    </row>
    <row r="546" spans="31:37" hidden="1" x14ac:dyDescent="0.3">
      <c r="AE546" s="12">
        <v>44832</v>
      </c>
      <c r="AF546" s="13">
        <v>139.744</v>
      </c>
      <c r="AG546" s="13">
        <v>115.94089601675759</v>
      </c>
      <c r="AH546" s="13">
        <v>113.5172262473816</v>
      </c>
      <c r="AJ546" s="13">
        <v>96.14</v>
      </c>
      <c r="AK546" s="13">
        <v>763139.20000000007</v>
      </c>
    </row>
    <row r="547" spans="31:37" hidden="1" x14ac:dyDescent="0.3">
      <c r="AE547" s="12">
        <v>44831</v>
      </c>
      <c r="AF547" s="13">
        <v>140.41200000000001</v>
      </c>
      <c r="AG547" s="13">
        <v>115.89086616161734</v>
      </c>
      <c r="AH547" s="13">
        <v>113.74135706465152</v>
      </c>
      <c r="AJ547" s="13">
        <v>96.6</v>
      </c>
      <c r="AK547" s="13">
        <v>762497.33666666655</v>
      </c>
    </row>
    <row r="548" spans="31:37" hidden="1" x14ac:dyDescent="0.3">
      <c r="AE548" s="12">
        <v>44830</v>
      </c>
      <c r="AF548" s="13">
        <v>141.13900000000001</v>
      </c>
      <c r="AG548" s="13">
        <v>115.8408578949458</v>
      </c>
      <c r="AH548" s="13">
        <v>113.55643280246974</v>
      </c>
      <c r="AJ548" s="13">
        <v>97.1</v>
      </c>
      <c r="AK548" s="13">
        <v>784944.53999999992</v>
      </c>
    </row>
    <row r="549" spans="31:37" hidden="1" x14ac:dyDescent="0.3">
      <c r="AE549" s="12">
        <v>44827</v>
      </c>
      <c r="AF549" s="13">
        <v>141.93899999999999</v>
      </c>
      <c r="AG549" s="13">
        <v>115.79087120742729</v>
      </c>
      <c r="AH549" s="13">
        <v>113.97766226780507</v>
      </c>
      <c r="AJ549" s="13">
        <v>97.65</v>
      </c>
      <c r="AK549" s="13">
        <v>783932.32666666666</v>
      </c>
    </row>
    <row r="550" spans="31:37" hidden="1" x14ac:dyDescent="0.3">
      <c r="AE550" s="12">
        <v>44826</v>
      </c>
      <c r="AF550" s="13">
        <v>141.953</v>
      </c>
      <c r="AG550" s="13">
        <v>115.74090608975014</v>
      </c>
      <c r="AH550" s="13">
        <v>114.28281552163828</v>
      </c>
      <c r="AJ550" s="13">
        <v>97.66</v>
      </c>
      <c r="AK550" s="13">
        <v>869995.82</v>
      </c>
    </row>
    <row r="551" spans="31:37" hidden="1" x14ac:dyDescent="0.3">
      <c r="AE551" s="12">
        <v>44825</v>
      </c>
      <c r="AF551" s="13">
        <v>141.721</v>
      </c>
      <c r="AG551" s="13">
        <v>115.69096253260673</v>
      </c>
      <c r="AH551" s="13">
        <v>113.75412215434213</v>
      </c>
      <c r="AJ551" s="13">
        <v>97.5</v>
      </c>
      <c r="AK551" s="13">
        <v>934232.97599999991</v>
      </c>
    </row>
    <row r="552" spans="31:37" hidden="1" x14ac:dyDescent="0.3">
      <c r="AE552" s="12">
        <v>44824</v>
      </c>
      <c r="AF552" s="13">
        <v>141.285</v>
      </c>
      <c r="AG552" s="13">
        <v>115.64104052669343</v>
      </c>
      <c r="AH552" s="13">
        <v>113.5121710147364</v>
      </c>
      <c r="AJ552" s="13">
        <v>97.2</v>
      </c>
      <c r="AK552" s="13">
        <v>1031321.7513333333</v>
      </c>
    </row>
    <row r="553" spans="31:37" hidden="1" x14ac:dyDescent="0.3">
      <c r="AE553" s="12">
        <v>44823</v>
      </c>
      <c r="AF553" s="13">
        <v>140.97900000000001</v>
      </c>
      <c r="AG553" s="13">
        <v>115.59114006271062</v>
      </c>
      <c r="AH553" s="13">
        <v>113.39567939469767</v>
      </c>
      <c r="AJ553" s="13">
        <v>96.99</v>
      </c>
      <c r="AK553" s="13">
        <v>1065255.1973333333</v>
      </c>
    </row>
    <row r="554" spans="31:37" hidden="1" x14ac:dyDescent="0.3">
      <c r="AE554" s="12">
        <v>44820</v>
      </c>
      <c r="AF554" s="13">
        <v>141.285</v>
      </c>
      <c r="AG554" s="13">
        <v>115.54126113136273</v>
      </c>
      <c r="AH554" s="13">
        <v>113.09411126826681</v>
      </c>
      <c r="AJ554" s="13">
        <v>97.2</v>
      </c>
      <c r="AK554" s="13">
        <v>1098502.8526666667</v>
      </c>
    </row>
    <row r="555" spans="31:37" hidden="1" x14ac:dyDescent="0.3">
      <c r="AE555" s="12">
        <v>44819</v>
      </c>
      <c r="AF555" s="13">
        <v>141.93899999999999</v>
      </c>
      <c r="AG555" s="13">
        <v>115.49140372335816</v>
      </c>
      <c r="AH555" s="13">
        <v>112.77952739226168</v>
      </c>
      <c r="AJ555" s="13">
        <v>97.65</v>
      </c>
      <c r="AK555" s="13">
        <v>1133134.122</v>
      </c>
    </row>
    <row r="556" spans="31:37" hidden="1" x14ac:dyDescent="0.3">
      <c r="AE556" s="12">
        <v>44818</v>
      </c>
      <c r="AF556" s="13">
        <v>141.27000000000001</v>
      </c>
      <c r="AG556" s="13">
        <v>115.44156782940934</v>
      </c>
      <c r="AH556" s="13">
        <v>113.0554931794712</v>
      </c>
      <c r="AJ556" s="13">
        <v>97.19</v>
      </c>
      <c r="AK556" s="13">
        <v>1208707.5340000002</v>
      </c>
    </row>
    <row r="557" spans="31:37" hidden="1" x14ac:dyDescent="0.3">
      <c r="AE557" s="12">
        <v>44817</v>
      </c>
      <c r="AF557" s="13">
        <v>141.59</v>
      </c>
      <c r="AG557" s="13">
        <v>115.39175344023269</v>
      </c>
      <c r="AH557" s="13">
        <v>113.06054758470219</v>
      </c>
      <c r="AJ557" s="13">
        <v>97.41</v>
      </c>
      <c r="AK557" s="13">
        <v>1250890.1719999998</v>
      </c>
    </row>
    <row r="558" spans="31:37" hidden="1" x14ac:dyDescent="0.3">
      <c r="AE558" s="12">
        <v>44816</v>
      </c>
      <c r="AF558" s="13">
        <v>141.57499999999999</v>
      </c>
      <c r="AG558" s="13">
        <v>115.34196054654866</v>
      </c>
      <c r="AH558" s="13">
        <v>113.26525274461574</v>
      </c>
      <c r="AJ558" s="13">
        <v>97.4</v>
      </c>
      <c r="AK558" s="13">
        <v>1314973.6680000001</v>
      </c>
    </row>
    <row r="559" spans="31:37" hidden="1" x14ac:dyDescent="0.3">
      <c r="AE559" s="12">
        <v>44813</v>
      </c>
      <c r="AF559" s="13">
        <v>141.44399999999999</v>
      </c>
      <c r="AG559" s="13">
        <v>115.29218913908169</v>
      </c>
      <c r="AH559" s="13">
        <v>113.50716441306864</v>
      </c>
      <c r="AJ559" s="13">
        <v>97.31</v>
      </c>
      <c r="AK559" s="13">
        <v>1365831.6006666666</v>
      </c>
    </row>
    <row r="560" spans="31:37" hidden="1" x14ac:dyDescent="0.3">
      <c r="AE560" s="12">
        <v>44812</v>
      </c>
      <c r="AF560" s="13">
        <v>141.154</v>
      </c>
      <c r="AG560" s="13">
        <v>115.24243920856021</v>
      </c>
      <c r="AH560" s="13">
        <v>113.47970426096262</v>
      </c>
      <c r="AJ560" s="13">
        <v>97.11</v>
      </c>
      <c r="AK560" s="13">
        <v>1385470.2906666666</v>
      </c>
    </row>
    <row r="561" spans="31:37" hidden="1" x14ac:dyDescent="0.3">
      <c r="AE561" s="12">
        <v>44810</v>
      </c>
      <c r="AF561" s="13">
        <v>141.59</v>
      </c>
      <c r="AG561" s="13">
        <v>115.1927107457167</v>
      </c>
      <c r="AH561" s="13">
        <v>113.14499472354544</v>
      </c>
      <c r="AJ561" s="13">
        <v>97.41</v>
      </c>
      <c r="AK561" s="13">
        <v>1373772.3839999998</v>
      </c>
    </row>
    <row r="562" spans="31:37" hidden="1" x14ac:dyDescent="0.3">
      <c r="AE562" s="12">
        <v>44809</v>
      </c>
      <c r="AF562" s="13">
        <v>141.53200000000001</v>
      </c>
      <c r="AG562" s="13">
        <v>115.14300374128757</v>
      </c>
      <c r="AH562" s="13">
        <v>113.53945479942968</v>
      </c>
      <c r="AJ562" s="13">
        <v>97.37</v>
      </c>
      <c r="AK562" s="13">
        <v>1390563.4179999998</v>
      </c>
    </row>
    <row r="563" spans="31:37" hidden="1" x14ac:dyDescent="0.3">
      <c r="AE563" s="12">
        <v>44806</v>
      </c>
      <c r="AF563" s="13">
        <v>142.447</v>
      </c>
      <c r="AG563" s="13">
        <v>115.09331818601329</v>
      </c>
      <c r="AH563" s="13">
        <v>113.64049128971958</v>
      </c>
      <c r="AJ563" s="13">
        <v>98</v>
      </c>
      <c r="AK563" s="13">
        <v>1385538.0566666664</v>
      </c>
    </row>
    <row r="564" spans="31:37" hidden="1" x14ac:dyDescent="0.3">
      <c r="AE564" s="12">
        <v>44805</v>
      </c>
      <c r="AF564" s="13">
        <v>140.994</v>
      </c>
      <c r="AG564" s="13">
        <v>115.0436540706383</v>
      </c>
      <c r="AH564" s="13">
        <v>113.46099799945354</v>
      </c>
      <c r="AJ564" s="13">
        <v>97</v>
      </c>
      <c r="AK564" s="13">
        <v>1359228.19</v>
      </c>
    </row>
    <row r="565" spans="31:37" hidden="1" x14ac:dyDescent="0.3">
      <c r="AE565" s="12">
        <v>44804</v>
      </c>
      <c r="AF565" s="13">
        <v>142.47499999999999</v>
      </c>
      <c r="AG565" s="13">
        <v>114.99401138591101</v>
      </c>
      <c r="AH565" s="13">
        <v>112.80387375170871</v>
      </c>
      <c r="AJ565" s="13">
        <v>99.08</v>
      </c>
      <c r="AK565" s="13">
        <v>1285839.1226666665</v>
      </c>
    </row>
    <row r="566" spans="31:37" hidden="1" x14ac:dyDescent="0.3">
      <c r="AE566" s="12">
        <v>44803</v>
      </c>
      <c r="AF566" s="13">
        <v>142.346</v>
      </c>
      <c r="AG566" s="13">
        <v>114.94439012258385</v>
      </c>
      <c r="AH566" s="13">
        <v>112.72289520305848</v>
      </c>
      <c r="AJ566" s="13">
        <v>98.99</v>
      </c>
      <c r="AK566" s="13">
        <v>1249370.5146666665</v>
      </c>
    </row>
    <row r="567" spans="31:37" hidden="1" x14ac:dyDescent="0.3">
      <c r="AE567" s="12">
        <v>44802</v>
      </c>
      <c r="AF567" s="13">
        <v>142.547</v>
      </c>
      <c r="AG567" s="13">
        <v>114.89479027141326</v>
      </c>
      <c r="AH567" s="13">
        <v>112.66549023231238</v>
      </c>
      <c r="AJ567" s="13">
        <v>99.13</v>
      </c>
      <c r="AK567" s="13">
        <v>1173825.1953333332</v>
      </c>
    </row>
    <row r="568" spans="31:37" hidden="1" x14ac:dyDescent="0.3">
      <c r="AE568" s="12">
        <v>44799</v>
      </c>
      <c r="AF568" s="13">
        <v>142.60400000000001</v>
      </c>
      <c r="AG568" s="13">
        <v>114.84521182315962</v>
      </c>
      <c r="AH568" s="13">
        <v>113.13748180273015</v>
      </c>
      <c r="AJ568" s="13">
        <v>99.17</v>
      </c>
      <c r="AK568" s="13">
        <v>1133597.8693333333</v>
      </c>
    </row>
    <row r="569" spans="31:37" hidden="1" x14ac:dyDescent="0.3">
      <c r="AE569" s="12">
        <v>44798</v>
      </c>
      <c r="AF569" s="13">
        <v>142.346</v>
      </c>
      <c r="AG569" s="13">
        <v>114.79565476858731</v>
      </c>
      <c r="AH569" s="13">
        <v>113.00381084996849</v>
      </c>
      <c r="AJ569" s="13">
        <v>98.99</v>
      </c>
      <c r="AK569" s="13">
        <v>1082634.382</v>
      </c>
    </row>
    <row r="570" spans="31:37" hidden="1" x14ac:dyDescent="0.3">
      <c r="AE570" s="12">
        <v>44797</v>
      </c>
      <c r="AF570" s="13">
        <v>142.346</v>
      </c>
      <c r="AG570" s="13">
        <v>114.74611909846473</v>
      </c>
      <c r="AH570" s="13">
        <v>113.47917366704824</v>
      </c>
      <c r="AJ570" s="13">
        <v>98.99</v>
      </c>
      <c r="AK570" s="13">
        <v>1036850.9926666667</v>
      </c>
    </row>
    <row r="571" spans="31:37" hidden="1" x14ac:dyDescent="0.3">
      <c r="AE571" s="12">
        <v>44796</v>
      </c>
      <c r="AF571" s="13">
        <v>142.446</v>
      </c>
      <c r="AG571" s="13">
        <v>114.69660480356423</v>
      </c>
      <c r="AH571" s="13">
        <v>113.57276651789387</v>
      </c>
      <c r="AJ571" s="13">
        <v>99.06</v>
      </c>
      <c r="AK571" s="13">
        <v>958332.01866666658</v>
      </c>
    </row>
    <row r="572" spans="31:37" hidden="1" x14ac:dyDescent="0.3">
      <c r="AE572" s="12">
        <v>44795</v>
      </c>
      <c r="AF572" s="13">
        <v>142.57599999999999</v>
      </c>
      <c r="AG572" s="13">
        <v>114.64711187466214</v>
      </c>
      <c r="AH572" s="13">
        <v>113.14730031900355</v>
      </c>
      <c r="AJ572" s="13">
        <v>99.15</v>
      </c>
      <c r="AK572" s="13">
        <v>917459.13866666658</v>
      </c>
    </row>
    <row r="573" spans="31:37" hidden="1" x14ac:dyDescent="0.3">
      <c r="AE573" s="12">
        <v>44792</v>
      </c>
      <c r="AF573" s="13">
        <v>142.518</v>
      </c>
      <c r="AG573" s="13">
        <v>114.59764030253881</v>
      </c>
      <c r="AH573" s="13">
        <v>113.34927958035956</v>
      </c>
      <c r="AJ573" s="13">
        <v>99.11</v>
      </c>
      <c r="AK573" s="13">
        <v>895740.04599999986</v>
      </c>
    </row>
    <row r="574" spans="31:37" hidden="1" x14ac:dyDescent="0.3">
      <c r="AE574" s="12">
        <v>44791</v>
      </c>
      <c r="AF574" s="13">
        <v>142.30199999999999</v>
      </c>
      <c r="AG574" s="13">
        <v>114.54819007797852</v>
      </c>
      <c r="AH574" s="13">
        <v>113.55950305682727</v>
      </c>
      <c r="AJ574" s="13">
        <v>98.96</v>
      </c>
      <c r="AK574" s="13">
        <v>924561.87866666657</v>
      </c>
    </row>
    <row r="575" spans="31:37" hidden="1" x14ac:dyDescent="0.3">
      <c r="AE575" s="12">
        <v>44790</v>
      </c>
      <c r="AF575" s="13">
        <v>142.38900000000001</v>
      </c>
      <c r="AG575" s="13">
        <v>114.49876119176955</v>
      </c>
      <c r="AH575" s="13">
        <v>113.56886522504237</v>
      </c>
      <c r="AJ575" s="13">
        <v>99.02</v>
      </c>
      <c r="AK575" s="13">
        <v>926525.80666666653</v>
      </c>
    </row>
    <row r="576" spans="31:37" hidden="1" x14ac:dyDescent="0.3">
      <c r="AE576" s="12">
        <v>44789</v>
      </c>
      <c r="AF576" s="13">
        <v>142.40299999999999</v>
      </c>
      <c r="AG576" s="13">
        <v>114.44935363470414</v>
      </c>
      <c r="AH576" s="13">
        <v>113.69270351391346</v>
      </c>
      <c r="AJ576" s="13">
        <v>99.03</v>
      </c>
      <c r="AK576" s="13">
        <v>958052.81466666644</v>
      </c>
    </row>
    <row r="577" spans="31:37" hidden="1" x14ac:dyDescent="0.3">
      <c r="AE577" s="12">
        <v>44788</v>
      </c>
      <c r="AF577" s="13">
        <v>142.489</v>
      </c>
      <c r="AG577" s="13">
        <v>114.39996739757852</v>
      </c>
      <c r="AH577" s="13">
        <v>114.25027463854558</v>
      </c>
      <c r="AJ577" s="13">
        <v>99.09</v>
      </c>
      <c r="AK577" s="13">
        <v>942755.99333333306</v>
      </c>
    </row>
    <row r="578" spans="31:37" hidden="1" x14ac:dyDescent="0.3">
      <c r="AE578" s="12">
        <v>44785</v>
      </c>
      <c r="AF578" s="13">
        <v>142.36000000000001</v>
      </c>
      <c r="AG578" s="13">
        <v>114.3506024711929</v>
      </c>
      <c r="AH578" s="13">
        <v>113.70315715797804</v>
      </c>
      <c r="AJ578" s="13">
        <v>99</v>
      </c>
      <c r="AK578" s="13">
        <v>955703.00599999994</v>
      </c>
    </row>
    <row r="579" spans="31:37" hidden="1" x14ac:dyDescent="0.3">
      <c r="AE579" s="12">
        <v>44784</v>
      </c>
      <c r="AF579" s="13">
        <v>142.31700000000001</v>
      </c>
      <c r="AG579" s="13">
        <v>114.30125884635143</v>
      </c>
      <c r="AH579" s="13">
        <v>113.08242621047172</v>
      </c>
      <c r="AJ579" s="13">
        <v>98.97</v>
      </c>
      <c r="AK579" s="13">
        <v>959578.08866666665</v>
      </c>
    </row>
    <row r="580" spans="31:37" hidden="1" x14ac:dyDescent="0.3">
      <c r="AE580" s="12">
        <v>44783</v>
      </c>
      <c r="AF580" s="13">
        <v>142.446</v>
      </c>
      <c r="AG580" s="13">
        <v>114.25193651386226</v>
      </c>
      <c r="AH580" s="13">
        <v>113.35808757918286</v>
      </c>
      <c r="AJ580" s="13">
        <v>99.06</v>
      </c>
      <c r="AK580" s="13">
        <v>972666.17200000002</v>
      </c>
    </row>
    <row r="581" spans="31:37" hidden="1" x14ac:dyDescent="0.3">
      <c r="AE581" s="12">
        <v>44782</v>
      </c>
      <c r="AF581" s="13">
        <v>142.964</v>
      </c>
      <c r="AG581" s="13">
        <v>114.20263546453748</v>
      </c>
      <c r="AH581" s="13">
        <v>113.35696967269429</v>
      </c>
      <c r="AJ581" s="13">
        <v>99.42</v>
      </c>
      <c r="AK581" s="13">
        <v>941469.78</v>
      </c>
    </row>
    <row r="582" spans="31:37" hidden="1" x14ac:dyDescent="0.3">
      <c r="AE582" s="12">
        <v>44781</v>
      </c>
      <c r="AF582" s="13">
        <v>143.00700000000001</v>
      </c>
      <c r="AG582" s="13">
        <v>114.15335568919316</v>
      </c>
      <c r="AH582" s="13">
        <v>113.71744494615406</v>
      </c>
      <c r="AJ582" s="13">
        <v>99.45</v>
      </c>
      <c r="AK582" s="13">
        <v>929170.99066666677</v>
      </c>
    </row>
    <row r="583" spans="31:37" hidden="1" x14ac:dyDescent="0.3">
      <c r="AE583" s="12">
        <v>44778</v>
      </c>
      <c r="AF583" s="13">
        <v>143.00700000000001</v>
      </c>
      <c r="AG583" s="13">
        <v>114.10409717864933</v>
      </c>
      <c r="AH583" s="13">
        <v>113.21289058364829</v>
      </c>
      <c r="AJ583" s="13">
        <v>99.45</v>
      </c>
      <c r="AK583" s="13">
        <v>935905.7906666667</v>
      </c>
    </row>
    <row r="584" spans="31:37" hidden="1" x14ac:dyDescent="0.3">
      <c r="AE584" s="12">
        <v>44777</v>
      </c>
      <c r="AF584" s="13">
        <v>142.935</v>
      </c>
      <c r="AG584" s="13">
        <v>114.05485992372996</v>
      </c>
      <c r="AH584" s="13">
        <v>112.97695903374921</v>
      </c>
      <c r="AJ584" s="13">
        <v>99.4</v>
      </c>
      <c r="AK584" s="13">
        <v>946745.11533333338</v>
      </c>
    </row>
    <row r="585" spans="31:37" hidden="1" x14ac:dyDescent="0.3">
      <c r="AE585" s="12">
        <v>44776</v>
      </c>
      <c r="AF585" s="13">
        <v>142.92099999999999</v>
      </c>
      <c r="AG585" s="13">
        <v>114.00564391526302</v>
      </c>
      <c r="AH585" s="13">
        <v>111.77785719071093</v>
      </c>
      <c r="AJ585" s="13">
        <v>99.39</v>
      </c>
      <c r="AK585" s="13">
        <v>966093.66866666672</v>
      </c>
    </row>
    <row r="586" spans="31:37" hidden="1" x14ac:dyDescent="0.3">
      <c r="AE586" s="12">
        <v>44775</v>
      </c>
      <c r="AF586" s="13">
        <v>143.136</v>
      </c>
      <c r="AG586" s="13">
        <v>113.95814450823889</v>
      </c>
      <c r="AH586" s="13">
        <v>111.53930694483327</v>
      </c>
      <c r="AJ586" s="13">
        <v>99.54</v>
      </c>
      <c r="AK586" s="13">
        <v>965343.77600000007</v>
      </c>
    </row>
    <row r="587" spans="31:37" hidden="1" x14ac:dyDescent="0.3">
      <c r="AE587" s="12">
        <v>44774</v>
      </c>
      <c r="AF587" s="13">
        <v>142.84899999999999</v>
      </c>
      <c r="AG587" s="13">
        <v>113.91066489140749</v>
      </c>
      <c r="AH587" s="13">
        <v>111.78043387502555</v>
      </c>
      <c r="AJ587" s="13">
        <v>99.34</v>
      </c>
      <c r="AK587" s="13">
        <v>976889.32333333348</v>
      </c>
    </row>
    <row r="588" spans="31:37" hidden="1" x14ac:dyDescent="0.3">
      <c r="AE588" s="12">
        <v>44771</v>
      </c>
      <c r="AF588" s="13">
        <v>141.97</v>
      </c>
      <c r="AG588" s="13">
        <v>113.86320505652346</v>
      </c>
      <c r="AH588" s="13">
        <v>111.73502327513569</v>
      </c>
      <c r="AJ588" s="13">
        <v>100.12</v>
      </c>
      <c r="AK588" s="13">
        <v>940624.59400000016</v>
      </c>
    </row>
    <row r="589" spans="31:37" hidden="1" x14ac:dyDescent="0.3">
      <c r="AE589" s="12">
        <v>44770</v>
      </c>
      <c r="AF589" s="13">
        <v>142.28200000000001</v>
      </c>
      <c r="AG589" s="13">
        <v>113.81576499534479</v>
      </c>
      <c r="AH589" s="13">
        <v>111.40846326634752</v>
      </c>
      <c r="AJ589" s="13">
        <v>100.34</v>
      </c>
      <c r="AK589" s="13">
        <v>877050.5780000001</v>
      </c>
    </row>
    <row r="590" spans="31:37" hidden="1" x14ac:dyDescent="0.3">
      <c r="AE590" s="12">
        <v>44769</v>
      </c>
      <c r="AF590" s="13">
        <v>142.22499999999999</v>
      </c>
      <c r="AG590" s="13">
        <v>113.76834469963298</v>
      </c>
      <c r="AH590" s="13">
        <v>111.07764794797322</v>
      </c>
      <c r="AJ590" s="13">
        <v>100.3</v>
      </c>
      <c r="AK590" s="13">
        <v>873510.03133333346</v>
      </c>
    </row>
    <row r="591" spans="31:37" hidden="1" x14ac:dyDescent="0.3">
      <c r="AE591" s="12">
        <v>44768</v>
      </c>
      <c r="AF591" s="13">
        <v>142.197</v>
      </c>
      <c r="AG591" s="13">
        <v>113.72094416115291</v>
      </c>
      <c r="AH591" s="13">
        <v>110.89490025125133</v>
      </c>
      <c r="AJ591" s="13">
        <v>100.28</v>
      </c>
      <c r="AK591" s="13">
        <v>822820.99800000014</v>
      </c>
    </row>
    <row r="592" spans="31:37" hidden="1" x14ac:dyDescent="0.3">
      <c r="AE592" s="12">
        <v>44767</v>
      </c>
      <c r="AF592" s="13">
        <v>141.88499999999999</v>
      </c>
      <c r="AG592" s="13">
        <v>113.67356337167293</v>
      </c>
      <c r="AH592" s="13">
        <v>111.1700653112951</v>
      </c>
      <c r="AJ592" s="13">
        <v>100.06</v>
      </c>
      <c r="AK592" s="13">
        <v>825239.38733333326</v>
      </c>
    </row>
    <row r="593" spans="31:37" hidden="1" x14ac:dyDescent="0.3">
      <c r="AE593" s="12">
        <v>44764</v>
      </c>
      <c r="AF593" s="13">
        <v>141.899</v>
      </c>
      <c r="AG593" s="13">
        <v>113.62620232296477</v>
      </c>
      <c r="AH593" s="13">
        <v>111.23573571857875</v>
      </c>
      <c r="AJ593" s="13">
        <v>100.07</v>
      </c>
      <c r="AK593" s="13">
        <v>810335.55799999996</v>
      </c>
    </row>
    <row r="594" spans="31:37" hidden="1" x14ac:dyDescent="0.3">
      <c r="AE594" s="12">
        <v>44763</v>
      </c>
      <c r="AF594" s="13">
        <v>141.77099999999999</v>
      </c>
      <c r="AG594" s="13">
        <v>113.57886100680365</v>
      </c>
      <c r="AH594" s="13">
        <v>111.01649674878647</v>
      </c>
      <c r="AJ594" s="13">
        <v>99.98</v>
      </c>
      <c r="AK594" s="13">
        <v>828736.20866666676</v>
      </c>
    </row>
    <row r="595" spans="31:37" hidden="1" x14ac:dyDescent="0.3">
      <c r="AE595" s="12">
        <v>44762</v>
      </c>
      <c r="AF595" s="13">
        <v>141.91300000000001</v>
      </c>
      <c r="AG595" s="13">
        <v>113.53153941496817</v>
      </c>
      <c r="AH595" s="13">
        <v>111.01813156772101</v>
      </c>
      <c r="AJ595" s="13">
        <v>100.08</v>
      </c>
      <c r="AK595" s="13">
        <v>817831.39266666665</v>
      </c>
    </row>
    <row r="596" spans="31:37" hidden="1" x14ac:dyDescent="0.3">
      <c r="AE596" s="12">
        <v>44761</v>
      </c>
      <c r="AF596" s="13">
        <v>141.79900000000001</v>
      </c>
      <c r="AG596" s="13">
        <v>113.48423753924035</v>
      </c>
      <c r="AH596" s="13">
        <v>110.67994578361616</v>
      </c>
      <c r="AJ596" s="13">
        <v>100</v>
      </c>
      <c r="AK596" s="13">
        <v>867025.37800000003</v>
      </c>
    </row>
    <row r="597" spans="31:37" hidden="1" x14ac:dyDescent="0.3">
      <c r="AE597" s="12">
        <v>44760</v>
      </c>
      <c r="AF597" s="13">
        <v>141.374</v>
      </c>
      <c r="AG597" s="13">
        <v>113.43695537140569</v>
      </c>
      <c r="AH597" s="13">
        <v>110.99987765704392</v>
      </c>
      <c r="AJ597" s="13">
        <v>99.7</v>
      </c>
      <c r="AK597" s="13">
        <v>911960.71133333328</v>
      </c>
    </row>
    <row r="598" spans="31:37" hidden="1" x14ac:dyDescent="0.3">
      <c r="AE598" s="12">
        <v>44757</v>
      </c>
      <c r="AF598" s="13">
        <v>141.50200000000001</v>
      </c>
      <c r="AG598" s="13">
        <v>113.38969290325305</v>
      </c>
      <c r="AH598" s="13">
        <v>111.72589978677915</v>
      </c>
      <c r="AJ598" s="13">
        <v>99.79</v>
      </c>
      <c r="AK598" s="13">
        <v>977142.04866666661</v>
      </c>
    </row>
    <row r="599" spans="31:37" hidden="1" x14ac:dyDescent="0.3">
      <c r="AE599" s="12">
        <v>44756</v>
      </c>
      <c r="AF599" s="13">
        <v>141.374</v>
      </c>
      <c r="AG599" s="13">
        <v>113.34245012657476</v>
      </c>
      <c r="AH599" s="13">
        <v>111.35059203022664</v>
      </c>
      <c r="AJ599" s="13">
        <v>99.7</v>
      </c>
      <c r="AK599" s="13">
        <v>1007139.7439999998</v>
      </c>
    </row>
    <row r="600" spans="31:37" hidden="1" x14ac:dyDescent="0.3">
      <c r="AE600" s="12">
        <v>44755</v>
      </c>
      <c r="AF600" s="13">
        <v>141.43100000000001</v>
      </c>
      <c r="AG600" s="13">
        <v>113.29522703316654</v>
      </c>
      <c r="AH600" s="13">
        <v>111.17480203609331</v>
      </c>
      <c r="AJ600" s="13">
        <v>99.74</v>
      </c>
      <c r="AK600" s="13">
        <v>1056771.4413333333</v>
      </c>
    </row>
    <row r="601" spans="31:37" hidden="1" x14ac:dyDescent="0.3">
      <c r="AE601" s="12">
        <v>44754</v>
      </c>
      <c r="AF601" s="13">
        <v>141.38800000000001</v>
      </c>
      <c r="AG601" s="13">
        <v>113.24802361482753</v>
      </c>
      <c r="AH601" s="13">
        <v>110.97531184637788</v>
      </c>
      <c r="AJ601" s="13">
        <v>99.71</v>
      </c>
      <c r="AK601" s="13">
        <v>1126031.7266666666</v>
      </c>
    </row>
    <row r="602" spans="31:37" hidden="1" x14ac:dyDescent="0.3">
      <c r="AE602" s="12">
        <v>44753</v>
      </c>
      <c r="AF602" s="13">
        <v>141.77099999999999</v>
      </c>
      <c r="AG602" s="13">
        <v>113.2008398633603</v>
      </c>
      <c r="AH602" s="13">
        <v>110.82116039970897</v>
      </c>
      <c r="AJ602" s="13">
        <v>99.98</v>
      </c>
      <c r="AK602" s="13">
        <v>1116347.2560000001</v>
      </c>
    </row>
    <row r="603" spans="31:37" hidden="1" x14ac:dyDescent="0.3">
      <c r="AE603" s="12">
        <v>44750</v>
      </c>
      <c r="AF603" s="13">
        <v>141.85599999999999</v>
      </c>
      <c r="AG603" s="13">
        <v>113.15367577057081</v>
      </c>
      <c r="AH603" s="13">
        <v>111.12308310225312</v>
      </c>
      <c r="AJ603" s="13">
        <v>100.04</v>
      </c>
      <c r="AK603" s="13">
        <v>1108482.7720000001</v>
      </c>
    </row>
    <row r="604" spans="31:37" hidden="1" x14ac:dyDescent="0.3">
      <c r="AE604" s="12">
        <v>44749</v>
      </c>
      <c r="AF604" s="13">
        <v>141.79900000000001</v>
      </c>
      <c r="AG604" s="13">
        <v>113.10653132826847</v>
      </c>
      <c r="AH604" s="13">
        <v>111.70784541111199</v>
      </c>
      <c r="AJ604" s="13">
        <v>100</v>
      </c>
      <c r="AK604" s="13">
        <v>1140811.996</v>
      </c>
    </row>
    <row r="605" spans="31:37" hidden="1" x14ac:dyDescent="0.3">
      <c r="AE605" s="12">
        <v>44748</v>
      </c>
      <c r="AF605" s="13">
        <v>142.06899999999999</v>
      </c>
      <c r="AG605" s="13">
        <v>113.05940652826609</v>
      </c>
      <c r="AH605" s="13">
        <v>111.73380089303893</v>
      </c>
      <c r="AJ605" s="13">
        <v>100.19</v>
      </c>
      <c r="AK605" s="13">
        <v>1140702.1693333336</v>
      </c>
    </row>
    <row r="606" spans="31:37" hidden="1" x14ac:dyDescent="0.3">
      <c r="AE606" s="12">
        <v>44747</v>
      </c>
      <c r="AF606" s="13">
        <v>141.85599999999999</v>
      </c>
      <c r="AG606" s="13">
        <v>113.01230136237987</v>
      </c>
      <c r="AH606" s="13">
        <v>111.96913414090497</v>
      </c>
      <c r="AJ606" s="13">
        <v>100.04</v>
      </c>
      <c r="AK606" s="13">
        <v>1150584.206</v>
      </c>
    </row>
    <row r="607" spans="31:37" hidden="1" x14ac:dyDescent="0.3">
      <c r="AE607" s="12">
        <v>44746</v>
      </c>
      <c r="AF607" s="13">
        <v>142.62200000000001</v>
      </c>
      <c r="AG607" s="13">
        <v>112.96521582242944</v>
      </c>
      <c r="AH607" s="13">
        <v>112.16760066777307</v>
      </c>
      <c r="AJ607" s="13">
        <v>100.58</v>
      </c>
      <c r="AK607" s="13">
        <v>1216765.558</v>
      </c>
    </row>
    <row r="608" spans="31:37" hidden="1" x14ac:dyDescent="0.3">
      <c r="AE608" s="12">
        <v>44743</v>
      </c>
      <c r="AF608" s="13">
        <v>141.79900000000001</v>
      </c>
      <c r="AG608" s="13">
        <v>112.91814990023784</v>
      </c>
      <c r="AH608" s="13">
        <v>112.36711228868131</v>
      </c>
      <c r="AJ608" s="13">
        <v>100</v>
      </c>
      <c r="AK608" s="13">
        <v>1227127.7860000001</v>
      </c>
    </row>
    <row r="609" spans="31:37" hidden="1" x14ac:dyDescent="0.3">
      <c r="AE609" s="12">
        <v>44742</v>
      </c>
      <c r="AF609" s="13">
        <v>141.101</v>
      </c>
      <c r="AG609" s="13">
        <v>112.8711035876315</v>
      </c>
      <c r="AH609" s="13">
        <v>112.59117567752186</v>
      </c>
      <c r="AJ609" s="13">
        <v>101</v>
      </c>
      <c r="AK609" s="13">
        <v>1224970.7506666668</v>
      </c>
    </row>
    <row r="610" spans="31:37" hidden="1" x14ac:dyDescent="0.3">
      <c r="AE610" s="12">
        <v>44741</v>
      </c>
      <c r="AF610" s="13">
        <v>140.16499999999999</v>
      </c>
      <c r="AG610" s="13">
        <v>112.82407687644027</v>
      </c>
      <c r="AH610" s="13">
        <v>112.32624884251112</v>
      </c>
      <c r="AJ610" s="13">
        <v>100.33</v>
      </c>
      <c r="AK610" s="13">
        <v>1218022.1813333335</v>
      </c>
    </row>
    <row r="611" spans="31:37" hidden="1" x14ac:dyDescent="0.3">
      <c r="AE611" s="12">
        <v>44740</v>
      </c>
      <c r="AF611" s="13">
        <v>139.67599999999999</v>
      </c>
      <c r="AG611" s="13">
        <v>112.7770697584974</v>
      </c>
      <c r="AH611" s="13">
        <v>112.39520494649133</v>
      </c>
      <c r="AJ611" s="13">
        <v>99.98</v>
      </c>
      <c r="AK611" s="13">
        <v>1194623.8280000002</v>
      </c>
    </row>
    <row r="612" spans="31:37" hidden="1" x14ac:dyDescent="0.3">
      <c r="AE612" s="12">
        <v>44739</v>
      </c>
      <c r="AF612" s="13">
        <v>140.51400000000001</v>
      </c>
      <c r="AG612" s="13">
        <v>112.73008222563955</v>
      </c>
      <c r="AH612" s="13">
        <v>112.86548544767847</v>
      </c>
      <c r="AJ612" s="13">
        <v>100.58</v>
      </c>
      <c r="AK612" s="13">
        <v>1140248.3960000004</v>
      </c>
    </row>
    <row r="613" spans="31:37" hidden="1" x14ac:dyDescent="0.3">
      <c r="AE613" s="12">
        <v>44736</v>
      </c>
      <c r="AF613" s="13">
        <v>140.053</v>
      </c>
      <c r="AG613" s="13">
        <v>112.68311426970676</v>
      </c>
      <c r="AH613" s="13">
        <v>112.95703322199755</v>
      </c>
      <c r="AJ613" s="13">
        <v>100.25</v>
      </c>
      <c r="AK613" s="13">
        <v>1053579.078666667</v>
      </c>
    </row>
    <row r="614" spans="31:37" hidden="1" x14ac:dyDescent="0.3">
      <c r="AE614" s="12">
        <v>44735</v>
      </c>
      <c r="AF614" s="13">
        <v>140.179</v>
      </c>
      <c r="AG614" s="13">
        <v>112.6361658825425</v>
      </c>
      <c r="AH614" s="13">
        <v>113.13790162802702</v>
      </c>
      <c r="AJ614" s="13">
        <v>100.34</v>
      </c>
      <c r="AK614" s="13">
        <v>1029424.6486666668</v>
      </c>
    </row>
    <row r="615" spans="31:37" hidden="1" x14ac:dyDescent="0.3">
      <c r="AE615" s="12">
        <v>44734</v>
      </c>
      <c r="AF615" s="13">
        <v>139.83000000000001</v>
      </c>
      <c r="AG615" s="13">
        <v>112.58923705599362</v>
      </c>
      <c r="AH615" s="13">
        <v>112.94501029952497</v>
      </c>
      <c r="AJ615" s="13">
        <v>100.09</v>
      </c>
      <c r="AK615" s="13">
        <v>990029.05000000016</v>
      </c>
    </row>
    <row r="616" spans="31:37" hidden="1" x14ac:dyDescent="0.3">
      <c r="AE616" s="12">
        <v>44733</v>
      </c>
      <c r="AF616" s="13">
        <v>140.89099999999999</v>
      </c>
      <c r="AG616" s="13">
        <v>112.54232778191036</v>
      </c>
      <c r="AH616" s="13">
        <v>112.94806019483202</v>
      </c>
      <c r="AJ616" s="13">
        <v>100.85</v>
      </c>
      <c r="AK616" s="13">
        <v>968220.26600000006</v>
      </c>
    </row>
    <row r="617" spans="31:37" hidden="1" x14ac:dyDescent="0.3">
      <c r="AE617" s="12">
        <v>44732</v>
      </c>
      <c r="AF617" s="13">
        <v>140.375</v>
      </c>
      <c r="AG617" s="13">
        <v>112.49543805214637</v>
      </c>
      <c r="AH617" s="13">
        <v>113.23869788851344</v>
      </c>
      <c r="AJ617" s="13">
        <v>100.48</v>
      </c>
      <c r="AK617" s="13">
        <v>972578.48133333342</v>
      </c>
    </row>
    <row r="618" spans="31:37" hidden="1" x14ac:dyDescent="0.3">
      <c r="AE618" s="12">
        <v>44729</v>
      </c>
      <c r="AF618" s="13">
        <v>139.95500000000001</v>
      </c>
      <c r="AG618" s="13">
        <v>112.44856785855868</v>
      </c>
      <c r="AH618" s="13">
        <v>113.52644639169957</v>
      </c>
      <c r="AJ618" s="13">
        <v>100.18</v>
      </c>
      <c r="AK618" s="13">
        <v>980803.46133333328</v>
      </c>
    </row>
    <row r="619" spans="31:37" hidden="1" x14ac:dyDescent="0.3">
      <c r="AE619" s="12">
        <v>44727</v>
      </c>
      <c r="AF619" s="13">
        <v>139.78800000000001</v>
      </c>
      <c r="AG619" s="13">
        <v>112.40171719300773</v>
      </c>
      <c r="AH619" s="13">
        <v>113.34256251545469</v>
      </c>
      <c r="AJ619" s="13">
        <v>100.06</v>
      </c>
      <c r="AK619" s="13">
        <v>936020.72000000009</v>
      </c>
    </row>
    <row r="620" spans="31:37" hidden="1" x14ac:dyDescent="0.3">
      <c r="AE620" s="12">
        <v>44726</v>
      </c>
      <c r="AF620" s="13">
        <v>140.053</v>
      </c>
      <c r="AG620" s="13">
        <v>112.35656429198086</v>
      </c>
      <c r="AH620" s="13">
        <v>112.60110954232512</v>
      </c>
      <c r="AJ620" s="13">
        <v>100.25</v>
      </c>
      <c r="AK620" s="13">
        <v>900075.3933333332</v>
      </c>
    </row>
    <row r="621" spans="31:37" hidden="1" x14ac:dyDescent="0.3">
      <c r="AE621" s="12">
        <v>44725</v>
      </c>
      <c r="AF621" s="13">
        <v>139.56399999999999</v>
      </c>
      <c r="AG621" s="13">
        <v>112.31142952932876</v>
      </c>
      <c r="AH621" s="13">
        <v>112.77269852155811</v>
      </c>
      <c r="AJ621" s="13">
        <v>99.9</v>
      </c>
      <c r="AK621" s="13">
        <v>887686.88000000012</v>
      </c>
    </row>
    <row r="622" spans="31:37" hidden="1" x14ac:dyDescent="0.3">
      <c r="AE622" s="12">
        <v>44722</v>
      </c>
      <c r="AF622" s="13">
        <v>140.26300000000001</v>
      </c>
      <c r="AG622" s="13">
        <v>112.26631289776506</v>
      </c>
      <c r="AH622" s="13">
        <v>113.05448360597251</v>
      </c>
      <c r="AJ622" s="13">
        <v>100.4</v>
      </c>
      <c r="AK622" s="13">
        <v>816208</v>
      </c>
    </row>
    <row r="623" spans="31:37" hidden="1" x14ac:dyDescent="0.3">
      <c r="AE623" s="12">
        <v>44721</v>
      </c>
      <c r="AF623" s="13">
        <v>140.10900000000001</v>
      </c>
      <c r="AG623" s="13">
        <v>112.22121439000632</v>
      </c>
      <c r="AH623" s="13">
        <v>113.00741955284833</v>
      </c>
      <c r="AJ623" s="13">
        <v>100.29</v>
      </c>
      <c r="AK623" s="13">
        <v>794441.65733333328</v>
      </c>
    </row>
    <row r="624" spans="31:37" hidden="1" x14ac:dyDescent="0.3">
      <c r="AE624" s="12">
        <v>44720</v>
      </c>
      <c r="AF624" s="13">
        <v>140.30500000000001</v>
      </c>
      <c r="AG624" s="13">
        <v>112.17613399877203</v>
      </c>
      <c r="AH624" s="13">
        <v>112.87948980570749</v>
      </c>
      <c r="AJ624" s="13">
        <v>100.43</v>
      </c>
      <c r="AK624" s="13">
        <v>772118.5593333334</v>
      </c>
    </row>
    <row r="625" spans="31:37" hidden="1" x14ac:dyDescent="0.3">
      <c r="AE625" s="12">
        <v>44719</v>
      </c>
      <c r="AF625" s="13">
        <v>140.822</v>
      </c>
      <c r="AG625" s="13">
        <v>112.13107171678459</v>
      </c>
      <c r="AH625" s="13">
        <v>112.79729656641629</v>
      </c>
      <c r="AJ625" s="13">
        <v>100.8</v>
      </c>
      <c r="AK625" s="13">
        <v>799487.39533333341</v>
      </c>
    </row>
    <row r="626" spans="31:37" hidden="1" x14ac:dyDescent="0.3">
      <c r="AE626" s="12">
        <v>44718</v>
      </c>
      <c r="AF626" s="13">
        <v>140.36099999999999</v>
      </c>
      <c r="AG626" s="13">
        <v>112.08602753676934</v>
      </c>
      <c r="AH626" s="13">
        <v>113.11134977858471</v>
      </c>
      <c r="AJ626" s="13">
        <v>100.47</v>
      </c>
      <c r="AK626" s="13">
        <v>780289.63533333328</v>
      </c>
    </row>
    <row r="627" spans="31:37" hidden="1" x14ac:dyDescent="0.3">
      <c r="AE627" s="12">
        <v>44715</v>
      </c>
      <c r="AF627" s="13">
        <v>139.84399999999999</v>
      </c>
      <c r="AG627" s="13">
        <v>112.04100145145453</v>
      </c>
      <c r="AH627" s="13">
        <v>113.07731336183019</v>
      </c>
      <c r="AJ627" s="13">
        <v>100.1</v>
      </c>
      <c r="AK627" s="13">
        <v>811666.46733333333</v>
      </c>
    </row>
    <row r="628" spans="31:37" hidden="1" x14ac:dyDescent="0.3">
      <c r="AE628" s="12">
        <v>44714</v>
      </c>
      <c r="AF628" s="13">
        <v>139.50800000000001</v>
      </c>
      <c r="AG628" s="13">
        <v>111.99599345357136</v>
      </c>
      <c r="AH628" s="13">
        <v>112.87601695025262</v>
      </c>
      <c r="AJ628" s="13">
        <v>99.86</v>
      </c>
      <c r="AK628" s="13">
        <v>805249.06733333331</v>
      </c>
    </row>
    <row r="629" spans="31:37" hidden="1" x14ac:dyDescent="0.3">
      <c r="AE629" s="12">
        <v>44713</v>
      </c>
      <c r="AF629" s="13">
        <v>139.327</v>
      </c>
      <c r="AG629" s="13">
        <v>111.9510035358539</v>
      </c>
      <c r="AH629" s="13">
        <v>112.86046733213443</v>
      </c>
      <c r="AJ629" s="13">
        <v>99.73</v>
      </c>
      <c r="AK629" s="13">
        <v>791261.54733333329</v>
      </c>
    </row>
    <row r="630" spans="31:37" hidden="1" x14ac:dyDescent="0.3">
      <c r="AE630" s="12">
        <v>44712</v>
      </c>
      <c r="AF630" s="13">
        <v>138.52799999999999</v>
      </c>
      <c r="AG630" s="13">
        <v>111.90603169103917</v>
      </c>
      <c r="AH630" s="13">
        <v>112.9474564505113</v>
      </c>
      <c r="AJ630" s="13">
        <v>100.6</v>
      </c>
      <c r="AK630" s="13">
        <v>782701.88199999998</v>
      </c>
    </row>
    <row r="631" spans="31:37" hidden="1" x14ac:dyDescent="0.3">
      <c r="AE631" s="12">
        <v>44711</v>
      </c>
      <c r="AF631" s="13">
        <v>139.43700000000001</v>
      </c>
      <c r="AG631" s="13">
        <v>111.86107791186711</v>
      </c>
      <c r="AH631" s="13">
        <v>112.49528994542766</v>
      </c>
      <c r="AJ631" s="13">
        <v>101.26</v>
      </c>
      <c r="AK631" s="13">
        <v>744364.78866666683</v>
      </c>
    </row>
    <row r="632" spans="31:37" hidden="1" x14ac:dyDescent="0.3">
      <c r="AE632" s="12">
        <v>44708</v>
      </c>
      <c r="AF632" s="13">
        <v>139.05099999999999</v>
      </c>
      <c r="AG632" s="13">
        <v>111.81614219108057</v>
      </c>
      <c r="AH632" s="13">
        <v>112.88771559628634</v>
      </c>
      <c r="AJ632" s="13">
        <v>100.98</v>
      </c>
      <c r="AK632" s="13">
        <v>758874.17666666664</v>
      </c>
    </row>
    <row r="633" spans="31:37" hidden="1" x14ac:dyDescent="0.3">
      <c r="AE633" s="12">
        <v>44707</v>
      </c>
      <c r="AF633" s="13">
        <v>139.03800000000001</v>
      </c>
      <c r="AG633" s="13">
        <v>111.77122452142531</v>
      </c>
      <c r="AH633" s="13">
        <v>112.95946302281342</v>
      </c>
      <c r="AJ633" s="13">
        <v>100.97</v>
      </c>
      <c r="AK633" s="13">
        <v>741819.93266666657</v>
      </c>
    </row>
    <row r="634" spans="31:37" hidden="1" x14ac:dyDescent="0.3">
      <c r="AE634" s="12">
        <v>44706</v>
      </c>
      <c r="AF634" s="13">
        <v>137.90799999999999</v>
      </c>
      <c r="AG634" s="13">
        <v>111.72632489565001</v>
      </c>
      <c r="AH634" s="13">
        <v>112.6993177444653</v>
      </c>
      <c r="AJ634" s="13">
        <v>100.15</v>
      </c>
      <c r="AK634" s="13">
        <v>768036.48733333312</v>
      </c>
    </row>
    <row r="635" spans="31:37" hidden="1" x14ac:dyDescent="0.3">
      <c r="AE635" s="12">
        <v>44705</v>
      </c>
      <c r="AF635" s="13">
        <v>137.90799999999999</v>
      </c>
      <c r="AG635" s="13">
        <v>111.68144330650625</v>
      </c>
      <c r="AH635" s="13">
        <v>112.58691254828891</v>
      </c>
      <c r="AJ635" s="13">
        <v>100.15</v>
      </c>
      <c r="AK635" s="13">
        <v>794139.66799999983</v>
      </c>
    </row>
    <row r="636" spans="31:37" hidden="1" x14ac:dyDescent="0.3">
      <c r="AE636" s="12">
        <v>44704</v>
      </c>
      <c r="AF636" s="13">
        <v>138.52799999999999</v>
      </c>
      <c r="AG636" s="13">
        <v>111.63657974674855</v>
      </c>
      <c r="AH636" s="13">
        <v>113.05958214384469</v>
      </c>
      <c r="AJ636" s="13">
        <v>100.6</v>
      </c>
      <c r="AK636" s="13">
        <v>811418.26066666655</v>
      </c>
    </row>
    <row r="637" spans="31:37" hidden="1" x14ac:dyDescent="0.3">
      <c r="AE637" s="12">
        <v>44701</v>
      </c>
      <c r="AF637" s="13">
        <v>138.404</v>
      </c>
      <c r="AG637" s="13">
        <v>111.59173420913432</v>
      </c>
      <c r="AH637" s="13">
        <v>113.09644545030238</v>
      </c>
      <c r="AJ637" s="13">
        <v>100.51</v>
      </c>
      <c r="AK637" s="13">
        <v>824446.98999999987</v>
      </c>
    </row>
    <row r="638" spans="31:37" hidden="1" x14ac:dyDescent="0.3">
      <c r="AE638" s="12">
        <v>44700</v>
      </c>
      <c r="AF638" s="13">
        <v>136.32499999999999</v>
      </c>
      <c r="AG638" s="13">
        <v>111.54690668642388</v>
      </c>
      <c r="AH638" s="13">
        <v>113.04318072030185</v>
      </c>
      <c r="AJ638" s="13">
        <v>99</v>
      </c>
      <c r="AK638" s="13">
        <v>823555.84933333343</v>
      </c>
    </row>
    <row r="639" spans="31:37" hidden="1" x14ac:dyDescent="0.3">
      <c r="AE639" s="12">
        <v>44699</v>
      </c>
      <c r="AF639" s="13">
        <v>136.32499999999999</v>
      </c>
      <c r="AG639" s="13">
        <v>111.50209717138047</v>
      </c>
      <c r="AH639" s="13">
        <v>113.03809067799223</v>
      </c>
      <c r="AJ639" s="13">
        <v>99</v>
      </c>
      <c r="AK639" s="13">
        <v>822280.5826666666</v>
      </c>
    </row>
    <row r="640" spans="31:37" hidden="1" x14ac:dyDescent="0.3">
      <c r="AE640" s="12">
        <v>44698</v>
      </c>
      <c r="AF640" s="13">
        <v>137.01300000000001</v>
      </c>
      <c r="AG640" s="13">
        <v>111.45730565677022</v>
      </c>
      <c r="AH640" s="13">
        <v>113.06421226040371</v>
      </c>
      <c r="AJ640" s="13">
        <v>99.5</v>
      </c>
      <c r="AK640" s="13">
        <v>787492.50000000012</v>
      </c>
    </row>
    <row r="641" spans="31:37" hidden="1" x14ac:dyDescent="0.3">
      <c r="AE641" s="12">
        <v>44697</v>
      </c>
      <c r="AF641" s="13">
        <v>137.01300000000001</v>
      </c>
      <c r="AG641" s="13">
        <v>111.41253213536217</v>
      </c>
      <c r="AH641" s="13">
        <v>113.14646253300518</v>
      </c>
      <c r="AJ641" s="13">
        <v>99.5</v>
      </c>
      <c r="AK641" s="13">
        <v>826872.5933333335</v>
      </c>
    </row>
    <row r="642" spans="31:37" hidden="1" x14ac:dyDescent="0.3">
      <c r="AE642" s="12">
        <v>44694</v>
      </c>
      <c r="AF642" s="13">
        <v>137.68799999999999</v>
      </c>
      <c r="AG642" s="13">
        <v>111.36777659992829</v>
      </c>
      <c r="AH642" s="13">
        <v>112.65160706132737</v>
      </c>
      <c r="AJ642" s="13">
        <v>99.99</v>
      </c>
      <c r="AK642" s="13">
        <v>895449.6333333333</v>
      </c>
    </row>
    <row r="643" spans="31:37" hidden="1" x14ac:dyDescent="0.3">
      <c r="AE643" s="12">
        <v>44693</v>
      </c>
      <c r="AF643" s="13">
        <v>137.01300000000001</v>
      </c>
      <c r="AG643" s="13">
        <v>111.32303904324343</v>
      </c>
      <c r="AH643" s="13">
        <v>112.30205863127092</v>
      </c>
      <c r="AJ643" s="13">
        <v>99.5</v>
      </c>
      <c r="AK643" s="13">
        <v>918228.05333333334</v>
      </c>
    </row>
    <row r="644" spans="31:37" hidden="1" x14ac:dyDescent="0.3">
      <c r="AE644" s="12">
        <v>44692</v>
      </c>
      <c r="AF644" s="13">
        <v>137.495</v>
      </c>
      <c r="AG644" s="13">
        <v>111.27831945808532</v>
      </c>
      <c r="AH644" s="13">
        <v>111.98172222222821</v>
      </c>
      <c r="AJ644" s="13">
        <v>99.85</v>
      </c>
      <c r="AK644" s="13">
        <v>945929.9360000001</v>
      </c>
    </row>
    <row r="645" spans="31:37" hidden="1" x14ac:dyDescent="0.3">
      <c r="AE645" s="12">
        <v>44691</v>
      </c>
      <c r="AF645" s="13">
        <v>137.702</v>
      </c>
      <c r="AG645" s="13">
        <v>111.23361783723465</v>
      </c>
      <c r="AH645" s="13">
        <v>111.84515373490702</v>
      </c>
      <c r="AJ645" s="13">
        <v>100</v>
      </c>
      <c r="AK645" s="13">
        <v>980200.50933333335</v>
      </c>
    </row>
    <row r="646" spans="31:37" hidden="1" x14ac:dyDescent="0.3">
      <c r="AE646" s="12">
        <v>44690</v>
      </c>
      <c r="AF646" s="13">
        <v>138.184</v>
      </c>
      <c r="AG646" s="13">
        <v>111.18893417347495</v>
      </c>
      <c r="AH646" s="13">
        <v>112.08340297682653</v>
      </c>
      <c r="AJ646" s="13">
        <v>100.35</v>
      </c>
      <c r="AK646" s="13">
        <v>1049873.0160000001</v>
      </c>
    </row>
    <row r="647" spans="31:37" hidden="1" x14ac:dyDescent="0.3">
      <c r="AE647" s="12">
        <v>44687</v>
      </c>
      <c r="AF647" s="13">
        <v>138.25299999999999</v>
      </c>
      <c r="AG647" s="13">
        <v>111.14426845959268</v>
      </c>
      <c r="AH647" s="13">
        <v>112.03195734604979</v>
      </c>
      <c r="AJ647" s="13">
        <v>100.4</v>
      </c>
      <c r="AK647" s="13">
        <v>1093983.1140000001</v>
      </c>
    </row>
    <row r="648" spans="31:37" hidden="1" x14ac:dyDescent="0.3">
      <c r="AE648" s="12">
        <v>44686</v>
      </c>
      <c r="AF648" s="13">
        <v>137.977</v>
      </c>
      <c r="AG648" s="13">
        <v>111.0996206883772</v>
      </c>
      <c r="AH648" s="13">
        <v>112.22640624097028</v>
      </c>
      <c r="AJ648" s="13">
        <v>100.2</v>
      </c>
      <c r="AK648" s="13">
        <v>1111730.6713333335</v>
      </c>
    </row>
    <row r="649" spans="31:37" hidden="1" x14ac:dyDescent="0.3">
      <c r="AE649" s="12">
        <v>44685</v>
      </c>
      <c r="AF649" s="13">
        <v>138.34899999999999</v>
      </c>
      <c r="AG649" s="13">
        <v>111.05499085262076</v>
      </c>
      <c r="AH649" s="13">
        <v>112.52645809011595</v>
      </c>
      <c r="AJ649" s="13">
        <v>100.47</v>
      </c>
      <c r="AK649" s="13">
        <v>1103054.3406666669</v>
      </c>
    </row>
    <row r="650" spans="31:37" hidden="1" x14ac:dyDescent="0.3">
      <c r="AE650" s="12">
        <v>44684</v>
      </c>
      <c r="AF650" s="13">
        <v>138.96899999999999</v>
      </c>
      <c r="AG650" s="13">
        <v>111.01371800601991</v>
      </c>
      <c r="AH650" s="13">
        <v>111.95103129741238</v>
      </c>
      <c r="AJ650" s="13">
        <v>100.92</v>
      </c>
      <c r="AK650" s="13">
        <v>1125960.9966666668</v>
      </c>
    </row>
    <row r="651" spans="31:37" hidden="1" x14ac:dyDescent="0.3">
      <c r="AE651" s="12">
        <v>44683</v>
      </c>
      <c r="AF651" s="13">
        <v>138.624</v>
      </c>
      <c r="AG651" s="13">
        <v>110.97246049819721</v>
      </c>
      <c r="AH651" s="13">
        <v>111.90963477508528</v>
      </c>
      <c r="AJ651" s="13">
        <v>100.67</v>
      </c>
      <c r="AK651" s="13">
        <v>1115702.534</v>
      </c>
    </row>
    <row r="652" spans="31:37" hidden="1" x14ac:dyDescent="0.3">
      <c r="AE652" s="12">
        <v>44680</v>
      </c>
      <c r="AF652" s="13">
        <v>139.27699999999999</v>
      </c>
      <c r="AG652" s="13">
        <v>110.9312183234521</v>
      </c>
      <c r="AH652" s="13">
        <v>112.01135561848365</v>
      </c>
      <c r="AJ652" s="13">
        <v>102.45</v>
      </c>
      <c r="AK652" s="13">
        <v>1136351.6386666668</v>
      </c>
    </row>
    <row r="653" spans="31:37" hidden="1" x14ac:dyDescent="0.3">
      <c r="AE653" s="12">
        <v>44679</v>
      </c>
      <c r="AF653" s="13">
        <v>138.393</v>
      </c>
      <c r="AG653" s="13">
        <v>110.88999147608614</v>
      </c>
      <c r="AH653" s="13">
        <v>112.03318806055707</v>
      </c>
      <c r="AJ653" s="13">
        <v>101.8</v>
      </c>
      <c r="AK653" s="13">
        <v>1146447.44</v>
      </c>
    </row>
    <row r="654" spans="31:37" hidden="1" x14ac:dyDescent="0.3">
      <c r="AE654" s="12">
        <v>44678</v>
      </c>
      <c r="AF654" s="13">
        <v>138.44800000000001</v>
      </c>
      <c r="AG654" s="13">
        <v>110.84877995040301</v>
      </c>
      <c r="AH654" s="13">
        <v>111.81800335035729</v>
      </c>
      <c r="AJ654" s="13">
        <v>101.84</v>
      </c>
      <c r="AK654" s="13">
        <v>1171046.1680000003</v>
      </c>
    </row>
    <row r="655" spans="31:37" hidden="1" x14ac:dyDescent="0.3">
      <c r="AE655" s="12">
        <v>44677</v>
      </c>
      <c r="AF655" s="13">
        <v>138.59700000000001</v>
      </c>
      <c r="AG655" s="13">
        <v>110.80758374070852</v>
      </c>
      <c r="AH655" s="13">
        <v>111.6019772531594</v>
      </c>
      <c r="AJ655" s="13">
        <v>101.95</v>
      </c>
      <c r="AK655" s="13">
        <v>1516666.6506666664</v>
      </c>
    </row>
    <row r="656" spans="31:37" hidden="1" x14ac:dyDescent="0.3">
      <c r="AE656" s="12">
        <v>44676</v>
      </c>
      <c r="AF656" s="13">
        <v>138.18899999999999</v>
      </c>
      <c r="AG656" s="13">
        <v>110.76640284131058</v>
      </c>
      <c r="AH656" s="13">
        <v>111.8409129808183</v>
      </c>
      <c r="AJ656" s="13">
        <v>101.65</v>
      </c>
      <c r="AK656" s="13">
        <v>1642559.7239999999</v>
      </c>
    </row>
    <row r="657" spans="31:37" hidden="1" x14ac:dyDescent="0.3">
      <c r="AE657" s="12">
        <v>44673</v>
      </c>
      <c r="AF657" s="13">
        <v>138.733</v>
      </c>
      <c r="AG657" s="13">
        <v>110.72523724651921</v>
      </c>
      <c r="AH657" s="13">
        <v>111.66455259531359</v>
      </c>
      <c r="AJ657" s="13">
        <v>102.05</v>
      </c>
      <c r="AK657" s="13">
        <v>1590864.1039999998</v>
      </c>
    </row>
    <row r="658" spans="31:37" hidden="1" x14ac:dyDescent="0.3">
      <c r="AE658" s="12">
        <v>44671</v>
      </c>
      <c r="AF658" s="13">
        <v>137.958</v>
      </c>
      <c r="AG658" s="13">
        <v>110.68408695064657</v>
      </c>
      <c r="AH658" s="13">
        <v>111.85593135241373</v>
      </c>
      <c r="AJ658" s="13">
        <v>101.48</v>
      </c>
      <c r="AK658" s="13">
        <v>1615787.1840000001</v>
      </c>
    </row>
    <row r="659" spans="31:37" hidden="1" x14ac:dyDescent="0.3">
      <c r="AE659" s="12">
        <v>44670</v>
      </c>
      <c r="AF659" s="13">
        <v>137.44200000000001</v>
      </c>
      <c r="AG659" s="13">
        <v>110.64295194800692</v>
      </c>
      <c r="AH659" s="13">
        <v>111.75119077353808</v>
      </c>
      <c r="AJ659" s="13">
        <v>101.1</v>
      </c>
      <c r="AK659" s="13">
        <v>1614199.3153333333</v>
      </c>
    </row>
    <row r="660" spans="31:37" hidden="1" x14ac:dyDescent="0.3">
      <c r="AE660" s="12">
        <v>44669</v>
      </c>
      <c r="AF660" s="13">
        <v>137.85</v>
      </c>
      <c r="AG660" s="13">
        <v>110.60183223291664</v>
      </c>
      <c r="AH660" s="13">
        <v>111.8205871550954</v>
      </c>
      <c r="AJ660" s="13">
        <v>101.4</v>
      </c>
      <c r="AK660" s="13">
        <v>1649173.6780000001</v>
      </c>
    </row>
    <row r="661" spans="31:37" hidden="1" x14ac:dyDescent="0.3">
      <c r="AE661" s="12">
        <v>44665</v>
      </c>
      <c r="AF661" s="13">
        <v>138.624</v>
      </c>
      <c r="AG661" s="13">
        <v>110.56072779969418</v>
      </c>
      <c r="AH661" s="13">
        <v>111.50474828988227</v>
      </c>
      <c r="AJ661" s="13">
        <v>101.97</v>
      </c>
      <c r="AK661" s="13">
        <v>1618761.1680000001</v>
      </c>
    </row>
    <row r="662" spans="31:37" hidden="1" x14ac:dyDescent="0.3">
      <c r="AE662" s="12">
        <v>44664</v>
      </c>
      <c r="AF662" s="13">
        <v>137.958</v>
      </c>
      <c r="AG662" s="13">
        <v>110.51963864266015</v>
      </c>
      <c r="AH662" s="13">
        <v>111.51206546314694</v>
      </c>
      <c r="AJ662" s="13">
        <v>101.48</v>
      </c>
      <c r="AK662" s="13">
        <v>1588338.5</v>
      </c>
    </row>
    <row r="663" spans="31:37" hidden="1" x14ac:dyDescent="0.3">
      <c r="AE663" s="12">
        <v>44663</v>
      </c>
      <c r="AF663" s="13">
        <v>138.149</v>
      </c>
      <c r="AG663" s="13">
        <v>110.47856475613727</v>
      </c>
      <c r="AH663" s="13">
        <v>111.27672134235924</v>
      </c>
      <c r="AJ663" s="13">
        <v>101.62</v>
      </c>
      <c r="AK663" s="13">
        <v>1607725.6626666666</v>
      </c>
    </row>
    <row r="664" spans="31:37" hidden="1" x14ac:dyDescent="0.3">
      <c r="AE664" s="12">
        <v>44662</v>
      </c>
      <c r="AF664" s="13">
        <v>138.32499999999999</v>
      </c>
      <c r="AG664" s="13">
        <v>110.43750613445036</v>
      </c>
      <c r="AH664" s="13">
        <v>111.17007882961138</v>
      </c>
      <c r="AJ664" s="13">
        <v>101.75</v>
      </c>
      <c r="AK664" s="13">
        <v>1608239.5666666667</v>
      </c>
    </row>
    <row r="665" spans="31:37" hidden="1" x14ac:dyDescent="0.3">
      <c r="AE665" s="12">
        <v>44659</v>
      </c>
      <c r="AF665" s="13">
        <v>138.59700000000001</v>
      </c>
      <c r="AG665" s="13">
        <v>110.39646277192632</v>
      </c>
      <c r="AH665" s="13">
        <v>111.82480342471641</v>
      </c>
      <c r="AJ665" s="13">
        <v>101.95</v>
      </c>
      <c r="AK665" s="13">
        <v>1619441.8833333331</v>
      </c>
    </row>
    <row r="666" spans="31:37" hidden="1" x14ac:dyDescent="0.3">
      <c r="AE666" s="12">
        <v>44658</v>
      </c>
      <c r="AF666" s="13">
        <v>137.83600000000001</v>
      </c>
      <c r="AG666" s="13">
        <v>110.35543466289421</v>
      </c>
      <c r="AH666" s="13">
        <v>111.98809610835886</v>
      </c>
      <c r="AJ666" s="13">
        <v>101.39</v>
      </c>
      <c r="AK666" s="13">
        <v>1636999.7966666664</v>
      </c>
    </row>
    <row r="667" spans="31:37" hidden="1" x14ac:dyDescent="0.3">
      <c r="AE667" s="12">
        <v>44657</v>
      </c>
      <c r="AF667" s="13">
        <v>138.489</v>
      </c>
      <c r="AG667" s="13">
        <v>110.31442180168516</v>
      </c>
      <c r="AH667" s="13">
        <v>111.81623066790399</v>
      </c>
      <c r="AJ667" s="13">
        <v>101.87</v>
      </c>
      <c r="AK667" s="13">
        <v>1608615.4026666663</v>
      </c>
    </row>
    <row r="668" spans="31:37" hidden="1" x14ac:dyDescent="0.3">
      <c r="AE668" s="12">
        <v>44656</v>
      </c>
      <c r="AF668" s="13">
        <v>137.904</v>
      </c>
      <c r="AG668" s="13">
        <v>110.27342418263241</v>
      </c>
      <c r="AH668" s="13">
        <v>111.7445898030012</v>
      </c>
      <c r="AJ668" s="13">
        <v>101.44</v>
      </c>
      <c r="AK668" s="13">
        <v>1602281.2913333329</v>
      </c>
    </row>
    <row r="669" spans="31:37" hidden="1" x14ac:dyDescent="0.3">
      <c r="AE669" s="12">
        <v>44655</v>
      </c>
      <c r="AF669" s="13">
        <v>136.626</v>
      </c>
      <c r="AG669" s="13">
        <v>110.23244180007133</v>
      </c>
      <c r="AH669" s="13">
        <v>112.08517762875864</v>
      </c>
      <c r="AJ669" s="13">
        <v>100.5</v>
      </c>
      <c r="AK669" s="13">
        <v>1617624.0186666662</v>
      </c>
    </row>
    <row r="670" spans="31:37" hidden="1" x14ac:dyDescent="0.3">
      <c r="AE670" s="12">
        <v>44652</v>
      </c>
      <c r="AF670" s="13">
        <v>137.102</v>
      </c>
      <c r="AG670" s="13">
        <v>110.19147464833937</v>
      </c>
      <c r="AH670" s="13">
        <v>111.90529518578927</v>
      </c>
      <c r="AJ670" s="13">
        <v>100.85</v>
      </c>
      <c r="AK670" s="13">
        <v>1284420.5919999997</v>
      </c>
    </row>
    <row r="671" spans="31:37" hidden="1" x14ac:dyDescent="0.3">
      <c r="AE671" s="12">
        <v>44651</v>
      </c>
      <c r="AF671" s="13">
        <v>138.11000000000001</v>
      </c>
      <c r="AG671" s="13">
        <v>110.15052272177608</v>
      </c>
      <c r="AH671" s="13">
        <v>111.21178334812923</v>
      </c>
      <c r="AJ671" s="13">
        <v>102.7</v>
      </c>
      <c r="AK671" s="13">
        <v>1153466.9559999998</v>
      </c>
    </row>
    <row r="672" spans="31:37" hidden="1" x14ac:dyDescent="0.3">
      <c r="AE672" s="12">
        <v>44650</v>
      </c>
      <c r="AF672" s="13">
        <v>137.976</v>
      </c>
      <c r="AG672" s="13">
        <v>110.10958601472316</v>
      </c>
      <c r="AH672" s="13">
        <v>111.16802466318256</v>
      </c>
      <c r="AJ672" s="13">
        <v>102.6</v>
      </c>
      <c r="AK672" s="13">
        <v>1137086.7633333332</v>
      </c>
    </row>
    <row r="673" spans="31:37" hidden="1" x14ac:dyDescent="0.3">
      <c r="AE673" s="12">
        <v>44649</v>
      </c>
      <c r="AF673" s="13">
        <v>137.85499999999999</v>
      </c>
      <c r="AG673" s="13">
        <v>110.06866452152435</v>
      </c>
      <c r="AH673" s="13">
        <v>111.41475705645419</v>
      </c>
      <c r="AJ673" s="13">
        <v>102.51</v>
      </c>
      <c r="AK673" s="13">
        <v>1099897.2733333332</v>
      </c>
    </row>
    <row r="674" spans="31:37" hidden="1" x14ac:dyDescent="0.3">
      <c r="AE674" s="12">
        <v>44648</v>
      </c>
      <c r="AF674" s="13">
        <v>137.18299999999999</v>
      </c>
      <c r="AG674" s="13">
        <v>110.02775823652554</v>
      </c>
      <c r="AH674" s="13">
        <v>111.55969246091482</v>
      </c>
      <c r="AJ674" s="13">
        <v>102.01</v>
      </c>
      <c r="AK674" s="13">
        <v>1106272.8193333333</v>
      </c>
    </row>
    <row r="675" spans="31:37" hidden="1" x14ac:dyDescent="0.3">
      <c r="AE675" s="12">
        <v>44645</v>
      </c>
      <c r="AF675" s="13">
        <v>138.07</v>
      </c>
      <c r="AG675" s="13">
        <v>109.9868671540747</v>
      </c>
      <c r="AH675" s="13">
        <v>111.62675293568586</v>
      </c>
      <c r="AJ675" s="13">
        <v>102.67</v>
      </c>
      <c r="AK675" s="13">
        <v>1048516.1046666667</v>
      </c>
    </row>
    <row r="676" spans="31:37" hidden="1" x14ac:dyDescent="0.3">
      <c r="AE676" s="12">
        <v>44644</v>
      </c>
      <c r="AF676" s="13">
        <v>138.04300000000001</v>
      </c>
      <c r="AG676" s="13">
        <v>109.94599126852191</v>
      </c>
      <c r="AH676" s="13">
        <v>111.0847464624719</v>
      </c>
      <c r="AJ676" s="13">
        <v>102.65</v>
      </c>
      <c r="AK676" s="13">
        <v>1023291.0693333334</v>
      </c>
    </row>
    <row r="677" spans="31:37" hidden="1" x14ac:dyDescent="0.3">
      <c r="AE677" s="12">
        <v>44643</v>
      </c>
      <c r="AF677" s="13">
        <v>138.94399999999999</v>
      </c>
      <c r="AG677" s="13">
        <v>109.90513057421933</v>
      </c>
      <c r="AH677" s="13">
        <v>109.93088019208868</v>
      </c>
      <c r="AJ677" s="13">
        <v>103.32</v>
      </c>
      <c r="AK677" s="13">
        <v>1307265.612666667</v>
      </c>
    </row>
    <row r="678" spans="31:37" hidden="1" x14ac:dyDescent="0.3">
      <c r="AE678" s="12">
        <v>44642</v>
      </c>
      <c r="AF678" s="13">
        <v>138.245</v>
      </c>
      <c r="AG678" s="13">
        <v>109.86428506552124</v>
      </c>
      <c r="AH678" s="13">
        <v>109.592528319153</v>
      </c>
      <c r="AJ678" s="13">
        <v>102.8</v>
      </c>
      <c r="AK678" s="13">
        <v>1313333.9039999999</v>
      </c>
    </row>
    <row r="679" spans="31:37" hidden="1" x14ac:dyDescent="0.3">
      <c r="AE679" s="12">
        <v>44641</v>
      </c>
      <c r="AF679" s="13">
        <v>137.84100000000001</v>
      </c>
      <c r="AG679" s="13">
        <v>109.82345473678403</v>
      </c>
      <c r="AH679" s="13">
        <v>109.21646666008549</v>
      </c>
      <c r="AJ679" s="13">
        <v>102.5</v>
      </c>
      <c r="AK679" s="13">
        <v>1355163.3040000002</v>
      </c>
    </row>
    <row r="680" spans="31:37" hidden="1" x14ac:dyDescent="0.3">
      <c r="AE680" s="12">
        <v>44638</v>
      </c>
      <c r="AF680" s="13">
        <v>137.70699999999999</v>
      </c>
      <c r="AG680" s="13">
        <v>109.78263958236614</v>
      </c>
      <c r="AH680" s="13">
        <v>109.12912478357578</v>
      </c>
      <c r="AJ680" s="13">
        <v>102.4</v>
      </c>
      <c r="AK680" s="13">
        <v>1378639.4773333333</v>
      </c>
    </row>
    <row r="681" spans="31:37" hidden="1" x14ac:dyDescent="0.3">
      <c r="AE681" s="12">
        <v>44637</v>
      </c>
      <c r="AF681" s="13">
        <v>136.96700000000001</v>
      </c>
      <c r="AG681" s="13">
        <v>109.74183959662815</v>
      </c>
      <c r="AH681" s="13">
        <v>108.65453679909383</v>
      </c>
      <c r="AJ681" s="13">
        <v>101.85</v>
      </c>
      <c r="AK681" s="13">
        <v>1361848.9493333334</v>
      </c>
    </row>
    <row r="682" spans="31:37" hidden="1" x14ac:dyDescent="0.3">
      <c r="AE682" s="12">
        <v>44636</v>
      </c>
      <c r="AF682" s="13">
        <v>137.304</v>
      </c>
      <c r="AG682" s="13">
        <v>109.70105477393273</v>
      </c>
      <c r="AH682" s="13">
        <v>108.26585793605442</v>
      </c>
      <c r="AJ682" s="13">
        <v>102.1</v>
      </c>
      <c r="AK682" s="13">
        <v>1388193.0813333334</v>
      </c>
    </row>
    <row r="683" spans="31:37" hidden="1" x14ac:dyDescent="0.3">
      <c r="AE683" s="12">
        <v>44635</v>
      </c>
      <c r="AF683" s="13">
        <v>136.268</v>
      </c>
      <c r="AG683" s="13">
        <v>109.66361254602836</v>
      </c>
      <c r="AH683" s="13">
        <v>108.24275370010743</v>
      </c>
      <c r="AJ683" s="13">
        <v>101.33</v>
      </c>
      <c r="AK683" s="13">
        <v>1386628.7920000001</v>
      </c>
    </row>
    <row r="684" spans="31:37" hidden="1" x14ac:dyDescent="0.3">
      <c r="AE684" s="12">
        <v>44634</v>
      </c>
      <c r="AF684" s="13">
        <v>137.70699999999999</v>
      </c>
      <c r="AG684" s="13">
        <v>109.62618309758571</v>
      </c>
      <c r="AH684" s="13">
        <v>108.03405559082722</v>
      </c>
      <c r="AJ684" s="13">
        <v>102.4</v>
      </c>
      <c r="AK684" s="13">
        <v>1364608.175333333</v>
      </c>
    </row>
    <row r="685" spans="31:37" hidden="1" x14ac:dyDescent="0.3">
      <c r="AE685" s="12">
        <v>44631</v>
      </c>
      <c r="AF685" s="13">
        <v>138.99799999999999</v>
      </c>
      <c r="AG685" s="13">
        <v>109.588766424243</v>
      </c>
      <c r="AH685" s="13">
        <v>108.27584350841745</v>
      </c>
      <c r="AJ685" s="13">
        <v>103.36</v>
      </c>
      <c r="AK685" s="13">
        <v>1396012.9219999998</v>
      </c>
    </row>
    <row r="686" spans="31:37" hidden="1" x14ac:dyDescent="0.3">
      <c r="AE686" s="12">
        <v>44630</v>
      </c>
      <c r="AF686" s="13">
        <v>139.09200000000001</v>
      </c>
      <c r="AG686" s="13">
        <v>109.55136252163996</v>
      </c>
      <c r="AH686" s="13">
        <v>108.23675843171637</v>
      </c>
      <c r="AJ686" s="13">
        <v>103.43</v>
      </c>
      <c r="AK686" s="13">
        <v>1384857.5659999999</v>
      </c>
    </row>
    <row r="687" spans="31:37" hidden="1" x14ac:dyDescent="0.3">
      <c r="AE687" s="12">
        <v>44629</v>
      </c>
      <c r="AF687" s="13">
        <v>138.98500000000001</v>
      </c>
      <c r="AG687" s="13">
        <v>109.51397138541778</v>
      </c>
      <c r="AH687" s="13">
        <v>108.15033597552018</v>
      </c>
      <c r="AJ687" s="13">
        <v>103.35</v>
      </c>
      <c r="AK687" s="13">
        <v>1389519.0986666668</v>
      </c>
    </row>
    <row r="688" spans="31:37" hidden="1" x14ac:dyDescent="0.3">
      <c r="AE688" s="12">
        <v>44628</v>
      </c>
      <c r="AF688" s="13">
        <v>138.78299999999999</v>
      </c>
      <c r="AG688" s="13">
        <v>109.47659301121914</v>
      </c>
      <c r="AH688" s="13">
        <v>107.76688076470097</v>
      </c>
      <c r="AJ688" s="13">
        <v>103.2</v>
      </c>
      <c r="AK688" s="13">
        <v>1410265.0553333336</v>
      </c>
    </row>
    <row r="689" spans="31:37" hidden="1" x14ac:dyDescent="0.3">
      <c r="AE689" s="12">
        <v>44627</v>
      </c>
      <c r="AF689" s="13">
        <v>137.815</v>
      </c>
      <c r="AG689" s="13">
        <v>109.43922739468822</v>
      </c>
      <c r="AH689" s="13">
        <v>107.88035354659891</v>
      </c>
      <c r="AJ689" s="13">
        <v>102.48</v>
      </c>
      <c r="AK689" s="13">
        <v>1399196.8233333335</v>
      </c>
    </row>
    <row r="690" spans="31:37" hidden="1" x14ac:dyDescent="0.3">
      <c r="AE690" s="12">
        <v>44624</v>
      </c>
      <c r="AF690" s="13">
        <v>139.44200000000001</v>
      </c>
      <c r="AG690" s="13">
        <v>109.40187453147068</v>
      </c>
      <c r="AH690" s="13">
        <v>108.12118698948305</v>
      </c>
      <c r="AJ690" s="13">
        <v>103.69</v>
      </c>
      <c r="AK690" s="13">
        <v>1386964.7593333335</v>
      </c>
    </row>
    <row r="691" spans="31:37" hidden="1" x14ac:dyDescent="0.3">
      <c r="AE691" s="12">
        <v>44623</v>
      </c>
      <c r="AF691" s="13">
        <v>141.06899999999999</v>
      </c>
      <c r="AG691" s="13">
        <v>109.36453441721368</v>
      </c>
      <c r="AH691" s="13">
        <v>108.32138409391067</v>
      </c>
      <c r="AJ691" s="13">
        <v>104.9</v>
      </c>
      <c r="AK691" s="13">
        <v>1392289.4540000001</v>
      </c>
    </row>
    <row r="692" spans="31:37" hidden="1" x14ac:dyDescent="0.3">
      <c r="AE692" s="12">
        <v>44622</v>
      </c>
      <c r="AF692" s="13">
        <v>136.53700000000001</v>
      </c>
      <c r="AG692" s="13">
        <v>109.32720704756584</v>
      </c>
      <c r="AH692" s="13">
        <v>108.34118416201341</v>
      </c>
      <c r="AJ692" s="13">
        <v>101.53</v>
      </c>
      <c r="AK692" s="13">
        <v>1116326.2446666667</v>
      </c>
    </row>
    <row r="693" spans="31:37" hidden="1" x14ac:dyDescent="0.3">
      <c r="AE693" s="12">
        <v>44617</v>
      </c>
      <c r="AF693" s="13">
        <v>137.24199999999999</v>
      </c>
      <c r="AG693" s="13">
        <v>109.28989241817727</v>
      </c>
      <c r="AH693" s="13">
        <v>108.34521992715079</v>
      </c>
      <c r="AJ693" s="13">
        <v>103.16</v>
      </c>
      <c r="AK693" s="13">
        <v>1099763.0533333335</v>
      </c>
    </row>
    <row r="694" spans="31:37" hidden="1" x14ac:dyDescent="0.3">
      <c r="AE694" s="12">
        <v>44616</v>
      </c>
      <c r="AF694" s="13">
        <v>134.102</v>
      </c>
      <c r="AG694" s="13">
        <v>109.2525905246996</v>
      </c>
      <c r="AH694" s="13">
        <v>108.2412549150574</v>
      </c>
      <c r="AJ694" s="13">
        <v>100.8</v>
      </c>
      <c r="AK694" s="13">
        <v>1070724.4846666667</v>
      </c>
    </row>
    <row r="695" spans="31:37" hidden="1" x14ac:dyDescent="0.3">
      <c r="AE695" s="12">
        <v>44615</v>
      </c>
      <c r="AF695" s="13">
        <v>137.08199999999999</v>
      </c>
      <c r="AG695" s="13">
        <v>109.21530136278591</v>
      </c>
      <c r="AH695" s="13">
        <v>108.26102328503917</v>
      </c>
      <c r="AJ695" s="13">
        <v>103.04</v>
      </c>
      <c r="AK695" s="13">
        <v>1080900.618</v>
      </c>
    </row>
    <row r="696" spans="31:37" hidden="1" x14ac:dyDescent="0.3">
      <c r="AE696" s="12">
        <v>44614</v>
      </c>
      <c r="AF696" s="13">
        <v>136.77699999999999</v>
      </c>
      <c r="AG696" s="13">
        <v>109.17802492809075</v>
      </c>
      <c r="AH696" s="13">
        <v>108.07011723782149</v>
      </c>
      <c r="AJ696" s="13">
        <v>102.81</v>
      </c>
      <c r="AK696" s="13">
        <v>1137136.8073333332</v>
      </c>
    </row>
    <row r="697" spans="31:37" hidden="1" x14ac:dyDescent="0.3">
      <c r="AE697" s="12">
        <v>44613</v>
      </c>
      <c r="AF697" s="13">
        <v>137.26900000000001</v>
      </c>
      <c r="AG697" s="13">
        <v>109.14076121627019</v>
      </c>
      <c r="AH697" s="13">
        <v>108.24031964568339</v>
      </c>
      <c r="AJ697" s="13">
        <v>103.18</v>
      </c>
      <c r="AK697" s="13">
        <v>1208097.0619999999</v>
      </c>
    </row>
    <row r="698" spans="31:37" hidden="1" x14ac:dyDescent="0.3">
      <c r="AE698" s="12">
        <v>44610</v>
      </c>
      <c r="AF698" s="13">
        <v>137.05600000000001</v>
      </c>
      <c r="AG698" s="13">
        <v>109.10351022298178</v>
      </c>
      <c r="AH698" s="13">
        <v>108.17482633999687</v>
      </c>
      <c r="AJ698" s="13">
        <v>103.02</v>
      </c>
      <c r="AK698" s="13">
        <v>1262546.6413333332</v>
      </c>
    </row>
    <row r="699" spans="31:37" hidden="1" x14ac:dyDescent="0.3">
      <c r="AE699" s="12">
        <v>44609</v>
      </c>
      <c r="AF699" s="13">
        <v>136.49700000000001</v>
      </c>
      <c r="AG699" s="13">
        <v>109.06627194388452</v>
      </c>
      <c r="AH699" s="13">
        <v>108.23010088236433</v>
      </c>
      <c r="AJ699" s="13">
        <v>102.6</v>
      </c>
      <c r="AK699" s="13">
        <v>1286104.3373333332</v>
      </c>
    </row>
    <row r="700" spans="31:37" hidden="1" x14ac:dyDescent="0.3">
      <c r="AE700" s="12">
        <v>44608</v>
      </c>
      <c r="AF700" s="13">
        <v>137.26900000000001</v>
      </c>
      <c r="AG700" s="13">
        <v>109.02904637463891</v>
      </c>
      <c r="AH700" s="13">
        <v>108.45287472871432</v>
      </c>
      <c r="AJ700" s="13">
        <v>103.18</v>
      </c>
      <c r="AK700" s="13">
        <v>1249140.3853333332</v>
      </c>
    </row>
    <row r="701" spans="31:37" hidden="1" x14ac:dyDescent="0.3">
      <c r="AE701" s="12">
        <v>44607</v>
      </c>
      <c r="AF701" s="13">
        <v>136.85599999999999</v>
      </c>
      <c r="AG701" s="13">
        <v>108.99183351090694</v>
      </c>
      <c r="AH701" s="13">
        <v>108.38475185412756</v>
      </c>
      <c r="AJ701" s="13">
        <v>102.87</v>
      </c>
      <c r="AK701" s="13">
        <v>1255345.2946666668</v>
      </c>
    </row>
    <row r="702" spans="31:37" hidden="1" x14ac:dyDescent="0.3">
      <c r="AE702" s="12">
        <v>44606</v>
      </c>
      <c r="AF702" s="13">
        <v>138.16</v>
      </c>
      <c r="AG702" s="13">
        <v>108.95463334835208</v>
      </c>
      <c r="AH702" s="13">
        <v>108.1348686326718</v>
      </c>
      <c r="AJ702" s="13">
        <v>103.85</v>
      </c>
      <c r="AK702" s="13">
        <v>1316090.3826666665</v>
      </c>
    </row>
    <row r="703" spans="31:37" hidden="1" x14ac:dyDescent="0.3">
      <c r="AE703" s="12">
        <v>44603</v>
      </c>
      <c r="AF703" s="13">
        <v>136.93600000000001</v>
      </c>
      <c r="AG703" s="13">
        <v>108.91744588263926</v>
      </c>
      <c r="AH703" s="13">
        <v>107.97276747207309</v>
      </c>
      <c r="AJ703" s="13">
        <v>102.93</v>
      </c>
      <c r="AK703" s="13">
        <v>1331121.2779999999</v>
      </c>
    </row>
    <row r="704" spans="31:37" hidden="1" x14ac:dyDescent="0.3">
      <c r="AE704" s="12">
        <v>44602</v>
      </c>
      <c r="AF704" s="13">
        <v>136.816</v>
      </c>
      <c r="AG704" s="13">
        <v>108.8802711094349</v>
      </c>
      <c r="AH704" s="13">
        <v>108.03323629928398</v>
      </c>
      <c r="AJ704" s="13">
        <v>102.84</v>
      </c>
      <c r="AK704" s="13">
        <v>1346936.7766666664</v>
      </c>
    </row>
    <row r="705" spans="31:37" hidden="1" x14ac:dyDescent="0.3">
      <c r="AE705" s="12">
        <v>44601</v>
      </c>
      <c r="AF705" s="13">
        <v>136.524</v>
      </c>
      <c r="AG705" s="13">
        <v>108.84310902440691</v>
      </c>
      <c r="AH705" s="13">
        <v>108.13660035229597</v>
      </c>
      <c r="AJ705" s="13">
        <v>102.62</v>
      </c>
      <c r="AK705" s="13">
        <v>1419341.5326666667</v>
      </c>
    </row>
    <row r="706" spans="31:37" hidden="1" x14ac:dyDescent="0.3">
      <c r="AE706" s="12">
        <v>44600</v>
      </c>
      <c r="AF706" s="13">
        <v>137.00299999999999</v>
      </c>
      <c r="AG706" s="13">
        <v>108.80595962322467</v>
      </c>
      <c r="AH706" s="13">
        <v>108.40311873597543</v>
      </c>
      <c r="AJ706" s="13">
        <v>102.98</v>
      </c>
      <c r="AK706" s="13">
        <v>1432757.6966666665</v>
      </c>
    </row>
    <row r="707" spans="31:37" hidden="1" x14ac:dyDescent="0.3">
      <c r="AE707" s="12">
        <v>44599</v>
      </c>
      <c r="AF707" s="13">
        <v>137.69399999999999</v>
      </c>
      <c r="AG707" s="13">
        <v>108.76882290155903</v>
      </c>
      <c r="AH707" s="13">
        <v>108.71552542887348</v>
      </c>
      <c r="AJ707" s="13">
        <v>103.5</v>
      </c>
      <c r="AK707" s="13">
        <v>1468541.39</v>
      </c>
    </row>
    <row r="708" spans="31:37" hidden="1" x14ac:dyDescent="0.3">
      <c r="AE708" s="12">
        <v>44596</v>
      </c>
      <c r="AF708" s="13">
        <v>137.44200000000001</v>
      </c>
      <c r="AG708" s="13">
        <v>108.73169885508234</v>
      </c>
      <c r="AH708" s="13">
        <v>108.57630992703182</v>
      </c>
      <c r="AJ708" s="13">
        <v>103.31</v>
      </c>
      <c r="AK708" s="13">
        <v>1488667.2619999999</v>
      </c>
    </row>
    <row r="709" spans="31:37" hidden="1" x14ac:dyDescent="0.3">
      <c r="AE709" s="12">
        <v>44595</v>
      </c>
      <c r="AF709" s="13">
        <v>135.965</v>
      </c>
      <c r="AG709" s="13">
        <v>108.6945874794684</v>
      </c>
      <c r="AH709" s="13">
        <v>108.86397110888691</v>
      </c>
      <c r="AJ709" s="13">
        <v>102.2</v>
      </c>
      <c r="AK709" s="13">
        <v>1502032.8053333333</v>
      </c>
    </row>
    <row r="710" spans="31:37" hidden="1" x14ac:dyDescent="0.3">
      <c r="AE710" s="12">
        <v>44594</v>
      </c>
      <c r="AF710" s="13">
        <v>136.178</v>
      </c>
      <c r="AG710" s="13">
        <v>108.65748877039249</v>
      </c>
      <c r="AH710" s="13">
        <v>108.49165622598494</v>
      </c>
      <c r="AJ710" s="13">
        <v>102.36</v>
      </c>
      <c r="AK710" s="13">
        <v>1462212.3466666669</v>
      </c>
    </row>
    <row r="711" spans="31:37" hidden="1" x14ac:dyDescent="0.3">
      <c r="AE711" s="12">
        <v>44593</v>
      </c>
      <c r="AF711" s="13">
        <v>135.965</v>
      </c>
      <c r="AG711" s="13">
        <v>108.62540446486462</v>
      </c>
      <c r="AH711" s="13">
        <v>108.10000361305106</v>
      </c>
      <c r="AJ711" s="13">
        <v>102.2</v>
      </c>
      <c r="AK711" s="13">
        <v>1419433.1786666666</v>
      </c>
    </row>
    <row r="712" spans="31:37" hidden="1" x14ac:dyDescent="0.3">
      <c r="AE712" s="12">
        <v>44592</v>
      </c>
      <c r="AF712" s="13">
        <v>138.4</v>
      </c>
      <c r="AG712" s="13">
        <v>108.59332963316751</v>
      </c>
      <c r="AH712" s="13">
        <v>107.83968013765607</v>
      </c>
      <c r="AJ712" s="13">
        <v>105.15</v>
      </c>
      <c r="AK712" s="13">
        <v>1318923.5</v>
      </c>
    </row>
    <row r="713" spans="31:37" hidden="1" x14ac:dyDescent="0.3">
      <c r="AE713" s="12">
        <v>44589</v>
      </c>
      <c r="AF713" s="13">
        <v>138.084</v>
      </c>
      <c r="AG713" s="13">
        <v>108.56126427250376</v>
      </c>
      <c r="AH713" s="13">
        <v>107.74628898941248</v>
      </c>
      <c r="AJ713" s="13">
        <v>104.91</v>
      </c>
      <c r="AK713" s="13">
        <v>1285488.4553333337</v>
      </c>
    </row>
    <row r="714" spans="31:37" hidden="1" x14ac:dyDescent="0.3">
      <c r="AE714" s="12">
        <v>44588</v>
      </c>
      <c r="AF714" s="13">
        <v>137.255</v>
      </c>
      <c r="AG714" s="13">
        <v>108.52920838007677</v>
      </c>
      <c r="AH714" s="13">
        <v>107.61539067828299</v>
      </c>
      <c r="AJ714" s="13">
        <v>104.28</v>
      </c>
      <c r="AK714" s="13">
        <v>1272338.6240000003</v>
      </c>
    </row>
    <row r="715" spans="31:37" hidden="1" x14ac:dyDescent="0.3">
      <c r="AE715" s="12">
        <v>44587</v>
      </c>
      <c r="AF715" s="13">
        <v>137.755</v>
      </c>
      <c r="AG715" s="13">
        <v>108.49716195309074</v>
      </c>
      <c r="AH715" s="13">
        <v>107.74617823244866</v>
      </c>
      <c r="AJ715" s="13">
        <v>104.66</v>
      </c>
      <c r="AK715" s="13">
        <v>1276062.1380000003</v>
      </c>
    </row>
    <row r="716" spans="31:37" hidden="1" x14ac:dyDescent="0.3">
      <c r="AE716" s="12">
        <v>44586</v>
      </c>
      <c r="AF716" s="13">
        <v>137.59700000000001</v>
      </c>
      <c r="AG716" s="13">
        <v>108.46512498875074</v>
      </c>
      <c r="AH716" s="13">
        <v>107.8525548189384</v>
      </c>
      <c r="AJ716" s="13">
        <v>104.54</v>
      </c>
      <c r="AK716" s="13">
        <v>1294668.5060000003</v>
      </c>
    </row>
    <row r="717" spans="31:37" hidden="1" x14ac:dyDescent="0.3">
      <c r="AE717" s="12">
        <v>44585</v>
      </c>
      <c r="AF717" s="13">
        <v>138.05799999999999</v>
      </c>
      <c r="AG717" s="13">
        <v>108.43309748426265</v>
      </c>
      <c r="AH717" s="13">
        <v>107.91897172862426</v>
      </c>
      <c r="AJ717" s="13">
        <v>104.89</v>
      </c>
      <c r="AK717" s="13">
        <v>1264881.9739999999</v>
      </c>
    </row>
    <row r="718" spans="31:37" hidden="1" x14ac:dyDescent="0.3">
      <c r="AE718" s="12">
        <v>44582</v>
      </c>
      <c r="AF718" s="13">
        <v>137.47900000000001</v>
      </c>
      <c r="AG718" s="13">
        <v>108.40107943683316</v>
      </c>
      <c r="AH718" s="13">
        <v>107.76968264551901</v>
      </c>
      <c r="AJ718" s="13">
        <v>104.45</v>
      </c>
      <c r="AK718" s="13">
        <v>1247253.2120000001</v>
      </c>
    </row>
    <row r="719" spans="31:37" hidden="1" x14ac:dyDescent="0.3">
      <c r="AE719" s="12">
        <v>44581</v>
      </c>
      <c r="AF719" s="13">
        <v>137.018</v>
      </c>
      <c r="AG719" s="13">
        <v>108.3690708436698</v>
      </c>
      <c r="AH719" s="13">
        <v>107.91678521088672</v>
      </c>
      <c r="AJ719" s="13">
        <v>104.1</v>
      </c>
      <c r="AK719" s="13">
        <v>1269109.0053333335</v>
      </c>
    </row>
    <row r="720" spans="31:37" hidden="1" x14ac:dyDescent="0.3">
      <c r="AE720" s="12">
        <v>44580</v>
      </c>
      <c r="AF720" s="13">
        <v>136.755</v>
      </c>
      <c r="AG720" s="13">
        <v>108.33707170198093</v>
      </c>
      <c r="AH720" s="13">
        <v>107.55217278491736</v>
      </c>
      <c r="AJ720" s="13">
        <v>103.9</v>
      </c>
      <c r="AK720" s="13">
        <v>1249991.7533333334</v>
      </c>
    </row>
    <row r="721" spans="31:37" hidden="1" x14ac:dyDescent="0.3">
      <c r="AE721" s="12">
        <v>44579</v>
      </c>
      <c r="AF721" s="13">
        <v>136.05699999999999</v>
      </c>
      <c r="AG721" s="13">
        <v>108.30508200897572</v>
      </c>
      <c r="AH721" s="13">
        <v>107.08527743328129</v>
      </c>
      <c r="AJ721" s="13">
        <v>103.37</v>
      </c>
      <c r="AK721" s="13">
        <v>1273816.8933333333</v>
      </c>
    </row>
    <row r="722" spans="31:37" hidden="1" x14ac:dyDescent="0.3">
      <c r="AE722" s="12">
        <v>44578</v>
      </c>
      <c r="AF722" s="13">
        <v>136.11000000000001</v>
      </c>
      <c r="AG722" s="13">
        <v>108.27310176186417</v>
      </c>
      <c r="AH722" s="13">
        <v>107.0919518805287</v>
      </c>
      <c r="AJ722" s="13">
        <v>103.41</v>
      </c>
      <c r="AK722" s="13">
        <v>1268557.4826666666</v>
      </c>
    </row>
    <row r="723" spans="31:37" hidden="1" x14ac:dyDescent="0.3">
      <c r="AE723" s="12">
        <v>44575</v>
      </c>
      <c r="AF723" s="13">
        <v>136.07</v>
      </c>
      <c r="AG723" s="13">
        <v>108.2411309578571</v>
      </c>
      <c r="AH723" s="13">
        <v>107.48375933645269</v>
      </c>
      <c r="AJ723" s="13">
        <v>103.38</v>
      </c>
      <c r="AK723" s="13">
        <v>1261640.8906666667</v>
      </c>
    </row>
    <row r="724" spans="31:37" hidden="1" x14ac:dyDescent="0.3">
      <c r="AE724" s="12">
        <v>44574</v>
      </c>
      <c r="AF724" s="13">
        <v>136.215</v>
      </c>
      <c r="AG724" s="13">
        <v>108.20916959416616</v>
      </c>
      <c r="AH724" s="13">
        <v>107.38377690191433</v>
      </c>
      <c r="AJ724" s="13">
        <v>103.49</v>
      </c>
      <c r="AK724" s="13">
        <v>1273044.966666667</v>
      </c>
    </row>
    <row r="725" spans="31:37" hidden="1" x14ac:dyDescent="0.3">
      <c r="AE725" s="12">
        <v>44573</v>
      </c>
      <c r="AF725" s="13">
        <v>135.702</v>
      </c>
      <c r="AG725" s="13">
        <v>108.17721766800381</v>
      </c>
      <c r="AH725" s="13">
        <v>107.29599838378846</v>
      </c>
      <c r="AJ725" s="13">
        <v>103.1</v>
      </c>
      <c r="AK725" s="13">
        <v>1298430.4840000002</v>
      </c>
    </row>
    <row r="726" spans="31:37" hidden="1" x14ac:dyDescent="0.3">
      <c r="AE726" s="12">
        <v>44572</v>
      </c>
      <c r="AF726" s="13">
        <v>135.28100000000001</v>
      </c>
      <c r="AG726" s="13">
        <v>108.14527517658335</v>
      </c>
      <c r="AH726" s="13">
        <v>106.89444767132089</v>
      </c>
      <c r="AJ726" s="13">
        <v>102.78</v>
      </c>
      <c r="AK726" s="13">
        <v>1309089.084</v>
      </c>
    </row>
    <row r="727" spans="31:37" hidden="1" x14ac:dyDescent="0.3">
      <c r="AE727" s="12">
        <v>44571</v>
      </c>
      <c r="AF727" s="13">
        <v>135.03</v>
      </c>
      <c r="AG727" s="13">
        <v>108.11334211711892</v>
      </c>
      <c r="AH727" s="13">
        <v>107.1501626478092</v>
      </c>
      <c r="AJ727" s="13">
        <v>102.59</v>
      </c>
      <c r="AK727" s="13">
        <v>1326088.7280000001</v>
      </c>
    </row>
    <row r="728" spans="31:37" hidden="1" x14ac:dyDescent="0.3">
      <c r="AE728" s="12">
        <v>44568</v>
      </c>
      <c r="AF728" s="13">
        <v>135.37299999999999</v>
      </c>
      <c r="AG728" s="13">
        <v>108.08141848682543</v>
      </c>
      <c r="AH728" s="13">
        <v>107.26205575618008</v>
      </c>
      <c r="AJ728" s="13">
        <v>102.85</v>
      </c>
      <c r="AK728" s="13">
        <v>1363614.942666667</v>
      </c>
    </row>
    <row r="729" spans="31:37" hidden="1" x14ac:dyDescent="0.3">
      <c r="AE729" s="12">
        <v>44567</v>
      </c>
      <c r="AF729" s="13">
        <v>134.68799999999999</v>
      </c>
      <c r="AG729" s="13">
        <v>108.04950428291863</v>
      </c>
      <c r="AH729" s="13">
        <v>107.58371178596711</v>
      </c>
      <c r="AJ729" s="13">
        <v>102.33</v>
      </c>
      <c r="AK729" s="13">
        <v>1347622.6279999998</v>
      </c>
    </row>
    <row r="730" spans="31:37" hidden="1" x14ac:dyDescent="0.3">
      <c r="AE730" s="12">
        <v>44566</v>
      </c>
      <c r="AF730" s="13">
        <v>134.214</v>
      </c>
      <c r="AG730" s="13">
        <v>108.01759950261514</v>
      </c>
      <c r="AH730" s="13">
        <v>107.90283159315865</v>
      </c>
      <c r="AJ730" s="13">
        <v>101.97</v>
      </c>
      <c r="AK730" s="13">
        <v>1361798.9459999998</v>
      </c>
    </row>
    <row r="731" spans="31:37" hidden="1" x14ac:dyDescent="0.3">
      <c r="AE731" s="12">
        <v>44565</v>
      </c>
      <c r="AF731" s="13">
        <v>134.29300000000001</v>
      </c>
      <c r="AG731" s="13">
        <v>107.98570414313234</v>
      </c>
      <c r="AH731" s="13">
        <v>108.230328700955</v>
      </c>
      <c r="AJ731" s="13">
        <v>102.03</v>
      </c>
      <c r="AK731" s="13">
        <v>1334960.6413333332</v>
      </c>
    </row>
    <row r="732" spans="31:37" hidden="1" x14ac:dyDescent="0.3">
      <c r="AE732" s="12">
        <v>44564</v>
      </c>
      <c r="AF732" s="13">
        <v>135.57</v>
      </c>
      <c r="AG732" s="13">
        <v>107.95381820168846</v>
      </c>
      <c r="AH732" s="13">
        <v>108.46242439364566</v>
      </c>
      <c r="AJ732" s="13">
        <v>103</v>
      </c>
      <c r="AK732" s="13">
        <v>1283140.4920000001</v>
      </c>
    </row>
    <row r="733" spans="31:37" hidden="1" x14ac:dyDescent="0.3">
      <c r="AE733" s="12">
        <v>44560</v>
      </c>
      <c r="AF733" s="13">
        <v>134.92099999999999</v>
      </c>
      <c r="AG733" s="13">
        <v>107.92194167550257</v>
      </c>
      <c r="AH733" s="13">
        <v>108.48169111755587</v>
      </c>
      <c r="AJ733" s="13">
        <v>103.85</v>
      </c>
      <c r="AK733" s="13">
        <v>1256968.3586666666</v>
      </c>
    </row>
    <row r="734" spans="31:37" hidden="1" x14ac:dyDescent="0.3">
      <c r="AE734" s="12">
        <v>44559</v>
      </c>
      <c r="AF734" s="13">
        <v>134.375</v>
      </c>
      <c r="AG734" s="13">
        <v>107.89007456179451</v>
      </c>
      <c r="AH734" s="13">
        <v>108.29350233348848</v>
      </c>
      <c r="AJ734" s="13">
        <v>103.43</v>
      </c>
      <c r="AK734" s="13">
        <v>1207529.0719999999</v>
      </c>
    </row>
    <row r="735" spans="31:37" hidden="1" x14ac:dyDescent="0.3">
      <c r="AE735" s="12">
        <v>44558</v>
      </c>
      <c r="AF735" s="13">
        <v>134.33600000000001</v>
      </c>
      <c r="AG735" s="13">
        <v>107.85821685778498</v>
      </c>
      <c r="AH735" s="13">
        <v>108.68954576547563</v>
      </c>
      <c r="AJ735" s="13">
        <v>103.4</v>
      </c>
      <c r="AK735" s="13">
        <v>1174598.3106666666</v>
      </c>
    </row>
    <row r="736" spans="31:37" hidden="1" x14ac:dyDescent="0.3">
      <c r="AE736" s="12">
        <v>44557</v>
      </c>
      <c r="AF736" s="13">
        <v>133.85499999999999</v>
      </c>
      <c r="AG736" s="13">
        <v>107.82636856069549</v>
      </c>
      <c r="AH736" s="13">
        <v>108.70479544012427</v>
      </c>
      <c r="AJ736" s="13">
        <v>103.03</v>
      </c>
      <c r="AK736" s="13">
        <v>1140100.1173333332</v>
      </c>
    </row>
    <row r="737" spans="31:37" hidden="1" x14ac:dyDescent="0.3">
      <c r="AE737" s="12">
        <v>44553</v>
      </c>
      <c r="AF737" s="13">
        <v>133.946</v>
      </c>
      <c r="AG737" s="13">
        <v>107.79452966774836</v>
      </c>
      <c r="AH737" s="13">
        <v>108.70725140354365</v>
      </c>
      <c r="AJ737" s="13">
        <v>103.1</v>
      </c>
      <c r="AK737" s="13">
        <v>1108616.324</v>
      </c>
    </row>
    <row r="738" spans="31:37" hidden="1" x14ac:dyDescent="0.3">
      <c r="AE738" s="12">
        <v>44552</v>
      </c>
      <c r="AF738" s="13">
        <v>133.608</v>
      </c>
      <c r="AG738" s="13">
        <v>107.76270017616677</v>
      </c>
      <c r="AH738" s="13">
        <v>108.82666015970051</v>
      </c>
      <c r="AJ738" s="13">
        <v>102.84</v>
      </c>
      <c r="AK738" s="13">
        <v>1103852.9506666667</v>
      </c>
    </row>
    <row r="739" spans="31:37" hidden="1" x14ac:dyDescent="0.3">
      <c r="AE739" s="12">
        <v>44551</v>
      </c>
      <c r="AF739" s="13">
        <v>133.56899999999999</v>
      </c>
      <c r="AG739" s="13">
        <v>107.73088008317468</v>
      </c>
      <c r="AH739" s="13">
        <v>108.74818889745669</v>
      </c>
      <c r="AJ739" s="13">
        <v>102.81</v>
      </c>
      <c r="AK739" s="13">
        <v>1097997.8359999999</v>
      </c>
    </row>
    <row r="740" spans="31:37" hidden="1" x14ac:dyDescent="0.3">
      <c r="AE740" s="12">
        <v>44550</v>
      </c>
      <c r="AF740" s="13">
        <v>132.64699999999999</v>
      </c>
      <c r="AG740" s="13">
        <v>107.69906938599688</v>
      </c>
      <c r="AH740" s="13">
        <v>108.58446472314273</v>
      </c>
      <c r="AJ740" s="13">
        <v>102.1</v>
      </c>
      <c r="AK740" s="13">
        <v>1145294.584</v>
      </c>
    </row>
    <row r="741" spans="31:37" hidden="1" x14ac:dyDescent="0.3">
      <c r="AE741" s="12">
        <v>44547</v>
      </c>
      <c r="AF741" s="13">
        <v>132.01</v>
      </c>
      <c r="AG741" s="13">
        <v>107.66726808185898</v>
      </c>
      <c r="AH741" s="13">
        <v>108.46143204434648</v>
      </c>
      <c r="AJ741" s="13">
        <v>101.61</v>
      </c>
      <c r="AK741" s="13">
        <v>1143702.2840000002</v>
      </c>
    </row>
    <row r="742" spans="31:37" hidden="1" x14ac:dyDescent="0.3">
      <c r="AE742" s="12">
        <v>44546</v>
      </c>
      <c r="AF742" s="13">
        <v>131.99700000000001</v>
      </c>
      <c r="AG742" s="13">
        <v>107.63547616798741</v>
      </c>
      <c r="AH742" s="13">
        <v>108.72314847735164</v>
      </c>
      <c r="AJ742" s="13">
        <v>101.6</v>
      </c>
      <c r="AK742" s="13">
        <v>1195711.0086666667</v>
      </c>
    </row>
    <row r="743" spans="31:37" hidden="1" x14ac:dyDescent="0.3">
      <c r="AE743" s="12">
        <v>44545</v>
      </c>
      <c r="AF743" s="13">
        <v>132.4</v>
      </c>
      <c r="AG743" s="13">
        <v>107.60369364160941</v>
      </c>
      <c r="AH743" s="13">
        <v>109.17141504141543</v>
      </c>
      <c r="AJ743" s="13">
        <v>101.91</v>
      </c>
      <c r="AK743" s="13">
        <v>1151787.4553333332</v>
      </c>
    </row>
    <row r="744" spans="31:37" hidden="1" x14ac:dyDescent="0.3">
      <c r="AE744" s="12">
        <v>44544</v>
      </c>
      <c r="AF744" s="13">
        <v>132.43899999999999</v>
      </c>
      <c r="AG744" s="13">
        <v>107.57192049995305</v>
      </c>
      <c r="AH744" s="13">
        <v>109.32151215856949</v>
      </c>
      <c r="AJ744" s="13">
        <v>101.94</v>
      </c>
      <c r="AK744" s="13">
        <v>1150131.04</v>
      </c>
    </row>
    <row r="745" spans="31:37" hidden="1" x14ac:dyDescent="0.3">
      <c r="AE745" s="12">
        <v>44543</v>
      </c>
      <c r="AF745" s="13">
        <v>132.27000000000001</v>
      </c>
      <c r="AG745" s="13">
        <v>107.54015674024723</v>
      </c>
      <c r="AH745" s="13">
        <v>109.39599457355641</v>
      </c>
      <c r="AJ745" s="13">
        <v>101.81</v>
      </c>
      <c r="AK745" s="13">
        <v>1170645.78</v>
      </c>
    </row>
    <row r="746" spans="31:37" hidden="1" x14ac:dyDescent="0.3">
      <c r="AE746" s="12">
        <v>44540</v>
      </c>
      <c r="AF746" s="13">
        <v>131.86699999999999</v>
      </c>
      <c r="AG746" s="13">
        <v>107.50840235972164</v>
      </c>
      <c r="AH746" s="13">
        <v>109.73236985888353</v>
      </c>
      <c r="AJ746" s="13">
        <v>101.5</v>
      </c>
      <c r="AK746" s="13">
        <v>1183776.5193333332</v>
      </c>
    </row>
    <row r="747" spans="31:37" hidden="1" x14ac:dyDescent="0.3">
      <c r="AE747" s="12">
        <v>44539</v>
      </c>
      <c r="AF747" s="13">
        <v>131.21799999999999</v>
      </c>
      <c r="AG747" s="13">
        <v>107.47665735560682</v>
      </c>
      <c r="AH747" s="13">
        <v>109.28570966702148</v>
      </c>
      <c r="AJ747" s="13">
        <v>101</v>
      </c>
      <c r="AK747" s="13">
        <v>1186347.9526666666</v>
      </c>
    </row>
    <row r="748" spans="31:37" hidden="1" x14ac:dyDescent="0.3">
      <c r="AE748" s="12">
        <v>44538</v>
      </c>
      <c r="AF748" s="13">
        <v>130.971</v>
      </c>
      <c r="AG748" s="13">
        <v>107.44492172513408</v>
      </c>
      <c r="AH748" s="13">
        <v>109.28633490080361</v>
      </c>
      <c r="AJ748" s="13">
        <v>100.81</v>
      </c>
      <c r="AK748" s="13">
        <v>1205171.9019999998</v>
      </c>
    </row>
    <row r="749" spans="31:37" hidden="1" x14ac:dyDescent="0.3">
      <c r="AE749" s="12">
        <v>44537</v>
      </c>
      <c r="AF749" s="13">
        <v>131.023</v>
      </c>
      <c r="AG749" s="13">
        <v>107.4182093944947</v>
      </c>
      <c r="AH749" s="13">
        <v>108.9448020282003</v>
      </c>
      <c r="AJ749" s="13">
        <v>100.85</v>
      </c>
      <c r="AK749" s="13">
        <v>1225599.1206666667</v>
      </c>
    </row>
    <row r="750" spans="31:37" hidden="1" x14ac:dyDescent="0.3">
      <c r="AE750" s="12">
        <v>44536</v>
      </c>
      <c r="AF750" s="13">
        <v>130.56800000000001</v>
      </c>
      <c r="AG750" s="13">
        <v>107.39150370491937</v>
      </c>
      <c r="AH750" s="13">
        <v>108.7848731794533</v>
      </c>
      <c r="AJ750" s="13">
        <v>100.5</v>
      </c>
      <c r="AK750" s="13">
        <v>1236134.8740000003</v>
      </c>
    </row>
    <row r="751" spans="31:37" hidden="1" x14ac:dyDescent="0.3">
      <c r="AE751" s="12">
        <v>44533</v>
      </c>
      <c r="AF751" s="13">
        <v>129.464</v>
      </c>
      <c r="AG751" s="13">
        <v>107.36480465475705</v>
      </c>
      <c r="AH751" s="13">
        <v>108.89955900881756</v>
      </c>
      <c r="AJ751" s="13">
        <v>99.65</v>
      </c>
      <c r="AK751" s="13">
        <v>1231810.4606666667</v>
      </c>
    </row>
    <row r="752" spans="31:37" hidden="1" x14ac:dyDescent="0.3">
      <c r="AE752" s="12">
        <v>44532</v>
      </c>
      <c r="AF752" s="13">
        <v>129.685</v>
      </c>
      <c r="AG752" s="13">
        <v>107.33811224235707</v>
      </c>
      <c r="AH752" s="13">
        <v>108.294125003452</v>
      </c>
      <c r="AJ752" s="13">
        <v>99.82</v>
      </c>
      <c r="AK752" s="13">
        <v>1224511.2146666667</v>
      </c>
    </row>
    <row r="753" spans="31:37" hidden="1" x14ac:dyDescent="0.3">
      <c r="AE753" s="12">
        <v>44531</v>
      </c>
      <c r="AF753" s="13">
        <v>129.56800000000001</v>
      </c>
      <c r="AG753" s="13">
        <v>107.31142646606919</v>
      </c>
      <c r="AH753" s="13">
        <v>108.00702441218895</v>
      </c>
      <c r="AJ753" s="13">
        <v>99.73</v>
      </c>
      <c r="AK753" s="13">
        <v>1226947.568</v>
      </c>
    </row>
    <row r="754" spans="31:37" hidden="1" x14ac:dyDescent="0.3">
      <c r="AE754" s="12">
        <v>44530</v>
      </c>
      <c r="AF754" s="13">
        <v>130.55600000000001</v>
      </c>
      <c r="AG754" s="13">
        <v>107.28474732424358</v>
      </c>
      <c r="AH754" s="13">
        <v>108.31649704776606</v>
      </c>
      <c r="AJ754" s="13">
        <v>101.7</v>
      </c>
      <c r="AK754" s="13">
        <v>1199357.0053333335</v>
      </c>
    </row>
    <row r="755" spans="31:37" hidden="1" x14ac:dyDescent="0.3">
      <c r="AE755" s="12">
        <v>44529</v>
      </c>
      <c r="AF755" s="13">
        <v>129.786</v>
      </c>
      <c r="AG755" s="13">
        <v>107.25807481523083</v>
      </c>
      <c r="AH755" s="13">
        <v>108.01357494542161</v>
      </c>
      <c r="AJ755" s="13">
        <v>101.1</v>
      </c>
      <c r="AK755" s="13">
        <v>1118515.3353333334</v>
      </c>
    </row>
    <row r="756" spans="31:37" hidden="1" x14ac:dyDescent="0.3">
      <c r="AE756" s="12">
        <v>44526</v>
      </c>
      <c r="AF756" s="13">
        <v>128.875</v>
      </c>
      <c r="AG756" s="13">
        <v>107.23140893738191</v>
      </c>
      <c r="AH756" s="13">
        <v>107.74859809264059</v>
      </c>
      <c r="AJ756" s="13">
        <v>100.39</v>
      </c>
      <c r="AK756" s="13">
        <v>1107669.1753333334</v>
      </c>
    </row>
    <row r="757" spans="31:37" hidden="1" x14ac:dyDescent="0.3">
      <c r="AE757" s="12">
        <v>44525</v>
      </c>
      <c r="AF757" s="13">
        <v>128.69499999999999</v>
      </c>
      <c r="AG757" s="13">
        <v>107.20474968904824</v>
      </c>
      <c r="AH757" s="13">
        <v>107.61260686073241</v>
      </c>
      <c r="AJ757" s="13">
        <v>100.25</v>
      </c>
      <c r="AK757" s="13">
        <v>1083032.6186666668</v>
      </c>
    </row>
    <row r="758" spans="31:37" hidden="1" x14ac:dyDescent="0.3">
      <c r="AE758" s="12">
        <v>44524</v>
      </c>
      <c r="AF758" s="13">
        <v>130.04300000000001</v>
      </c>
      <c r="AG758" s="13">
        <v>107.17809706858162</v>
      </c>
      <c r="AH758" s="13">
        <v>107.66820093647431</v>
      </c>
      <c r="AJ758" s="13">
        <v>101.3</v>
      </c>
      <c r="AK758" s="13">
        <v>1103321.0919999999</v>
      </c>
    </row>
    <row r="759" spans="31:37" hidden="1" x14ac:dyDescent="0.3">
      <c r="AE759" s="12">
        <v>44523</v>
      </c>
      <c r="AF759" s="13">
        <v>130.852</v>
      </c>
      <c r="AG759" s="13">
        <v>107.15145107433426</v>
      </c>
      <c r="AH759" s="13">
        <v>107.43873067561293</v>
      </c>
      <c r="AJ759" s="13">
        <v>101.93</v>
      </c>
      <c r="AK759" s="13">
        <v>1120786.5853333334</v>
      </c>
    </row>
    <row r="760" spans="31:37" hidden="1" x14ac:dyDescent="0.3">
      <c r="AE760" s="12">
        <v>44522</v>
      </c>
      <c r="AF760" s="13">
        <v>131.07</v>
      </c>
      <c r="AG760" s="13">
        <v>107.1248117046588</v>
      </c>
      <c r="AH760" s="13">
        <v>107.23985732900054</v>
      </c>
      <c r="AJ760" s="13">
        <v>102.1</v>
      </c>
      <c r="AK760" s="13">
        <v>1240825.4586666666</v>
      </c>
    </row>
    <row r="761" spans="31:37" hidden="1" x14ac:dyDescent="0.3">
      <c r="AE761" s="12">
        <v>44519</v>
      </c>
      <c r="AF761" s="13">
        <v>130.941</v>
      </c>
      <c r="AG761" s="13">
        <v>107.09817895790826</v>
      </c>
      <c r="AH761" s="13">
        <v>107.52826840449066</v>
      </c>
      <c r="AJ761" s="13">
        <v>102</v>
      </c>
      <c r="AK761" s="13">
        <v>1284694.5919999999</v>
      </c>
    </row>
    <row r="762" spans="31:37" hidden="1" x14ac:dyDescent="0.3">
      <c r="AE762" s="12">
        <v>44518</v>
      </c>
      <c r="AF762" s="13">
        <v>130.839</v>
      </c>
      <c r="AG762" s="13">
        <v>107.0715528324361</v>
      </c>
      <c r="AH762" s="13">
        <v>107.19312813389384</v>
      </c>
      <c r="AJ762" s="13">
        <v>101.92</v>
      </c>
      <c r="AK762" s="13">
        <v>1343480.0053333333</v>
      </c>
    </row>
    <row r="763" spans="31:37" hidden="1" x14ac:dyDescent="0.3">
      <c r="AE763" s="12">
        <v>44517</v>
      </c>
      <c r="AF763" s="13">
        <v>131.096</v>
      </c>
      <c r="AG763" s="13">
        <v>107.04493332659617</v>
      </c>
      <c r="AH763" s="13">
        <v>107.14286269874407</v>
      </c>
      <c r="AJ763" s="13">
        <v>102.12</v>
      </c>
      <c r="AK763" s="13">
        <v>1418170.0853333334</v>
      </c>
    </row>
    <row r="764" spans="31:37" hidden="1" x14ac:dyDescent="0.3">
      <c r="AE764" s="12">
        <v>44516</v>
      </c>
      <c r="AF764" s="13">
        <v>130.685</v>
      </c>
      <c r="AG764" s="13">
        <v>107.01832043874273</v>
      </c>
      <c r="AH764" s="13">
        <v>107.17214997948759</v>
      </c>
      <c r="AJ764" s="13">
        <v>101.8</v>
      </c>
      <c r="AK764" s="13">
        <v>1462173.1333333335</v>
      </c>
    </row>
    <row r="765" spans="31:37" hidden="1" x14ac:dyDescent="0.3">
      <c r="AE765" s="12">
        <v>44512</v>
      </c>
      <c r="AF765" s="13">
        <v>130.351</v>
      </c>
      <c r="AG765" s="13">
        <v>106.99171416723048</v>
      </c>
      <c r="AH765" s="13">
        <v>107.41422081446107</v>
      </c>
      <c r="AJ765" s="13">
        <v>101.54</v>
      </c>
      <c r="AK765" s="13">
        <v>1494649.4693333334</v>
      </c>
    </row>
    <row r="766" spans="31:37" hidden="1" x14ac:dyDescent="0.3">
      <c r="AE766" s="12">
        <v>44511</v>
      </c>
      <c r="AF766" s="13">
        <v>130.46600000000001</v>
      </c>
      <c r="AG766" s="13">
        <v>106.96511451041449</v>
      </c>
      <c r="AH766" s="13">
        <v>106.98582469532076</v>
      </c>
      <c r="AJ766" s="13">
        <v>101.63</v>
      </c>
      <c r="AK766" s="13">
        <v>1524363.6726666668</v>
      </c>
    </row>
    <row r="767" spans="31:37" hidden="1" x14ac:dyDescent="0.3">
      <c r="AE767" s="12">
        <v>44510</v>
      </c>
      <c r="AF767" s="13">
        <v>130.55600000000001</v>
      </c>
      <c r="AG767" s="13">
        <v>106.93852146665026</v>
      </c>
      <c r="AH767" s="13">
        <v>106.76788963705694</v>
      </c>
      <c r="AJ767" s="13">
        <v>101.7</v>
      </c>
      <c r="AK767" s="13">
        <v>1505457.382</v>
      </c>
    </row>
    <row r="768" spans="31:37" hidden="1" x14ac:dyDescent="0.3">
      <c r="AE768" s="12">
        <v>44509</v>
      </c>
      <c r="AF768" s="13">
        <v>130.12</v>
      </c>
      <c r="AG768" s="13">
        <v>106.91193503429366</v>
      </c>
      <c r="AH768" s="13">
        <v>106.72467012316326</v>
      </c>
      <c r="AJ768" s="13">
        <v>101.36</v>
      </c>
      <c r="AK768" s="13">
        <v>1520291.422</v>
      </c>
    </row>
    <row r="769" spans="31:37" hidden="1" x14ac:dyDescent="0.3">
      <c r="AE769" s="12">
        <v>44508</v>
      </c>
      <c r="AF769" s="13">
        <v>130.364</v>
      </c>
      <c r="AG769" s="13">
        <v>106.88535521170104</v>
      </c>
      <c r="AH769" s="13">
        <v>106.28633904376994</v>
      </c>
      <c r="AJ769" s="13">
        <v>101.55</v>
      </c>
      <c r="AK769" s="13">
        <v>1641522.8753333332</v>
      </c>
    </row>
    <row r="770" spans="31:37" hidden="1" x14ac:dyDescent="0.3">
      <c r="AE770" s="12">
        <v>44505</v>
      </c>
      <c r="AF770" s="13">
        <v>130.505</v>
      </c>
      <c r="AG770" s="13">
        <v>106.8587819972291</v>
      </c>
      <c r="AH770" s="13">
        <v>106.1691695384379</v>
      </c>
      <c r="AJ770" s="13">
        <v>101.66</v>
      </c>
      <c r="AK770" s="13">
        <v>1737899.0786666668</v>
      </c>
    </row>
    <row r="771" spans="31:37" hidden="1" x14ac:dyDescent="0.3">
      <c r="AE771" s="12">
        <v>44504</v>
      </c>
      <c r="AF771" s="13">
        <v>129.97900000000001</v>
      </c>
      <c r="AG771" s="13">
        <v>106.83221538923497</v>
      </c>
      <c r="AH771" s="13">
        <v>106.26861901335654</v>
      </c>
      <c r="AJ771" s="13">
        <v>101.25</v>
      </c>
      <c r="AK771" s="13">
        <v>1803501.0286666667</v>
      </c>
    </row>
    <row r="772" spans="31:37" hidden="1" x14ac:dyDescent="0.3">
      <c r="AE772" s="12">
        <v>44503</v>
      </c>
      <c r="AF772" s="13">
        <v>130.685</v>
      </c>
      <c r="AG772" s="13">
        <v>106.80565538607618</v>
      </c>
      <c r="AH772" s="13">
        <v>106.67933579687698</v>
      </c>
      <c r="AJ772" s="13">
        <v>101.8</v>
      </c>
      <c r="AK772" s="13">
        <v>1882839.6286666666</v>
      </c>
    </row>
    <row r="773" spans="31:37" hidden="1" x14ac:dyDescent="0.3">
      <c r="AE773" s="12">
        <v>44501</v>
      </c>
      <c r="AF773" s="13">
        <v>131.28800000000001</v>
      </c>
      <c r="AG773" s="13">
        <v>106.77910198611069</v>
      </c>
      <c r="AH773" s="13">
        <v>104.98630106063275</v>
      </c>
      <c r="AJ773" s="13">
        <v>102.27</v>
      </c>
      <c r="AK773" s="13">
        <v>1873061.5566666664</v>
      </c>
    </row>
    <row r="774" spans="31:37" hidden="1" x14ac:dyDescent="0.3">
      <c r="AE774" s="12">
        <v>44498</v>
      </c>
      <c r="AF774" s="13">
        <v>131.26300000000001</v>
      </c>
      <c r="AG774" s="13">
        <v>106.75255518769683</v>
      </c>
      <c r="AH774" s="13">
        <v>105.19006740844112</v>
      </c>
      <c r="AJ774" s="13">
        <v>103.4</v>
      </c>
      <c r="AK774" s="13">
        <v>1892238.9566666665</v>
      </c>
    </row>
    <row r="775" spans="31:37" hidden="1" x14ac:dyDescent="0.3">
      <c r="AE775" s="12">
        <v>44497</v>
      </c>
      <c r="AF775" s="13">
        <v>130.768</v>
      </c>
      <c r="AG775" s="13">
        <v>106.72601498919337</v>
      </c>
      <c r="AH775" s="13">
        <v>104.15844420733814</v>
      </c>
      <c r="AJ775" s="13">
        <v>103.01</v>
      </c>
      <c r="AK775" s="13">
        <v>1728113.7179999999</v>
      </c>
    </row>
    <row r="776" spans="31:37" hidden="1" x14ac:dyDescent="0.3">
      <c r="AE776" s="12">
        <v>44496</v>
      </c>
      <c r="AF776" s="13">
        <v>130.90700000000001</v>
      </c>
      <c r="AG776" s="13">
        <v>106.6994813889595</v>
      </c>
      <c r="AH776" s="13">
        <v>105.18736964196593</v>
      </c>
      <c r="AJ776" s="13">
        <v>103.12</v>
      </c>
      <c r="AK776" s="13">
        <v>1662779.3646666666</v>
      </c>
    </row>
    <row r="777" spans="31:37" hidden="1" x14ac:dyDescent="0.3">
      <c r="AE777" s="12">
        <v>44495</v>
      </c>
      <c r="AF777" s="13">
        <v>130.74199999999999</v>
      </c>
      <c r="AG777" s="13">
        <v>106.67800289319598</v>
      </c>
      <c r="AH777" s="13">
        <v>104.91339617488823</v>
      </c>
      <c r="AJ777" s="13">
        <v>102.99</v>
      </c>
      <c r="AK777" s="13">
        <v>1627633.3659999997</v>
      </c>
    </row>
    <row r="778" spans="31:37" hidden="1" x14ac:dyDescent="0.3">
      <c r="AE778" s="12">
        <v>44494</v>
      </c>
      <c r="AF778" s="13">
        <v>131.38999999999999</v>
      </c>
      <c r="AG778" s="13">
        <v>106.65652872103155</v>
      </c>
      <c r="AH778" s="13">
        <v>105.23570579196044</v>
      </c>
      <c r="AJ778" s="13">
        <v>103.5</v>
      </c>
      <c r="AK778" s="13">
        <v>1543955.6733333331</v>
      </c>
    </row>
    <row r="779" spans="31:37" hidden="1" x14ac:dyDescent="0.3">
      <c r="AE779" s="12">
        <v>44491</v>
      </c>
      <c r="AF779" s="13">
        <v>131.46600000000001</v>
      </c>
      <c r="AG779" s="13">
        <v>106.63505887159587</v>
      </c>
      <c r="AH779" s="13">
        <v>105.760020296921</v>
      </c>
      <c r="AJ779" s="13">
        <v>103.56</v>
      </c>
      <c r="AK779" s="13">
        <v>1511412.9133333336</v>
      </c>
    </row>
    <row r="780" spans="31:37" hidden="1" x14ac:dyDescent="0.3">
      <c r="AE780" s="12">
        <v>44490</v>
      </c>
      <c r="AF780" s="13">
        <v>131.19900000000001</v>
      </c>
      <c r="AG780" s="13">
        <v>106.61359334401878</v>
      </c>
      <c r="AH780" s="13">
        <v>105.93955133358915</v>
      </c>
      <c r="AJ780" s="13">
        <v>103.35</v>
      </c>
      <c r="AK780" s="13">
        <v>1518925.1553333332</v>
      </c>
    </row>
    <row r="781" spans="31:37" hidden="1" x14ac:dyDescent="0.3">
      <c r="AE781" s="12">
        <v>44489</v>
      </c>
      <c r="AF781" s="13">
        <v>131.453</v>
      </c>
      <c r="AG781" s="13">
        <v>106.5921321374303</v>
      </c>
      <c r="AH781" s="13">
        <v>106.46411182529131</v>
      </c>
      <c r="AJ781" s="13">
        <v>103.55</v>
      </c>
      <c r="AK781" s="13">
        <v>1566209.2653333333</v>
      </c>
    </row>
    <row r="782" spans="31:37" hidden="1" x14ac:dyDescent="0.3">
      <c r="AE782" s="12">
        <v>44488</v>
      </c>
      <c r="AF782" s="13">
        <v>131.38999999999999</v>
      </c>
      <c r="AG782" s="13">
        <v>106.5706752509606</v>
      </c>
      <c r="AH782" s="13">
        <v>106.7014329066066</v>
      </c>
      <c r="AJ782" s="13">
        <v>103.5</v>
      </c>
      <c r="AK782" s="13">
        <v>1588316.3686666668</v>
      </c>
    </row>
    <row r="783" spans="31:37" hidden="1" x14ac:dyDescent="0.3">
      <c r="AE783" s="12">
        <v>44487</v>
      </c>
      <c r="AF783" s="13">
        <v>131.136</v>
      </c>
      <c r="AG783" s="13">
        <v>106.54922268374007</v>
      </c>
      <c r="AH783" s="13">
        <v>107.25332393773051</v>
      </c>
      <c r="AJ783" s="13">
        <v>103.3</v>
      </c>
      <c r="AK783" s="13">
        <v>1595619.3260000001</v>
      </c>
    </row>
    <row r="784" spans="31:37" hidden="1" x14ac:dyDescent="0.3">
      <c r="AE784" s="12">
        <v>44484</v>
      </c>
      <c r="AF784" s="13">
        <v>131.136</v>
      </c>
      <c r="AG784" s="13">
        <v>106.52777443489923</v>
      </c>
      <c r="AH784" s="13">
        <v>107.42727883208121</v>
      </c>
      <c r="AJ784" s="13">
        <v>103.3</v>
      </c>
      <c r="AK784" s="13">
        <v>1505077.5899999999</v>
      </c>
    </row>
    <row r="785" spans="31:37" hidden="1" x14ac:dyDescent="0.3">
      <c r="AE785" s="12">
        <v>44483</v>
      </c>
      <c r="AF785" s="13">
        <v>131.32599999999999</v>
      </c>
      <c r="AG785" s="13">
        <v>106.5063305035688</v>
      </c>
      <c r="AH785" s="13">
        <v>107.69816699984763</v>
      </c>
      <c r="AJ785" s="13">
        <v>103.45</v>
      </c>
      <c r="AK785" s="13">
        <v>1408859.4846666667</v>
      </c>
    </row>
    <row r="786" spans="31:37" hidden="1" x14ac:dyDescent="0.3">
      <c r="AE786" s="12">
        <v>44482</v>
      </c>
      <c r="AF786" s="13">
        <v>131.38999999999999</v>
      </c>
      <c r="AG786" s="13">
        <v>106.48489088887968</v>
      </c>
      <c r="AH786" s="13">
        <v>107.80210062847054</v>
      </c>
      <c r="AJ786" s="13">
        <v>103.5</v>
      </c>
      <c r="AK786" s="13">
        <v>1416848.0213333333</v>
      </c>
    </row>
    <row r="787" spans="31:37" hidden="1" x14ac:dyDescent="0.3">
      <c r="AE787" s="12">
        <v>44480</v>
      </c>
      <c r="AF787" s="13">
        <v>131.94800000000001</v>
      </c>
      <c r="AG787" s="13">
        <v>106.46345558996292</v>
      </c>
      <c r="AH787" s="13">
        <v>107.75837493520784</v>
      </c>
      <c r="AJ787" s="13">
        <v>103.94</v>
      </c>
      <c r="AK787" s="13">
        <v>1334086.2479999999</v>
      </c>
    </row>
    <row r="788" spans="31:37" hidden="1" x14ac:dyDescent="0.3">
      <c r="AE788" s="12">
        <v>44477</v>
      </c>
      <c r="AF788" s="13">
        <v>132.024</v>
      </c>
      <c r="AG788" s="13">
        <v>106.44202460594977</v>
      </c>
      <c r="AH788" s="13">
        <v>107.96724466883632</v>
      </c>
      <c r="AJ788" s="13">
        <v>104</v>
      </c>
      <c r="AK788" s="13">
        <v>1345622.1519999995</v>
      </c>
    </row>
    <row r="789" spans="31:37" hidden="1" x14ac:dyDescent="0.3">
      <c r="AE789" s="12">
        <v>44476</v>
      </c>
      <c r="AF789" s="13">
        <v>132.012</v>
      </c>
      <c r="AG789" s="13">
        <v>106.42059793597164</v>
      </c>
      <c r="AH789" s="13">
        <v>107.71878092885962</v>
      </c>
      <c r="AJ789" s="13">
        <v>103.99</v>
      </c>
      <c r="AK789" s="13">
        <v>1360774.1753333332</v>
      </c>
    </row>
    <row r="790" spans="31:37" hidden="1" x14ac:dyDescent="0.3">
      <c r="AE790" s="12">
        <v>44475</v>
      </c>
      <c r="AF790" s="13">
        <v>132.024</v>
      </c>
      <c r="AG790" s="13">
        <v>106.39917557916012</v>
      </c>
      <c r="AH790" s="13">
        <v>107.86163873125861</v>
      </c>
      <c r="AJ790" s="13">
        <v>104</v>
      </c>
      <c r="AK790" s="13">
        <v>1433328.1806666667</v>
      </c>
    </row>
    <row r="791" spans="31:37" hidden="1" x14ac:dyDescent="0.3">
      <c r="AE791" s="12">
        <v>44474</v>
      </c>
      <c r="AF791" s="13">
        <v>132.06200000000001</v>
      </c>
      <c r="AG791" s="13">
        <v>106.37775753464696</v>
      </c>
      <c r="AH791" s="13">
        <v>107.62288458022564</v>
      </c>
      <c r="AJ791" s="13">
        <v>104.03</v>
      </c>
      <c r="AK791" s="13">
        <v>1465642.1939999999</v>
      </c>
    </row>
    <row r="792" spans="31:37" hidden="1" x14ac:dyDescent="0.3">
      <c r="AE792" s="12">
        <v>44473</v>
      </c>
      <c r="AF792" s="13">
        <v>132.012</v>
      </c>
      <c r="AG792" s="13">
        <v>106.35634380156412</v>
      </c>
      <c r="AH792" s="13">
        <v>107.78256241947733</v>
      </c>
      <c r="AJ792" s="13">
        <v>103.99</v>
      </c>
      <c r="AK792" s="13">
        <v>1433867.5259999998</v>
      </c>
    </row>
    <row r="793" spans="31:37" hidden="1" x14ac:dyDescent="0.3">
      <c r="AE793" s="12">
        <v>44470</v>
      </c>
      <c r="AF793" s="13">
        <v>132.17699999999999</v>
      </c>
      <c r="AG793" s="13">
        <v>106.33493437904372</v>
      </c>
      <c r="AH793" s="13">
        <v>107.93787230427623</v>
      </c>
      <c r="AJ793" s="13">
        <v>104.12</v>
      </c>
      <c r="AK793" s="13">
        <v>1475183.4640000002</v>
      </c>
    </row>
    <row r="794" spans="31:37" hidden="1" x14ac:dyDescent="0.3">
      <c r="AE794" s="12">
        <v>44469</v>
      </c>
      <c r="AF794" s="13">
        <v>132.25200000000001</v>
      </c>
      <c r="AG794" s="13">
        <v>106.31352926621803</v>
      </c>
      <c r="AH794" s="13">
        <v>107.54457107440221</v>
      </c>
      <c r="AJ794" s="13">
        <v>105.33</v>
      </c>
      <c r="AK794" s="13">
        <v>1449639.4239999999</v>
      </c>
    </row>
    <row r="795" spans="31:37" hidden="1" x14ac:dyDescent="0.3">
      <c r="AE795" s="12">
        <v>44468</v>
      </c>
      <c r="AF795" s="13">
        <v>131.83799999999999</v>
      </c>
      <c r="AG795" s="13">
        <v>106.29212846221951</v>
      </c>
      <c r="AH795" s="13">
        <v>107.83402591540828</v>
      </c>
      <c r="AJ795" s="13">
        <v>105</v>
      </c>
      <c r="AK795" s="13">
        <v>1408844.4553333332</v>
      </c>
    </row>
    <row r="796" spans="31:37" hidden="1" x14ac:dyDescent="0.3">
      <c r="AE796" s="12">
        <v>44467</v>
      </c>
      <c r="AF796" s="13">
        <v>131.83799999999999</v>
      </c>
      <c r="AG796" s="13">
        <v>106.2707319661808</v>
      </c>
      <c r="AH796" s="13">
        <v>107.75419437258779</v>
      </c>
      <c r="AJ796" s="13">
        <v>105</v>
      </c>
      <c r="AK796" s="13">
        <v>1380206.1666666665</v>
      </c>
    </row>
    <row r="797" spans="31:37" hidden="1" x14ac:dyDescent="0.3">
      <c r="AE797" s="12">
        <v>44466</v>
      </c>
      <c r="AF797" s="13">
        <v>131.48599999999999</v>
      </c>
      <c r="AG797" s="13">
        <v>106.24933977723472</v>
      </c>
      <c r="AH797" s="13">
        <v>107.84922970935757</v>
      </c>
      <c r="AJ797" s="13">
        <v>104.72</v>
      </c>
      <c r="AK797" s="13">
        <v>1390858.8413333332</v>
      </c>
    </row>
    <row r="798" spans="31:37" hidden="1" x14ac:dyDescent="0.3">
      <c r="AE798" s="12">
        <v>44463</v>
      </c>
      <c r="AF798" s="13">
        <v>131.185</v>
      </c>
      <c r="AG798" s="13">
        <v>106.22795189451426</v>
      </c>
      <c r="AH798" s="13">
        <v>107.84088369899351</v>
      </c>
      <c r="AJ798" s="13">
        <v>104.48</v>
      </c>
      <c r="AK798" s="13">
        <v>1433569.0139999997</v>
      </c>
    </row>
    <row r="799" spans="31:37" hidden="1" x14ac:dyDescent="0.3">
      <c r="AE799" s="12">
        <v>44462</v>
      </c>
      <c r="AF799" s="13">
        <v>131.16</v>
      </c>
      <c r="AG799" s="13">
        <v>106.20656831715257</v>
      </c>
      <c r="AH799" s="13">
        <v>107.84830373965289</v>
      </c>
      <c r="AJ799" s="13">
        <v>104.46</v>
      </c>
      <c r="AK799" s="13">
        <v>1420442.1419999998</v>
      </c>
    </row>
    <row r="800" spans="31:37" hidden="1" x14ac:dyDescent="0.3">
      <c r="AE800" s="12">
        <v>44461</v>
      </c>
      <c r="AF800" s="13">
        <v>130.58199999999999</v>
      </c>
      <c r="AG800" s="13">
        <v>106.18518904428299</v>
      </c>
      <c r="AH800" s="13">
        <v>108.14495799307352</v>
      </c>
      <c r="AJ800" s="13">
        <v>104</v>
      </c>
      <c r="AK800" s="13">
        <v>1415968.5466666666</v>
      </c>
    </row>
    <row r="801" spans="31:37" hidden="1" x14ac:dyDescent="0.3">
      <c r="AE801" s="12">
        <v>44460</v>
      </c>
      <c r="AF801" s="13">
        <v>130.62</v>
      </c>
      <c r="AG801" s="13">
        <v>106.16720378912508</v>
      </c>
      <c r="AH801" s="13">
        <v>108.14147688678425</v>
      </c>
      <c r="AJ801" s="13">
        <v>104.03</v>
      </c>
      <c r="AK801" s="13">
        <v>1384969.4800000002</v>
      </c>
    </row>
    <row r="802" spans="31:37" hidden="1" x14ac:dyDescent="0.3">
      <c r="AE802" s="12">
        <v>44459</v>
      </c>
      <c r="AF802" s="13">
        <v>131.059</v>
      </c>
      <c r="AG802" s="13">
        <v>106.14922158024328</v>
      </c>
      <c r="AH802" s="13">
        <v>107.90356240965244</v>
      </c>
      <c r="AJ802" s="13">
        <v>104.38</v>
      </c>
      <c r="AK802" s="13">
        <v>1427347.72</v>
      </c>
    </row>
    <row r="803" spans="31:37" hidden="1" x14ac:dyDescent="0.3">
      <c r="AE803" s="12">
        <v>44456</v>
      </c>
      <c r="AF803" s="13">
        <v>131.22200000000001</v>
      </c>
      <c r="AG803" s="13">
        <v>106.1312424171216</v>
      </c>
      <c r="AH803" s="13">
        <v>107.85316768812258</v>
      </c>
      <c r="AJ803" s="13">
        <v>104.51</v>
      </c>
      <c r="AK803" s="13">
        <v>1437787.6479999998</v>
      </c>
    </row>
    <row r="804" spans="31:37" hidden="1" x14ac:dyDescent="0.3">
      <c r="AE804" s="12">
        <v>44455</v>
      </c>
      <c r="AF804" s="13">
        <v>131.14699999999999</v>
      </c>
      <c r="AG804" s="13">
        <v>106.11326629924417</v>
      </c>
      <c r="AH804" s="13">
        <v>108.04067208412033</v>
      </c>
      <c r="AJ804" s="13">
        <v>104.45</v>
      </c>
      <c r="AK804" s="13">
        <v>1412807.6566666665</v>
      </c>
    </row>
    <row r="805" spans="31:37" hidden="1" x14ac:dyDescent="0.3">
      <c r="AE805" s="12">
        <v>44454</v>
      </c>
      <c r="AF805" s="13">
        <v>131.23500000000001</v>
      </c>
      <c r="AG805" s="13">
        <v>106.09529322609519</v>
      </c>
      <c r="AH805" s="13">
        <v>108.20816088810031</v>
      </c>
      <c r="AJ805" s="13">
        <v>104.52</v>
      </c>
      <c r="AK805" s="13">
        <v>1353640.9406666667</v>
      </c>
    </row>
    <row r="806" spans="31:37" hidden="1" x14ac:dyDescent="0.3">
      <c r="AE806" s="12">
        <v>44453</v>
      </c>
      <c r="AF806" s="13">
        <v>131.58699999999999</v>
      </c>
      <c r="AG806" s="13">
        <v>106.07732319715898</v>
      </c>
      <c r="AH806" s="13">
        <v>108.09716068782784</v>
      </c>
      <c r="AJ806" s="13">
        <v>104.8</v>
      </c>
      <c r="AK806" s="13">
        <v>1363384.9106666667</v>
      </c>
    </row>
    <row r="807" spans="31:37" hidden="1" x14ac:dyDescent="0.3">
      <c r="AE807" s="12">
        <v>44452</v>
      </c>
      <c r="AF807" s="13">
        <v>131.93799999999999</v>
      </c>
      <c r="AG807" s="13">
        <v>106.05935621191989</v>
      </c>
      <c r="AH807" s="13">
        <v>107.89687033032526</v>
      </c>
      <c r="AJ807" s="13">
        <v>105.08</v>
      </c>
      <c r="AK807" s="13">
        <v>1398448.8840000001</v>
      </c>
    </row>
    <row r="808" spans="31:37" hidden="1" x14ac:dyDescent="0.3">
      <c r="AE808" s="12">
        <v>44449</v>
      </c>
      <c r="AF808" s="13">
        <v>131.83799999999999</v>
      </c>
      <c r="AG808" s="13">
        <v>106.04139226986241</v>
      </c>
      <c r="AH808" s="13">
        <v>107.70384328258913</v>
      </c>
      <c r="AJ808" s="13">
        <v>105</v>
      </c>
      <c r="AK808" s="13">
        <v>1423264.4040000001</v>
      </c>
    </row>
    <row r="809" spans="31:37" hidden="1" x14ac:dyDescent="0.3">
      <c r="AE809" s="12">
        <v>44448</v>
      </c>
      <c r="AF809" s="13">
        <v>129.71600000000001</v>
      </c>
      <c r="AG809" s="13">
        <v>106.02343137047109</v>
      </c>
      <c r="AH809" s="13">
        <v>107.61194157311138</v>
      </c>
      <c r="AJ809" s="13">
        <v>103.31</v>
      </c>
      <c r="AK809" s="13">
        <v>1442864.8940000006</v>
      </c>
    </row>
    <row r="810" spans="31:37" hidden="1" x14ac:dyDescent="0.3">
      <c r="AE810" s="12">
        <v>44447</v>
      </c>
      <c r="AF810" s="13">
        <v>130.494</v>
      </c>
      <c r="AG810" s="13">
        <v>106.00547351323057</v>
      </c>
      <c r="AH810" s="13">
        <v>106.86372119100247</v>
      </c>
      <c r="AJ810" s="13">
        <v>103.93</v>
      </c>
      <c r="AK810" s="13">
        <v>1516348.6446666671</v>
      </c>
    </row>
    <row r="811" spans="31:37" hidden="1" x14ac:dyDescent="0.3">
      <c r="AE811" s="12">
        <v>44445</v>
      </c>
      <c r="AF811" s="13">
        <v>131.13499999999999</v>
      </c>
      <c r="AG811" s="13">
        <v>105.98751869762559</v>
      </c>
      <c r="AH811" s="13">
        <v>107.38021068850101</v>
      </c>
      <c r="AJ811" s="13">
        <v>104.44</v>
      </c>
      <c r="AK811" s="13">
        <v>1876843.2560000003</v>
      </c>
    </row>
    <row r="812" spans="31:37" hidden="1" x14ac:dyDescent="0.3">
      <c r="AE812" s="12">
        <v>44442</v>
      </c>
      <c r="AF812" s="13">
        <v>132.905</v>
      </c>
      <c r="AG812" s="13">
        <v>105.96956692314097</v>
      </c>
      <c r="AH812" s="13">
        <v>107.31850390982216</v>
      </c>
      <c r="AJ812" s="13">
        <v>105.85</v>
      </c>
      <c r="AK812" s="13">
        <v>1925822.0480000002</v>
      </c>
    </row>
    <row r="813" spans="31:37" hidden="1" x14ac:dyDescent="0.3">
      <c r="AE813" s="12">
        <v>44441</v>
      </c>
      <c r="AF813" s="13">
        <v>132.81700000000001</v>
      </c>
      <c r="AG813" s="13">
        <v>105.95161818926161</v>
      </c>
      <c r="AH813" s="13">
        <v>107.41947548888643</v>
      </c>
      <c r="AJ813" s="13">
        <v>105.78</v>
      </c>
      <c r="AK813" s="13">
        <v>1970801.7846666665</v>
      </c>
    </row>
    <row r="814" spans="31:37" hidden="1" x14ac:dyDescent="0.3">
      <c r="AE814" s="12">
        <v>44440</v>
      </c>
      <c r="AF814" s="13">
        <v>131.82499999999999</v>
      </c>
      <c r="AG814" s="13">
        <v>105.93367249547251</v>
      </c>
      <c r="AH814" s="13">
        <v>107.79958199133996</v>
      </c>
      <c r="AJ814" s="13">
        <v>104.99</v>
      </c>
      <c r="AK814" s="13">
        <v>1960502.9459999998</v>
      </c>
    </row>
    <row r="815" spans="31:37" hidden="1" x14ac:dyDescent="0.3">
      <c r="AE815" s="12">
        <v>44439</v>
      </c>
      <c r="AF815" s="13">
        <v>132.27199999999999</v>
      </c>
      <c r="AG815" s="13">
        <v>105.91572984125874</v>
      </c>
      <c r="AH815" s="13">
        <v>107.66787018056658</v>
      </c>
      <c r="AJ815" s="13">
        <v>106.5</v>
      </c>
      <c r="AK815" s="13">
        <v>2013450.1840000001</v>
      </c>
    </row>
    <row r="816" spans="31:37" hidden="1" x14ac:dyDescent="0.3">
      <c r="AE816" s="12">
        <v>44438</v>
      </c>
      <c r="AF816" s="13">
        <v>132.024</v>
      </c>
      <c r="AG816" s="13">
        <v>105.89779022610547</v>
      </c>
      <c r="AH816" s="13">
        <v>108.05369646910187</v>
      </c>
      <c r="AJ816" s="13">
        <v>106.3</v>
      </c>
      <c r="AK816" s="13">
        <v>1986804.9840000002</v>
      </c>
    </row>
    <row r="817" spans="31:37" hidden="1" x14ac:dyDescent="0.3">
      <c r="AE817" s="12">
        <v>44435</v>
      </c>
      <c r="AF817" s="13">
        <v>131.279</v>
      </c>
      <c r="AG817" s="13">
        <v>105.87985364949797</v>
      </c>
      <c r="AH817" s="13">
        <v>108.17585222870484</v>
      </c>
      <c r="AJ817" s="13">
        <v>105.7</v>
      </c>
      <c r="AK817" s="13">
        <v>1936270.6240000003</v>
      </c>
    </row>
    <row r="818" spans="31:37" hidden="1" x14ac:dyDescent="0.3">
      <c r="AE818" s="12">
        <v>44434</v>
      </c>
      <c r="AF818" s="13">
        <v>130.98099999999999</v>
      </c>
      <c r="AG818" s="13">
        <v>105.86192011092157</v>
      </c>
      <c r="AH818" s="13">
        <v>107.79948232871847</v>
      </c>
      <c r="AJ818" s="13">
        <v>105.46</v>
      </c>
      <c r="AK818" s="13">
        <v>1889476.6240000003</v>
      </c>
    </row>
    <row r="819" spans="31:37" hidden="1" x14ac:dyDescent="0.3">
      <c r="AE819" s="12">
        <v>44433</v>
      </c>
      <c r="AF819" s="13">
        <v>131.49</v>
      </c>
      <c r="AG819" s="13">
        <v>105.84398960986171</v>
      </c>
      <c r="AH819" s="13">
        <v>107.84971593755634</v>
      </c>
      <c r="AJ819" s="13">
        <v>105.87</v>
      </c>
      <c r="AK819" s="13">
        <v>1842980.7273333336</v>
      </c>
    </row>
    <row r="820" spans="31:37" hidden="1" x14ac:dyDescent="0.3">
      <c r="AE820" s="12">
        <v>44432</v>
      </c>
      <c r="AF820" s="13">
        <v>131.34100000000001</v>
      </c>
      <c r="AG820" s="13">
        <v>105.82606214580389</v>
      </c>
      <c r="AH820" s="13">
        <v>107.11828309007242</v>
      </c>
      <c r="AJ820" s="13">
        <v>105.75</v>
      </c>
      <c r="AK820" s="13">
        <v>1839532.5133333334</v>
      </c>
    </row>
    <row r="821" spans="31:37" hidden="1" x14ac:dyDescent="0.3">
      <c r="AE821" s="12">
        <v>44431</v>
      </c>
      <c r="AF821" s="13">
        <v>129.66399999999999</v>
      </c>
      <c r="AG821" s="13">
        <v>105.80813771823372</v>
      </c>
      <c r="AH821" s="13">
        <v>106.42843395863505</v>
      </c>
      <c r="AJ821" s="13">
        <v>104.4</v>
      </c>
      <c r="AK821" s="13">
        <v>1794549.7533333336</v>
      </c>
    </row>
    <row r="822" spans="31:37" hidden="1" x14ac:dyDescent="0.3">
      <c r="AE822" s="12">
        <v>44428</v>
      </c>
      <c r="AF822" s="13">
        <v>129.08000000000001</v>
      </c>
      <c r="AG822" s="13">
        <v>105.79021632663691</v>
      </c>
      <c r="AH822" s="13">
        <v>106.80224530749659</v>
      </c>
      <c r="AJ822" s="13">
        <v>103.93</v>
      </c>
      <c r="AK822" s="13">
        <v>1790088.2440000002</v>
      </c>
    </row>
    <row r="823" spans="31:37" hidden="1" x14ac:dyDescent="0.3">
      <c r="AE823" s="12">
        <v>44427</v>
      </c>
      <c r="AF823" s="13">
        <v>129.10499999999999</v>
      </c>
      <c r="AG823" s="13">
        <v>105.77229797049921</v>
      </c>
      <c r="AH823" s="13">
        <v>106.33115361410233</v>
      </c>
      <c r="AJ823" s="13">
        <v>103.95</v>
      </c>
      <c r="AK823" s="13">
        <v>1843532.5160000003</v>
      </c>
    </row>
    <row r="824" spans="31:37" hidden="1" x14ac:dyDescent="0.3">
      <c r="AE824" s="12">
        <v>44426</v>
      </c>
      <c r="AF824" s="13">
        <v>129.167</v>
      </c>
      <c r="AG824" s="13">
        <v>105.75438264930649</v>
      </c>
      <c r="AH824" s="13">
        <v>105.99699678936187</v>
      </c>
      <c r="AJ824" s="13">
        <v>104</v>
      </c>
      <c r="AK824" s="13">
        <v>1935566.9660000005</v>
      </c>
    </row>
    <row r="825" spans="31:37" hidden="1" x14ac:dyDescent="0.3">
      <c r="AE825" s="12">
        <v>44425</v>
      </c>
      <c r="AF825" s="13">
        <v>129.49</v>
      </c>
      <c r="AG825" s="13">
        <v>105.73647036254472</v>
      </c>
      <c r="AH825" s="13">
        <v>106.74514973138771</v>
      </c>
      <c r="AJ825" s="13">
        <v>104.26</v>
      </c>
      <c r="AK825" s="13">
        <v>1857019.1740000003</v>
      </c>
    </row>
    <row r="826" spans="31:37" hidden="1" x14ac:dyDescent="0.3">
      <c r="AE826" s="12">
        <v>44424</v>
      </c>
      <c r="AF826" s="13">
        <v>129.78800000000001</v>
      </c>
      <c r="AG826" s="13">
        <v>105.71856110969992</v>
      </c>
      <c r="AH826" s="13">
        <v>106.56607489127944</v>
      </c>
      <c r="AJ826" s="13">
        <v>104.5</v>
      </c>
      <c r="AK826" s="13">
        <v>1476503.7646666665</v>
      </c>
    </row>
    <row r="827" spans="31:37" hidden="1" x14ac:dyDescent="0.3">
      <c r="AE827" s="12">
        <v>44421</v>
      </c>
      <c r="AF827" s="13">
        <v>130.65799999999999</v>
      </c>
      <c r="AG827" s="13">
        <v>105.70065489025824</v>
      </c>
      <c r="AH827" s="13">
        <v>106.86531508206912</v>
      </c>
      <c r="AJ827" s="13">
        <v>105.2</v>
      </c>
      <c r="AK827" s="13">
        <v>1425533.7313333333</v>
      </c>
    </row>
    <row r="828" spans="31:37" hidden="1" x14ac:dyDescent="0.3">
      <c r="AE828" s="12">
        <v>44420</v>
      </c>
      <c r="AF828" s="13">
        <v>128.298</v>
      </c>
      <c r="AG828" s="13">
        <v>105.68275170370586</v>
      </c>
      <c r="AH828" s="13">
        <v>107.47291462847454</v>
      </c>
      <c r="AJ828" s="13">
        <v>103.3</v>
      </c>
      <c r="AK828" s="13">
        <v>1416616.0399999998</v>
      </c>
    </row>
    <row r="829" spans="31:37" hidden="1" x14ac:dyDescent="0.3">
      <c r="AE829" s="12">
        <v>44419</v>
      </c>
      <c r="AF829" s="13">
        <v>128.37200000000001</v>
      </c>
      <c r="AG829" s="13">
        <v>105.6648515495291</v>
      </c>
      <c r="AH829" s="13">
        <v>107.89666657666838</v>
      </c>
      <c r="AJ829" s="13">
        <v>103.36</v>
      </c>
      <c r="AK829" s="13">
        <v>1441695.4466666663</v>
      </c>
    </row>
    <row r="830" spans="31:37" hidden="1" x14ac:dyDescent="0.3">
      <c r="AE830" s="12">
        <v>44418</v>
      </c>
      <c r="AF830" s="13">
        <v>131.154</v>
      </c>
      <c r="AG830" s="13">
        <v>105.64695442721435</v>
      </c>
      <c r="AH830" s="13">
        <v>108.05149080430084</v>
      </c>
      <c r="AJ830" s="13">
        <v>105.6</v>
      </c>
      <c r="AK830" s="13">
        <v>1465917.9959999998</v>
      </c>
    </row>
    <row r="831" spans="31:37" hidden="1" x14ac:dyDescent="0.3">
      <c r="AE831" s="12">
        <v>44417</v>
      </c>
      <c r="AF831" s="13">
        <v>131.279</v>
      </c>
      <c r="AG831" s="13">
        <v>105.62906033624809</v>
      </c>
      <c r="AH831" s="13">
        <v>107.97335760484775</v>
      </c>
      <c r="AJ831" s="13">
        <v>105.7</v>
      </c>
      <c r="AK831" s="13">
        <v>1492494.1293333331</v>
      </c>
    </row>
    <row r="832" spans="31:37" hidden="1" x14ac:dyDescent="0.3">
      <c r="AE832" s="12">
        <v>44414</v>
      </c>
      <c r="AF832" s="13">
        <v>130.72</v>
      </c>
      <c r="AG832" s="13">
        <v>105.61116927611685</v>
      </c>
      <c r="AH832" s="13">
        <v>108.40525409387807</v>
      </c>
      <c r="AJ832" s="13">
        <v>105.25</v>
      </c>
      <c r="AK832" s="13">
        <v>1485326.3746666668</v>
      </c>
    </row>
    <row r="833" spans="31:37" hidden="1" x14ac:dyDescent="0.3">
      <c r="AE833" s="12">
        <v>44413</v>
      </c>
      <c r="AF833" s="13">
        <v>131.38999999999999</v>
      </c>
      <c r="AG833" s="13">
        <v>105.59328124630731</v>
      </c>
      <c r="AH833" s="13">
        <v>108.33895798666347</v>
      </c>
      <c r="AJ833" s="13">
        <v>105.79</v>
      </c>
      <c r="AK833" s="13">
        <v>1541295.5906666666</v>
      </c>
    </row>
    <row r="834" spans="31:37" hidden="1" x14ac:dyDescent="0.3">
      <c r="AE834" s="12">
        <v>44412</v>
      </c>
      <c r="AF834" s="13">
        <v>131.34100000000001</v>
      </c>
      <c r="AG834" s="13">
        <v>105.5753962463062</v>
      </c>
      <c r="AH834" s="13">
        <v>108.95417784292263</v>
      </c>
      <c r="AJ834" s="13">
        <v>105.75</v>
      </c>
      <c r="AK834" s="13">
        <v>1607676.9886666664</v>
      </c>
    </row>
    <row r="835" spans="31:37" hidden="1" x14ac:dyDescent="0.3">
      <c r="AE835" s="12">
        <v>44411</v>
      </c>
      <c r="AF835" s="13">
        <v>131.71299999999999</v>
      </c>
      <c r="AG835" s="13">
        <v>105.56091703590144</v>
      </c>
      <c r="AH835" s="13">
        <v>109.03431193964613</v>
      </c>
      <c r="AJ835" s="13">
        <v>106.05</v>
      </c>
      <c r="AK835" s="13">
        <v>1630241.1866666665</v>
      </c>
    </row>
    <row r="836" spans="31:37" hidden="1" x14ac:dyDescent="0.3">
      <c r="AE836" s="12">
        <v>44410</v>
      </c>
      <c r="AF836" s="13">
        <v>131.999</v>
      </c>
      <c r="AG836" s="13">
        <v>105.54643981125795</v>
      </c>
      <c r="AH836" s="13">
        <v>108.73168532904981</v>
      </c>
      <c r="AJ836" s="13">
        <v>106.28</v>
      </c>
      <c r="AK836" s="13">
        <v>1688040.3726666667</v>
      </c>
    </row>
    <row r="837" spans="31:37" hidden="1" x14ac:dyDescent="0.3">
      <c r="AE837" s="12">
        <v>44407</v>
      </c>
      <c r="AF837" s="13">
        <v>132.14699999999999</v>
      </c>
      <c r="AG837" s="13">
        <v>105.53196457210342</v>
      </c>
      <c r="AH837" s="13">
        <v>108.68871213985562</v>
      </c>
      <c r="AJ837" s="13">
        <v>107.5</v>
      </c>
      <c r="AK837" s="13">
        <v>1746484.9253333332</v>
      </c>
    </row>
    <row r="838" spans="31:37" hidden="1" x14ac:dyDescent="0.3">
      <c r="AE838" s="12">
        <v>44406</v>
      </c>
      <c r="AF838" s="13">
        <v>132.88399999999999</v>
      </c>
      <c r="AG838" s="13">
        <v>105.51749131816553</v>
      </c>
      <c r="AH838" s="13">
        <v>109.29961622702437</v>
      </c>
      <c r="AJ838" s="13">
        <v>108.1</v>
      </c>
      <c r="AK838" s="13">
        <v>1693982.4739999999</v>
      </c>
    </row>
    <row r="839" spans="31:37" hidden="1" x14ac:dyDescent="0.3">
      <c r="AE839" s="12">
        <v>44405</v>
      </c>
      <c r="AF839" s="13">
        <v>132.54</v>
      </c>
      <c r="AG839" s="13">
        <v>105.50302004917201</v>
      </c>
      <c r="AH839" s="13">
        <v>109.17886796887529</v>
      </c>
      <c r="AJ839" s="13">
        <v>107.82</v>
      </c>
      <c r="AK839" s="13">
        <v>1619994.3740000001</v>
      </c>
    </row>
    <row r="840" spans="31:37" hidden="1" x14ac:dyDescent="0.3">
      <c r="AE840" s="12">
        <v>44404</v>
      </c>
      <c r="AF840" s="13">
        <v>131.40899999999999</v>
      </c>
      <c r="AG840" s="13">
        <v>105.48855076485063</v>
      </c>
      <c r="AH840" s="13">
        <v>109.21012098761318</v>
      </c>
      <c r="AJ840" s="13">
        <v>106.9</v>
      </c>
      <c r="AK840" s="13">
        <v>1594997.2653333333</v>
      </c>
    </row>
    <row r="841" spans="31:37" hidden="1" x14ac:dyDescent="0.3">
      <c r="AE841" s="12">
        <v>44403</v>
      </c>
      <c r="AF841" s="13">
        <v>131.88800000000001</v>
      </c>
      <c r="AG841" s="13">
        <v>105.47408346492921</v>
      </c>
      <c r="AH841" s="13">
        <v>109.56928757151888</v>
      </c>
      <c r="AJ841" s="13">
        <v>107.29</v>
      </c>
      <c r="AK841" s="13">
        <v>1640147.9739999999</v>
      </c>
    </row>
    <row r="842" spans="31:37" hidden="1" x14ac:dyDescent="0.3">
      <c r="AE842" s="12">
        <v>44400</v>
      </c>
      <c r="AF842" s="13">
        <v>131.05199999999999</v>
      </c>
      <c r="AG842" s="13">
        <v>105.45961814913561</v>
      </c>
      <c r="AH842" s="13">
        <v>109.83432850811134</v>
      </c>
      <c r="AJ842" s="13">
        <v>106.61</v>
      </c>
      <c r="AK842" s="13">
        <v>1627748.3446666666</v>
      </c>
    </row>
    <row r="843" spans="31:37" hidden="1" x14ac:dyDescent="0.3">
      <c r="AE843" s="12">
        <v>44399</v>
      </c>
      <c r="AF843" s="13">
        <v>132.761</v>
      </c>
      <c r="AG843" s="13">
        <v>105.44515481719769</v>
      </c>
      <c r="AH843" s="13">
        <v>110.22538955486289</v>
      </c>
      <c r="AJ843" s="13">
        <v>108</v>
      </c>
      <c r="AK843" s="13">
        <v>1590277.8653333331</v>
      </c>
    </row>
    <row r="844" spans="31:37" hidden="1" x14ac:dyDescent="0.3">
      <c r="AE844" s="12">
        <v>44398</v>
      </c>
      <c r="AF844" s="13">
        <v>132.761</v>
      </c>
      <c r="AG844" s="13">
        <v>105.43069346884339</v>
      </c>
      <c r="AH844" s="13">
        <v>110.16602003480195</v>
      </c>
      <c r="AJ844" s="13">
        <v>108</v>
      </c>
      <c r="AK844" s="13">
        <v>1637353.4986666664</v>
      </c>
    </row>
    <row r="845" spans="31:37" hidden="1" x14ac:dyDescent="0.3">
      <c r="AE845" s="12">
        <v>44397</v>
      </c>
      <c r="AF845" s="13">
        <v>132.81</v>
      </c>
      <c r="AG845" s="13">
        <v>105.41623410380066</v>
      </c>
      <c r="AH845" s="13">
        <v>110.15564893404276</v>
      </c>
      <c r="AJ845" s="13">
        <v>108.04</v>
      </c>
      <c r="AK845" s="13">
        <v>1654707.5246666668</v>
      </c>
    </row>
    <row r="846" spans="31:37" hidden="1" x14ac:dyDescent="0.3">
      <c r="AE846" s="12">
        <v>44396</v>
      </c>
      <c r="AF846" s="13">
        <v>131.876</v>
      </c>
      <c r="AG846" s="13">
        <v>105.40177672179752</v>
      </c>
      <c r="AH846" s="13">
        <v>109.87412780640766</v>
      </c>
      <c r="AJ846" s="13">
        <v>107.28</v>
      </c>
      <c r="AK846" s="13">
        <v>1799021.0986666668</v>
      </c>
    </row>
    <row r="847" spans="31:37" hidden="1" x14ac:dyDescent="0.3">
      <c r="AE847" s="12">
        <v>44393</v>
      </c>
      <c r="AF847" s="13">
        <v>131.33500000000001</v>
      </c>
      <c r="AG847" s="13">
        <v>105.38732132256197</v>
      </c>
      <c r="AH847" s="13">
        <v>109.85049301150745</v>
      </c>
      <c r="AJ847" s="13">
        <v>106.84</v>
      </c>
      <c r="AK847" s="13">
        <v>2560788.324</v>
      </c>
    </row>
    <row r="848" spans="31:37" hidden="1" x14ac:dyDescent="0.3">
      <c r="AE848" s="12">
        <v>44392</v>
      </c>
      <c r="AF848" s="13">
        <v>130.61000000000001</v>
      </c>
      <c r="AG848" s="13">
        <v>105.37286790582212</v>
      </c>
      <c r="AH848" s="13">
        <v>109.5713359343947</v>
      </c>
      <c r="AJ848" s="13">
        <v>106.25</v>
      </c>
      <c r="AK848" s="13">
        <v>2557069.4679999999</v>
      </c>
    </row>
    <row r="849" spans="31:37" hidden="1" x14ac:dyDescent="0.3">
      <c r="AE849" s="12">
        <v>44391</v>
      </c>
      <c r="AF849" s="13">
        <v>129.59</v>
      </c>
      <c r="AG849" s="13">
        <v>105.35841647130606</v>
      </c>
      <c r="AH849" s="13">
        <v>109.40132287619062</v>
      </c>
      <c r="AJ849" s="13">
        <v>105.42</v>
      </c>
      <c r="AK849" s="13">
        <v>2549804.0713333329</v>
      </c>
    </row>
    <row r="850" spans="31:37" hidden="1" x14ac:dyDescent="0.3">
      <c r="AE850" s="12">
        <v>44390</v>
      </c>
      <c r="AF850" s="13">
        <v>128.852</v>
      </c>
      <c r="AG850" s="13">
        <v>105.34396701874192</v>
      </c>
      <c r="AH850" s="13">
        <v>109.00791831277303</v>
      </c>
      <c r="AJ850" s="13">
        <v>104.82</v>
      </c>
      <c r="AK850" s="13">
        <v>3341059.9713333328</v>
      </c>
    </row>
    <row r="851" spans="31:37" hidden="1" x14ac:dyDescent="0.3">
      <c r="AE851" s="12">
        <v>44389</v>
      </c>
      <c r="AF851" s="13">
        <v>127.16800000000001</v>
      </c>
      <c r="AG851" s="13">
        <v>105.32951954785791</v>
      </c>
      <c r="AH851" s="13">
        <v>109.08314277844077</v>
      </c>
      <c r="AJ851" s="13">
        <v>103.45</v>
      </c>
      <c r="AK851" s="13">
        <v>3456020.5966666662</v>
      </c>
    </row>
    <row r="852" spans="31:37" hidden="1" x14ac:dyDescent="0.3">
      <c r="AE852" s="12">
        <v>44385</v>
      </c>
      <c r="AF852" s="13">
        <v>126.971</v>
      </c>
      <c r="AG852" s="13">
        <v>105.31507405838224</v>
      </c>
      <c r="AH852" s="13">
        <v>109.26731334787448</v>
      </c>
      <c r="AJ852" s="13">
        <v>103.29</v>
      </c>
      <c r="AK852" s="13">
        <v>3541042.5766666671</v>
      </c>
    </row>
    <row r="853" spans="31:37" hidden="1" x14ac:dyDescent="0.3">
      <c r="AE853" s="12">
        <v>44384</v>
      </c>
      <c r="AF853" s="13">
        <v>126.492</v>
      </c>
      <c r="AG853" s="13">
        <v>105.30063055004317</v>
      </c>
      <c r="AH853" s="13">
        <v>109.38668364675222</v>
      </c>
      <c r="AJ853" s="13">
        <v>102.9</v>
      </c>
      <c r="AK853" s="13">
        <v>3591890.2806666666</v>
      </c>
    </row>
    <row r="854" spans="31:37" hidden="1" x14ac:dyDescent="0.3">
      <c r="AE854" s="12">
        <v>44383</v>
      </c>
      <c r="AF854" s="13">
        <v>126.578</v>
      </c>
      <c r="AG854" s="13">
        <v>105.28618902256899</v>
      </c>
      <c r="AH854" s="13">
        <v>109.08219452682162</v>
      </c>
      <c r="AJ854" s="13">
        <v>102.97</v>
      </c>
      <c r="AK854" s="13">
        <v>3654881.3160000001</v>
      </c>
    </row>
    <row r="855" spans="31:37" hidden="1" x14ac:dyDescent="0.3">
      <c r="AE855" s="12">
        <v>44382</v>
      </c>
      <c r="AF855" s="13">
        <v>126.16</v>
      </c>
      <c r="AG855" s="13">
        <v>105.27174947568804</v>
      </c>
      <c r="AH855" s="13">
        <v>109.27544532599978</v>
      </c>
      <c r="AJ855" s="13">
        <v>102.63</v>
      </c>
      <c r="AK855" s="13">
        <v>3730466.2166666668</v>
      </c>
    </row>
    <row r="856" spans="31:37" hidden="1" x14ac:dyDescent="0.3">
      <c r="AE856" s="12">
        <v>44379</v>
      </c>
      <c r="AF856" s="13">
        <v>127.26600000000001</v>
      </c>
      <c r="AG856" s="13">
        <v>105.25731190912869</v>
      </c>
      <c r="AH856" s="13">
        <v>109.34335452961312</v>
      </c>
      <c r="AJ856" s="13">
        <v>103.53</v>
      </c>
      <c r="AK856" s="13">
        <v>3708589.6913333335</v>
      </c>
    </row>
    <row r="857" spans="31:37" hidden="1" x14ac:dyDescent="0.3">
      <c r="AE857" s="12">
        <v>44378</v>
      </c>
      <c r="AF857" s="13">
        <v>126.443</v>
      </c>
      <c r="AG857" s="13">
        <v>105.24287632261934</v>
      </c>
      <c r="AH857" s="13">
        <v>109.02530106119499</v>
      </c>
      <c r="AJ857" s="13">
        <v>102.86</v>
      </c>
      <c r="AK857" s="13">
        <v>3689478.7673333338</v>
      </c>
    </row>
    <row r="858" spans="31:37" hidden="1" x14ac:dyDescent="0.3">
      <c r="AE858" s="12">
        <v>44377</v>
      </c>
      <c r="AF858" s="13">
        <v>127.136</v>
      </c>
      <c r="AG858" s="13">
        <v>105.22844271588845</v>
      </c>
      <c r="AH858" s="13">
        <v>109.03983635109633</v>
      </c>
      <c r="AJ858" s="13">
        <v>104.5</v>
      </c>
      <c r="AK858" s="13">
        <v>3634280.3113333341</v>
      </c>
    </row>
    <row r="859" spans="31:37" hidden="1" x14ac:dyDescent="0.3">
      <c r="AE859" s="12">
        <v>44376</v>
      </c>
      <c r="AF859" s="13">
        <v>127.416</v>
      </c>
      <c r="AG859" s="13">
        <v>105.21401108866449</v>
      </c>
      <c r="AH859" s="13">
        <v>109.10158229793124</v>
      </c>
      <c r="AJ859" s="13">
        <v>104.73</v>
      </c>
      <c r="AK859" s="13">
        <v>3565249.958000001</v>
      </c>
    </row>
    <row r="860" spans="31:37" hidden="1" x14ac:dyDescent="0.3">
      <c r="AE860" s="12">
        <v>44375</v>
      </c>
      <c r="AF860" s="13">
        <v>124.301</v>
      </c>
      <c r="AG860" s="13">
        <v>105.19958144067598</v>
      </c>
      <c r="AH860" s="13">
        <v>109.10569979061358</v>
      </c>
      <c r="AJ860" s="13">
        <v>102.17</v>
      </c>
      <c r="AK860" s="13">
        <v>3503760.3880000012</v>
      </c>
    </row>
    <row r="861" spans="31:37" hidden="1" x14ac:dyDescent="0.3">
      <c r="AE861" s="12">
        <v>44372</v>
      </c>
      <c r="AF861" s="13">
        <v>125.396</v>
      </c>
      <c r="AG861" s="13">
        <v>105.18515377165149</v>
      </c>
      <c r="AH861" s="13">
        <v>108.82093151679078</v>
      </c>
      <c r="AJ861" s="13">
        <v>103.07</v>
      </c>
      <c r="AK861" s="13">
        <v>3346305.9340000008</v>
      </c>
    </row>
    <row r="862" spans="31:37" hidden="1" x14ac:dyDescent="0.3">
      <c r="AE862" s="12">
        <v>44371</v>
      </c>
      <c r="AF862" s="13">
        <v>128.47399999999999</v>
      </c>
      <c r="AG862" s="13">
        <v>105.17072808131958</v>
      </c>
      <c r="AH862" s="13">
        <v>108.9114471327</v>
      </c>
      <c r="AJ862" s="13">
        <v>105.6</v>
      </c>
      <c r="AK862" s="13">
        <v>2568137.8813333334</v>
      </c>
    </row>
    <row r="863" spans="31:37" hidden="1" x14ac:dyDescent="0.3">
      <c r="AE863" s="12">
        <v>44370</v>
      </c>
      <c r="AF863" s="13">
        <v>128.41399999999999</v>
      </c>
      <c r="AG863" s="13">
        <v>105.15630436940891</v>
      </c>
      <c r="AH863" s="13">
        <v>108.59006438266901</v>
      </c>
      <c r="AJ863" s="13">
        <v>105.55</v>
      </c>
      <c r="AK863" s="13">
        <v>2564766.0879999995</v>
      </c>
    </row>
    <row r="864" spans="31:37" hidden="1" x14ac:dyDescent="0.3">
      <c r="AE864" s="12">
        <v>44369</v>
      </c>
      <c r="AF864" s="13">
        <v>128.876</v>
      </c>
      <c r="AG864" s="13">
        <v>105.14188263564814</v>
      </c>
      <c r="AH864" s="13">
        <v>108.38545633321206</v>
      </c>
      <c r="AJ864" s="13">
        <v>105.93</v>
      </c>
      <c r="AK864" s="13">
        <v>2573403.5206666663</v>
      </c>
    </row>
    <row r="865" spans="31:37" hidden="1" x14ac:dyDescent="0.3">
      <c r="AE865" s="12">
        <v>44368</v>
      </c>
      <c r="AF865" s="13">
        <v>128.815</v>
      </c>
      <c r="AG865" s="13">
        <v>105.12746287976599</v>
      </c>
      <c r="AH865" s="13">
        <v>108.67926514420579</v>
      </c>
      <c r="AJ865" s="13">
        <v>105.88</v>
      </c>
      <c r="AK865" s="13">
        <v>1786228.9766666666</v>
      </c>
    </row>
    <row r="866" spans="31:37" hidden="1" x14ac:dyDescent="0.3">
      <c r="AE866" s="12">
        <v>44365</v>
      </c>
      <c r="AF866" s="13">
        <v>128.9</v>
      </c>
      <c r="AG866" s="13">
        <v>105.11304510149117</v>
      </c>
      <c r="AH866" s="13">
        <v>108.31518017729988</v>
      </c>
      <c r="AJ866" s="13">
        <v>105.95</v>
      </c>
      <c r="AK866" s="13">
        <v>1639146.935333333</v>
      </c>
    </row>
    <row r="867" spans="31:37" hidden="1" x14ac:dyDescent="0.3">
      <c r="AE867" s="12">
        <v>44364</v>
      </c>
      <c r="AF867" s="13">
        <v>129.363</v>
      </c>
      <c r="AG867" s="13">
        <v>105.09862930055249</v>
      </c>
      <c r="AH867" s="13">
        <v>108.73934080983334</v>
      </c>
      <c r="AJ867" s="13">
        <v>106.33</v>
      </c>
      <c r="AK867" s="13">
        <v>1552695.745333333</v>
      </c>
    </row>
    <row r="868" spans="31:37" hidden="1" x14ac:dyDescent="0.3">
      <c r="AE868" s="12">
        <v>44363</v>
      </c>
      <c r="AF868" s="13">
        <v>129.363</v>
      </c>
      <c r="AG868" s="13">
        <v>105.08421547667875</v>
      </c>
      <c r="AH868" s="13">
        <v>109.42071196417072</v>
      </c>
      <c r="AJ868" s="13">
        <v>106.33</v>
      </c>
      <c r="AK868" s="13">
        <v>1538274.8633333331</v>
      </c>
    </row>
    <row r="869" spans="31:37" hidden="1" x14ac:dyDescent="0.3">
      <c r="AE869" s="12">
        <v>44362</v>
      </c>
      <c r="AF869" s="13">
        <v>130.178</v>
      </c>
      <c r="AG869" s="13">
        <v>105.07236473241387</v>
      </c>
      <c r="AH869" s="13">
        <v>109.41307206441209</v>
      </c>
      <c r="AJ869" s="13">
        <v>107</v>
      </c>
      <c r="AK869" s="13">
        <v>1498949.7773333334</v>
      </c>
    </row>
    <row r="870" spans="31:37" hidden="1" x14ac:dyDescent="0.3">
      <c r="AE870" s="12">
        <v>44361</v>
      </c>
      <c r="AF870" s="13">
        <v>129.922</v>
      </c>
      <c r="AG870" s="13">
        <v>105.06051532460222</v>
      </c>
      <c r="AH870" s="13">
        <v>109.53844237474532</v>
      </c>
      <c r="AJ870" s="13">
        <v>106.79</v>
      </c>
      <c r="AK870" s="13">
        <v>1485408.7886666665</v>
      </c>
    </row>
    <row r="871" spans="31:37" hidden="1" x14ac:dyDescent="0.3">
      <c r="AE871" s="12">
        <v>44358</v>
      </c>
      <c r="AF871" s="13">
        <v>129.78800000000001</v>
      </c>
      <c r="AG871" s="13">
        <v>105.04866725309309</v>
      </c>
      <c r="AH871" s="13">
        <v>109.35429080087673</v>
      </c>
      <c r="AJ871" s="13">
        <v>106.68</v>
      </c>
      <c r="AK871" s="13">
        <v>1486318.5920000002</v>
      </c>
    </row>
    <row r="872" spans="31:37" hidden="1" x14ac:dyDescent="0.3">
      <c r="AE872" s="12">
        <v>44357</v>
      </c>
      <c r="AF872" s="13">
        <v>130.05600000000001</v>
      </c>
      <c r="AG872" s="13">
        <v>105.03682051773578</v>
      </c>
      <c r="AH872" s="13">
        <v>109.59125136268104</v>
      </c>
      <c r="AJ872" s="13">
        <v>106.9</v>
      </c>
      <c r="AK872" s="13">
        <v>1478265.7080000001</v>
      </c>
    </row>
    <row r="873" spans="31:37" hidden="1" x14ac:dyDescent="0.3">
      <c r="AE873" s="12">
        <v>44356</v>
      </c>
      <c r="AF873" s="13">
        <v>129.642</v>
      </c>
      <c r="AG873" s="13">
        <v>105.0249751183796</v>
      </c>
      <c r="AH873" s="13">
        <v>109.83707922909448</v>
      </c>
      <c r="AJ873" s="13">
        <v>106.56</v>
      </c>
      <c r="AK873" s="13">
        <v>1482859.1360000002</v>
      </c>
    </row>
    <row r="874" spans="31:37" hidden="1" x14ac:dyDescent="0.3">
      <c r="AE874" s="12">
        <v>44355</v>
      </c>
      <c r="AF874" s="13">
        <v>129.715</v>
      </c>
      <c r="AG874" s="13">
        <v>105.0131310548739</v>
      </c>
      <c r="AH874" s="13">
        <v>109.80894882488235</v>
      </c>
      <c r="AJ874" s="13">
        <v>106.62</v>
      </c>
      <c r="AK874" s="13">
        <v>1520763.5520000004</v>
      </c>
    </row>
    <row r="875" spans="31:37" hidden="1" x14ac:dyDescent="0.3">
      <c r="AE875" s="12">
        <v>44354</v>
      </c>
      <c r="AF875" s="13">
        <v>129.691</v>
      </c>
      <c r="AG875" s="13">
        <v>105.00128832706801</v>
      </c>
      <c r="AH875" s="13">
        <v>109.66445273073995</v>
      </c>
      <c r="AJ875" s="13">
        <v>106.6</v>
      </c>
      <c r="AK875" s="13">
        <v>1547886.5760000001</v>
      </c>
    </row>
    <row r="876" spans="31:37" hidden="1" x14ac:dyDescent="0.3">
      <c r="AE876" s="12">
        <v>44351</v>
      </c>
      <c r="AF876" s="13">
        <v>129.655</v>
      </c>
      <c r="AG876" s="13">
        <v>104.98944693481131</v>
      </c>
      <c r="AH876" s="13">
        <v>109.8742512076587</v>
      </c>
      <c r="AJ876" s="13">
        <v>106.57</v>
      </c>
      <c r="AK876" s="13">
        <v>1591857.0093333335</v>
      </c>
    </row>
    <row r="877" spans="31:37" hidden="1" x14ac:dyDescent="0.3">
      <c r="AE877" s="12">
        <v>44349</v>
      </c>
      <c r="AF877" s="13">
        <v>129.81299999999999</v>
      </c>
      <c r="AG877" s="13">
        <v>104.97760687795318</v>
      </c>
      <c r="AH877" s="13">
        <v>109.4605839350708</v>
      </c>
      <c r="AJ877" s="13">
        <v>106.7</v>
      </c>
      <c r="AK877" s="13">
        <v>1619797.9513333333</v>
      </c>
    </row>
    <row r="878" spans="31:37" hidden="1" x14ac:dyDescent="0.3">
      <c r="AE878" s="12">
        <v>44348</v>
      </c>
      <c r="AF878" s="13">
        <v>128.64500000000001</v>
      </c>
      <c r="AG878" s="13">
        <v>104.96576815634302</v>
      </c>
      <c r="AH878" s="13">
        <v>108.94872918065852</v>
      </c>
      <c r="AJ878" s="13">
        <v>105.74</v>
      </c>
      <c r="AK878" s="13">
        <v>1612940.6979999999</v>
      </c>
    </row>
    <row r="879" spans="31:37" hidden="1" x14ac:dyDescent="0.3">
      <c r="AE879" s="12">
        <v>44347</v>
      </c>
      <c r="AF879" s="13">
        <v>128.958</v>
      </c>
      <c r="AG879" s="13">
        <v>104.95393076983025</v>
      </c>
      <c r="AH879" s="13">
        <v>108.64621138085462</v>
      </c>
      <c r="AJ879" s="13">
        <v>107.07</v>
      </c>
      <c r="AK879" s="13">
        <v>1620796.9226666666</v>
      </c>
    </row>
    <row r="880" spans="31:37" hidden="1" x14ac:dyDescent="0.3">
      <c r="AE880" s="12">
        <v>44344</v>
      </c>
      <c r="AF880" s="13">
        <v>129.042</v>
      </c>
      <c r="AG880" s="13">
        <v>104.94209471826431</v>
      </c>
      <c r="AH880" s="13">
        <v>108.76640539968955</v>
      </c>
      <c r="AJ880" s="13">
        <v>107.14</v>
      </c>
      <c r="AK880" s="13">
        <v>1625040.0166666664</v>
      </c>
    </row>
    <row r="881" spans="31:37" hidden="1" x14ac:dyDescent="0.3">
      <c r="AE881" s="12">
        <v>44343</v>
      </c>
      <c r="AF881" s="13">
        <v>127.85</v>
      </c>
      <c r="AG881" s="13">
        <v>104.93026000149466</v>
      </c>
      <c r="AH881" s="13">
        <v>108.43224666373885</v>
      </c>
      <c r="AJ881" s="13">
        <v>106.15</v>
      </c>
      <c r="AK881" s="13">
        <v>1641407.2306666665</v>
      </c>
    </row>
    <row r="882" spans="31:37" hidden="1" x14ac:dyDescent="0.3">
      <c r="AE882" s="12">
        <v>44342</v>
      </c>
      <c r="AF882" s="13">
        <v>127.56100000000001</v>
      </c>
      <c r="AG882" s="13">
        <v>104.91842661937076</v>
      </c>
      <c r="AH882" s="13">
        <v>108.07628812778708</v>
      </c>
      <c r="AJ882" s="13">
        <v>105.91</v>
      </c>
      <c r="AK882" s="13">
        <v>1576637.6773333331</v>
      </c>
    </row>
    <row r="883" spans="31:37" hidden="1" x14ac:dyDescent="0.3">
      <c r="AE883" s="12">
        <v>44341</v>
      </c>
      <c r="AF883" s="13">
        <v>127.886</v>
      </c>
      <c r="AG883" s="13">
        <v>104.9065945717421</v>
      </c>
      <c r="AH883" s="13">
        <v>107.92395175980823</v>
      </c>
      <c r="AJ883" s="13">
        <v>106.18</v>
      </c>
      <c r="AK883" s="13">
        <v>1481789.0613333331</v>
      </c>
    </row>
    <row r="884" spans="31:37" hidden="1" x14ac:dyDescent="0.3">
      <c r="AE884" s="12">
        <v>44340</v>
      </c>
      <c r="AF884" s="13">
        <v>127.633</v>
      </c>
      <c r="AG884" s="13">
        <v>104.89476385845819</v>
      </c>
      <c r="AH884" s="13">
        <v>107.97137986352085</v>
      </c>
      <c r="AJ884" s="13">
        <v>105.97</v>
      </c>
      <c r="AK884" s="13">
        <v>1525747.9439999997</v>
      </c>
    </row>
    <row r="885" spans="31:37" hidden="1" x14ac:dyDescent="0.3">
      <c r="AE885" s="12">
        <v>44337</v>
      </c>
      <c r="AF885" s="13">
        <v>127.06699999999999</v>
      </c>
      <c r="AG885" s="13">
        <v>104.88293447936854</v>
      </c>
      <c r="AH885" s="13">
        <v>108.14446856010156</v>
      </c>
      <c r="AJ885" s="13">
        <v>105.5</v>
      </c>
      <c r="AK885" s="13">
        <v>1539097.0660000001</v>
      </c>
    </row>
    <row r="886" spans="31:37" hidden="1" x14ac:dyDescent="0.3">
      <c r="AE886" s="12">
        <v>44336</v>
      </c>
      <c r="AF886" s="13">
        <v>127.645</v>
      </c>
      <c r="AG886" s="13">
        <v>104.8711064343227</v>
      </c>
      <c r="AH886" s="13">
        <v>108.06185726687909</v>
      </c>
      <c r="AJ886" s="13">
        <v>105.98</v>
      </c>
      <c r="AK886" s="13">
        <v>1568617.539333333</v>
      </c>
    </row>
    <row r="887" spans="31:37" hidden="1" x14ac:dyDescent="0.3">
      <c r="AE887" s="12">
        <v>44335</v>
      </c>
      <c r="AF887" s="13">
        <v>125.706</v>
      </c>
      <c r="AG887" s="13">
        <v>104.8592797231702</v>
      </c>
      <c r="AH887" s="13">
        <v>107.71015948280117</v>
      </c>
      <c r="AJ887" s="13">
        <v>104.37</v>
      </c>
      <c r="AK887" s="13">
        <v>1633713.6853333334</v>
      </c>
    </row>
    <row r="888" spans="31:37" hidden="1" x14ac:dyDescent="0.3">
      <c r="AE888" s="12">
        <v>44334</v>
      </c>
      <c r="AF888" s="13">
        <v>125.995</v>
      </c>
      <c r="AG888" s="13">
        <v>104.84745434576064</v>
      </c>
      <c r="AH888" s="13">
        <v>107.69197788346254</v>
      </c>
      <c r="AJ888" s="13">
        <v>104.61</v>
      </c>
      <c r="AK888" s="13">
        <v>1667315.0973333335</v>
      </c>
    </row>
    <row r="889" spans="31:37" hidden="1" x14ac:dyDescent="0.3">
      <c r="AE889" s="12">
        <v>44333</v>
      </c>
      <c r="AF889" s="13">
        <v>125.52500000000001</v>
      </c>
      <c r="AG889" s="13">
        <v>104.8356303019436</v>
      </c>
      <c r="AH889" s="13">
        <v>108.33288038473398</v>
      </c>
      <c r="AJ889" s="13">
        <v>104.22</v>
      </c>
      <c r="AK889" s="13">
        <v>1682422.7419999999</v>
      </c>
    </row>
    <row r="890" spans="31:37" hidden="1" x14ac:dyDescent="0.3">
      <c r="AE890" s="12">
        <v>44330</v>
      </c>
      <c r="AF890" s="13">
        <v>126.874</v>
      </c>
      <c r="AG890" s="13">
        <v>104.82380759156868</v>
      </c>
      <c r="AH890" s="13">
        <v>107.89259196967909</v>
      </c>
      <c r="AJ890" s="13">
        <v>105.34</v>
      </c>
      <c r="AK890" s="13">
        <v>1672472.368</v>
      </c>
    </row>
    <row r="891" spans="31:37" hidden="1" x14ac:dyDescent="0.3">
      <c r="AE891" s="12">
        <v>44329</v>
      </c>
      <c r="AF891" s="13">
        <v>126.947</v>
      </c>
      <c r="AG891" s="13">
        <v>104.81198621448551</v>
      </c>
      <c r="AH891" s="13">
        <v>107.85825947849038</v>
      </c>
      <c r="AJ891" s="13">
        <v>105.4</v>
      </c>
      <c r="AK891" s="13">
        <v>1658108.6173333332</v>
      </c>
    </row>
    <row r="892" spans="31:37" hidden="1" x14ac:dyDescent="0.3">
      <c r="AE892" s="12">
        <v>44328</v>
      </c>
      <c r="AF892" s="13">
        <v>128.512</v>
      </c>
      <c r="AG892" s="13">
        <v>104.80016617054373</v>
      </c>
      <c r="AH892" s="13">
        <v>107.74172113868443</v>
      </c>
      <c r="AJ892" s="13">
        <v>106.7</v>
      </c>
      <c r="AK892" s="13">
        <v>1711014.6573333333</v>
      </c>
    </row>
    <row r="893" spans="31:37" hidden="1" x14ac:dyDescent="0.3">
      <c r="AE893" s="12">
        <v>44327</v>
      </c>
      <c r="AF893" s="13">
        <v>128.886</v>
      </c>
      <c r="AG893" s="13">
        <v>104.788347459593</v>
      </c>
      <c r="AH893" s="13">
        <v>108.04570608368601</v>
      </c>
      <c r="AJ893" s="13">
        <v>107.01</v>
      </c>
      <c r="AK893" s="13">
        <v>1754997.9439999999</v>
      </c>
    </row>
    <row r="894" spans="31:37" hidden="1" x14ac:dyDescent="0.3">
      <c r="AE894" s="12">
        <v>44326</v>
      </c>
      <c r="AF894" s="13">
        <v>129.464</v>
      </c>
      <c r="AG894" s="13">
        <v>104.77653008148297</v>
      </c>
      <c r="AH894" s="13">
        <v>107.64378434005116</v>
      </c>
      <c r="AJ894" s="13">
        <v>107.49</v>
      </c>
      <c r="AK894" s="13">
        <v>1796112.5766666667</v>
      </c>
    </row>
    <row r="895" spans="31:37" hidden="1" x14ac:dyDescent="0.3">
      <c r="AE895" s="12">
        <v>44323</v>
      </c>
      <c r="AF895" s="13">
        <v>129.56</v>
      </c>
      <c r="AG895" s="13">
        <v>104.76471403606335</v>
      </c>
      <c r="AH895" s="13">
        <v>107.562844458447</v>
      </c>
      <c r="AJ895" s="13">
        <v>107.57</v>
      </c>
      <c r="AK895" s="13">
        <v>1805234.6646666666</v>
      </c>
    </row>
    <row r="896" spans="31:37" hidden="1" x14ac:dyDescent="0.3">
      <c r="AE896" s="12">
        <v>44322</v>
      </c>
      <c r="AF896" s="13">
        <v>129.71700000000001</v>
      </c>
      <c r="AG896" s="13">
        <v>104.75289932318385</v>
      </c>
      <c r="AH896" s="13">
        <v>107.18890712120839</v>
      </c>
      <c r="AJ896" s="13">
        <v>107.7</v>
      </c>
      <c r="AK896" s="13">
        <v>2825190.7306666668</v>
      </c>
    </row>
    <row r="897" spans="31:37" hidden="1" x14ac:dyDescent="0.3">
      <c r="AE897" s="12">
        <v>44321</v>
      </c>
      <c r="AF897" s="13">
        <v>130.27099999999999</v>
      </c>
      <c r="AG897" s="13">
        <v>104.74108594269418</v>
      </c>
      <c r="AH897" s="13">
        <v>107.06974163647615</v>
      </c>
      <c r="AJ897" s="13">
        <v>108.16</v>
      </c>
      <c r="AK897" s="13">
        <v>2873855.2966666669</v>
      </c>
    </row>
    <row r="898" spans="31:37" hidden="1" x14ac:dyDescent="0.3">
      <c r="AE898" s="12">
        <v>44320</v>
      </c>
      <c r="AF898" s="13">
        <v>130.71600000000001</v>
      </c>
      <c r="AG898" s="13">
        <v>104.73184634211212</v>
      </c>
      <c r="AH898" s="13">
        <v>107.02858315305294</v>
      </c>
      <c r="AJ898" s="13">
        <v>108.53</v>
      </c>
      <c r="AK898" s="13">
        <v>2957240.8033333337</v>
      </c>
    </row>
    <row r="899" spans="31:37" hidden="1" x14ac:dyDescent="0.3">
      <c r="AE899" s="12">
        <v>44319</v>
      </c>
      <c r="AF899" s="13">
        <v>129.596</v>
      </c>
      <c r="AG899" s="13">
        <v>104.72260755658957</v>
      </c>
      <c r="AH899" s="13">
        <v>107.57273337484858</v>
      </c>
      <c r="AJ899" s="13">
        <v>107.6</v>
      </c>
      <c r="AK899" s="13">
        <v>2927210.5393333337</v>
      </c>
    </row>
    <row r="900" spans="31:37" hidden="1" x14ac:dyDescent="0.3">
      <c r="AE900" s="12">
        <v>44316</v>
      </c>
      <c r="AF900" s="13">
        <v>130.90899999999999</v>
      </c>
      <c r="AG900" s="13">
        <v>104.71336958605463</v>
      </c>
      <c r="AH900" s="13">
        <v>107.66576992367143</v>
      </c>
      <c r="AJ900" s="13">
        <v>109.7</v>
      </c>
      <c r="AK900" s="13">
        <v>3888412.0060000001</v>
      </c>
    </row>
    <row r="901" spans="31:37" hidden="1" x14ac:dyDescent="0.3">
      <c r="AE901" s="12">
        <v>44315</v>
      </c>
      <c r="AF901" s="13">
        <v>130.18100000000001</v>
      </c>
      <c r="AG901" s="13">
        <v>104.70413243043542</v>
      </c>
      <c r="AH901" s="13">
        <v>108.06392072132351</v>
      </c>
      <c r="AJ901" s="13">
        <v>109.09</v>
      </c>
      <c r="AK901" s="13">
        <v>3927789.8226666669</v>
      </c>
    </row>
    <row r="902" spans="31:37" hidden="1" x14ac:dyDescent="0.3">
      <c r="AE902" s="12">
        <v>44314</v>
      </c>
      <c r="AF902" s="13">
        <v>129.54900000000001</v>
      </c>
      <c r="AG902" s="13">
        <v>104.69489608966005</v>
      </c>
      <c r="AH902" s="13">
        <v>108.04011959286434</v>
      </c>
      <c r="AJ902" s="13">
        <v>108.56</v>
      </c>
      <c r="AK902" s="13">
        <v>4003077.0806666669</v>
      </c>
    </row>
    <row r="903" spans="31:37" hidden="1" x14ac:dyDescent="0.3">
      <c r="AE903" s="12">
        <v>44313</v>
      </c>
      <c r="AF903" s="13">
        <v>129.441</v>
      </c>
      <c r="AG903" s="13">
        <v>104.68566056365664</v>
      </c>
      <c r="AH903" s="13">
        <v>107.86724956670335</v>
      </c>
      <c r="AJ903" s="13">
        <v>108.47</v>
      </c>
      <c r="AK903" s="13">
        <v>4025357.5606666668</v>
      </c>
    </row>
    <row r="904" spans="31:37" hidden="1" x14ac:dyDescent="0.3">
      <c r="AE904" s="12">
        <v>44312</v>
      </c>
      <c r="AF904" s="13">
        <v>129.91800000000001</v>
      </c>
      <c r="AG904" s="13">
        <v>104.6764258523533</v>
      </c>
      <c r="AH904" s="13">
        <v>107.89912582643707</v>
      </c>
      <c r="AJ904" s="13">
        <v>108.87</v>
      </c>
      <c r="AK904" s="13">
        <v>4161697.2866666671</v>
      </c>
    </row>
    <row r="905" spans="31:37" hidden="1" x14ac:dyDescent="0.3">
      <c r="AE905" s="12">
        <v>44309</v>
      </c>
      <c r="AF905" s="13">
        <v>129.66800000000001</v>
      </c>
      <c r="AG905" s="13">
        <v>104.66719195567819</v>
      </c>
      <c r="AH905" s="13">
        <v>107.80009083941108</v>
      </c>
      <c r="AJ905" s="13">
        <v>108.66</v>
      </c>
      <c r="AK905" s="13">
        <v>4925924.4606666677</v>
      </c>
    </row>
    <row r="906" spans="31:37" hidden="1" x14ac:dyDescent="0.3">
      <c r="AE906" s="12">
        <v>44308</v>
      </c>
      <c r="AF906" s="13">
        <v>129.83500000000001</v>
      </c>
      <c r="AG906" s="13">
        <v>104.65795887355942</v>
      </c>
      <c r="AH906" s="13">
        <v>107.62410622813806</v>
      </c>
      <c r="AJ906" s="13">
        <v>108.8</v>
      </c>
      <c r="AK906" s="13">
        <v>5113964.9580000006</v>
      </c>
    </row>
    <row r="907" spans="31:37" hidden="1" x14ac:dyDescent="0.3">
      <c r="AE907" s="12">
        <v>44306</v>
      </c>
      <c r="AF907" s="13">
        <v>130.07400000000001</v>
      </c>
      <c r="AG907" s="13">
        <v>104.64872660592516</v>
      </c>
      <c r="AH907" s="13">
        <v>107.03582996115057</v>
      </c>
      <c r="AJ907" s="13">
        <v>109</v>
      </c>
      <c r="AK907" s="13">
        <v>5174127.9013333339</v>
      </c>
    </row>
    <row r="908" spans="31:37" hidden="1" x14ac:dyDescent="0.3">
      <c r="AE908" s="12">
        <v>44305</v>
      </c>
      <c r="AF908" s="13">
        <v>129.83500000000001</v>
      </c>
      <c r="AG908" s="13">
        <v>104.63949515270355</v>
      </c>
      <c r="AH908" s="13">
        <v>107.46398950975582</v>
      </c>
      <c r="AJ908" s="13">
        <v>108.8</v>
      </c>
      <c r="AK908" s="13">
        <v>5149296.1413333332</v>
      </c>
    </row>
    <row r="909" spans="31:37" hidden="1" x14ac:dyDescent="0.3">
      <c r="AE909" s="12">
        <v>44302</v>
      </c>
      <c r="AF909" s="13">
        <v>129.51300000000001</v>
      </c>
      <c r="AG909" s="13">
        <v>104.63026451382274</v>
      </c>
      <c r="AH909" s="13">
        <v>107.32939353124085</v>
      </c>
      <c r="AJ909" s="13">
        <v>108.53</v>
      </c>
      <c r="AK909" s="13">
        <v>5138963.1879999992</v>
      </c>
    </row>
    <row r="910" spans="31:37" hidden="1" x14ac:dyDescent="0.3">
      <c r="AE910" s="12">
        <v>44301</v>
      </c>
      <c r="AF910" s="13">
        <v>128.70099999999999</v>
      </c>
      <c r="AG910" s="13">
        <v>104.6210346892109</v>
      </c>
      <c r="AH910" s="13">
        <v>106.94861845481702</v>
      </c>
      <c r="AJ910" s="13">
        <v>107.85</v>
      </c>
      <c r="AK910" s="13">
        <v>5128689.2213333333</v>
      </c>
    </row>
    <row r="911" spans="31:37" hidden="1" x14ac:dyDescent="0.3">
      <c r="AE911" s="12">
        <v>44300</v>
      </c>
      <c r="AF911" s="13">
        <v>128.797</v>
      </c>
      <c r="AG911" s="13">
        <v>104.61180567879622</v>
      </c>
      <c r="AH911" s="13">
        <v>106.72402413410417</v>
      </c>
      <c r="AJ911" s="13">
        <v>107.93</v>
      </c>
      <c r="AK911" s="13">
        <v>4164091.402666667</v>
      </c>
    </row>
    <row r="912" spans="31:37" hidden="1" x14ac:dyDescent="0.3">
      <c r="AE912" s="12">
        <v>44299</v>
      </c>
      <c r="AF912" s="13">
        <v>128.71299999999999</v>
      </c>
      <c r="AG912" s="13">
        <v>104.60257748250685</v>
      </c>
      <c r="AH912" s="13">
        <v>106.53448714271501</v>
      </c>
      <c r="AJ912" s="13">
        <v>107.86</v>
      </c>
      <c r="AK912" s="13">
        <v>4147548.0766666671</v>
      </c>
    </row>
    <row r="913" spans="31:37" hidden="1" x14ac:dyDescent="0.3">
      <c r="AE913" s="12">
        <v>44298</v>
      </c>
      <c r="AF913" s="13">
        <v>129.441</v>
      </c>
      <c r="AG913" s="13">
        <v>104.59335010027098</v>
      </c>
      <c r="AH913" s="13">
        <v>106.92362510409085</v>
      </c>
      <c r="AJ913" s="13">
        <v>108.47</v>
      </c>
      <c r="AK913" s="13">
        <v>4133184.6486666668</v>
      </c>
    </row>
    <row r="914" spans="31:37" hidden="1" x14ac:dyDescent="0.3">
      <c r="AE914" s="12">
        <v>44295</v>
      </c>
      <c r="AF914" s="13">
        <v>129.477</v>
      </c>
      <c r="AG914" s="13">
        <v>104.5841235320168</v>
      </c>
      <c r="AH914" s="13">
        <v>106.88669315721683</v>
      </c>
      <c r="AJ914" s="13">
        <v>108.5</v>
      </c>
      <c r="AK914" s="13">
        <v>4066142.936666667</v>
      </c>
    </row>
    <row r="915" spans="31:37" hidden="1" x14ac:dyDescent="0.3">
      <c r="AE915" s="12">
        <v>44294</v>
      </c>
      <c r="AF915" s="13">
        <v>129.059</v>
      </c>
      <c r="AG915" s="13">
        <v>104.57489777767252</v>
      </c>
      <c r="AH915" s="13">
        <v>107.35482877941131</v>
      </c>
      <c r="AJ915" s="13">
        <v>108.15</v>
      </c>
      <c r="AK915" s="13">
        <v>3099048.0053333337</v>
      </c>
    </row>
    <row r="916" spans="31:37" hidden="1" x14ac:dyDescent="0.3">
      <c r="AE916" s="12">
        <v>44293</v>
      </c>
      <c r="AF916" s="13">
        <v>129.72800000000001</v>
      </c>
      <c r="AG916" s="13">
        <v>104.56567283716632</v>
      </c>
      <c r="AH916" s="13">
        <v>106.70503063168138</v>
      </c>
      <c r="AJ916" s="13">
        <v>108.71</v>
      </c>
      <c r="AK916" s="13">
        <v>3042767.6639999999</v>
      </c>
    </row>
    <row r="917" spans="31:37" hidden="1" x14ac:dyDescent="0.3">
      <c r="AE917" s="12">
        <v>44292</v>
      </c>
      <c r="AF917" s="13">
        <v>129.739</v>
      </c>
      <c r="AG917" s="13">
        <v>104.55644871042641</v>
      </c>
      <c r="AH917" s="13">
        <v>106.77785927878352</v>
      </c>
      <c r="AJ917" s="13">
        <v>108.72</v>
      </c>
      <c r="AK917" s="13">
        <v>3056662.6639999999</v>
      </c>
    </row>
    <row r="918" spans="31:37" hidden="1" x14ac:dyDescent="0.3">
      <c r="AE918" s="12">
        <v>44291</v>
      </c>
      <c r="AF918" s="13">
        <v>129.53700000000001</v>
      </c>
      <c r="AG918" s="13">
        <v>104.54722539738101</v>
      </c>
      <c r="AH918" s="13">
        <v>106.92773658345321</v>
      </c>
      <c r="AJ918" s="13">
        <v>108.55</v>
      </c>
      <c r="AK918" s="13">
        <v>3084681.4440000001</v>
      </c>
    </row>
    <row r="919" spans="31:37" hidden="1" x14ac:dyDescent="0.3">
      <c r="AE919" s="12">
        <v>44287</v>
      </c>
      <c r="AF919" s="13">
        <v>129.95400000000001</v>
      </c>
      <c r="AG919" s="13">
        <v>104.53800289795835</v>
      </c>
      <c r="AH919" s="13">
        <v>107.04259826746645</v>
      </c>
      <c r="AJ919" s="13">
        <v>108.9</v>
      </c>
      <c r="AK919" s="13">
        <v>2926283.6453333339</v>
      </c>
    </row>
    <row r="920" spans="31:37" hidden="1" x14ac:dyDescent="0.3">
      <c r="AE920" s="12">
        <v>44286</v>
      </c>
      <c r="AF920" s="13">
        <v>134.089</v>
      </c>
      <c r="AG920" s="13">
        <v>104.52878121208666</v>
      </c>
      <c r="AH920" s="13">
        <v>107.06634688425906</v>
      </c>
      <c r="AJ920" s="13">
        <v>113.5</v>
      </c>
      <c r="AK920" s="13">
        <v>2186397.7173333336</v>
      </c>
    </row>
    <row r="921" spans="31:37" hidden="1" x14ac:dyDescent="0.3">
      <c r="AE921" s="12">
        <v>44285</v>
      </c>
      <c r="AF921" s="13">
        <v>135.566</v>
      </c>
      <c r="AG921" s="13">
        <v>104.51956033969415</v>
      </c>
      <c r="AH921" s="13">
        <v>106.84654173008862</v>
      </c>
      <c r="AJ921" s="13">
        <v>114.75</v>
      </c>
      <c r="AK921" s="13">
        <v>1986799.1240000003</v>
      </c>
    </row>
    <row r="922" spans="31:37" hidden="1" x14ac:dyDescent="0.3">
      <c r="AE922" s="12">
        <v>44284</v>
      </c>
      <c r="AF922" s="13">
        <v>135.46</v>
      </c>
      <c r="AG922" s="13">
        <v>104.51034028070907</v>
      </c>
      <c r="AH922" s="13">
        <v>106.67151591705216</v>
      </c>
      <c r="AJ922" s="13">
        <v>114.66</v>
      </c>
      <c r="AK922" s="13">
        <v>1889450.5660000001</v>
      </c>
    </row>
    <row r="923" spans="31:37" hidden="1" x14ac:dyDescent="0.3">
      <c r="AE923" s="12">
        <v>44281</v>
      </c>
      <c r="AF923" s="13">
        <v>135.684</v>
      </c>
      <c r="AG923" s="13">
        <v>104.50112103505968</v>
      </c>
      <c r="AH923" s="13">
        <v>106.76983869857665</v>
      </c>
      <c r="AJ923" s="13">
        <v>114.85</v>
      </c>
      <c r="AK923" s="13">
        <v>1894533.7926666667</v>
      </c>
    </row>
    <row r="924" spans="31:37" hidden="1" x14ac:dyDescent="0.3">
      <c r="AE924" s="12">
        <v>44280</v>
      </c>
      <c r="AF924" s="13">
        <v>135.613</v>
      </c>
      <c r="AG924" s="13">
        <v>104.49190260267422</v>
      </c>
      <c r="AH924" s="13">
        <v>106.53844141338188</v>
      </c>
      <c r="AJ924" s="13">
        <v>114.79</v>
      </c>
      <c r="AK924" s="13">
        <v>1835351.4433333336</v>
      </c>
    </row>
    <row r="925" spans="31:37" hidden="1" x14ac:dyDescent="0.3">
      <c r="AE925" s="12">
        <v>44279</v>
      </c>
      <c r="AF925" s="13">
        <v>134.65600000000001</v>
      </c>
      <c r="AG925" s="13">
        <v>104.48268498348095</v>
      </c>
      <c r="AH925" s="13">
        <v>106.34177708784219</v>
      </c>
      <c r="AJ925" s="13">
        <v>113.98</v>
      </c>
      <c r="AK925" s="13">
        <v>1844525.942</v>
      </c>
    </row>
    <row r="926" spans="31:37" hidden="1" x14ac:dyDescent="0.3">
      <c r="AE926" s="12">
        <v>44278</v>
      </c>
      <c r="AF926" s="13">
        <v>134.44399999999999</v>
      </c>
      <c r="AG926" s="13">
        <v>104.47346817740814</v>
      </c>
      <c r="AH926" s="13">
        <v>106.5736622560641</v>
      </c>
      <c r="AJ926" s="13">
        <v>113.8</v>
      </c>
      <c r="AK926" s="13">
        <v>1837604.9766666666</v>
      </c>
    </row>
    <row r="927" spans="31:37" hidden="1" x14ac:dyDescent="0.3">
      <c r="AE927" s="12">
        <v>44277</v>
      </c>
      <c r="AF927" s="13">
        <v>134.38499999999999</v>
      </c>
      <c r="AG927" s="13">
        <v>104.46425218438405</v>
      </c>
      <c r="AH927" s="13">
        <v>106.90568975952938</v>
      </c>
      <c r="AJ927" s="13">
        <v>113.75</v>
      </c>
      <c r="AK927" s="13">
        <v>1828986.3866666665</v>
      </c>
    </row>
    <row r="928" spans="31:37" hidden="1" x14ac:dyDescent="0.3">
      <c r="AE928" s="12">
        <v>44274</v>
      </c>
      <c r="AF928" s="13">
        <v>134.53800000000001</v>
      </c>
      <c r="AG928" s="13">
        <v>104.45503700433697</v>
      </c>
      <c r="AH928" s="13">
        <v>107.24471645282976</v>
      </c>
      <c r="AJ928" s="13">
        <v>113.88</v>
      </c>
      <c r="AK928" s="13">
        <v>1835514.0253333331</v>
      </c>
    </row>
    <row r="929" spans="31:37" hidden="1" x14ac:dyDescent="0.3">
      <c r="AE929" s="12">
        <v>44273</v>
      </c>
      <c r="AF929" s="13">
        <v>133.48699999999999</v>
      </c>
      <c r="AG929" s="13">
        <v>104.44582263719519</v>
      </c>
      <c r="AH929" s="13">
        <v>107.97871083479109</v>
      </c>
      <c r="AJ929" s="13">
        <v>112.99</v>
      </c>
      <c r="AK929" s="13">
        <v>2043921.0759999999</v>
      </c>
    </row>
    <row r="930" spans="31:37" hidden="1" x14ac:dyDescent="0.3">
      <c r="AE930" s="12">
        <v>44272</v>
      </c>
      <c r="AF930" s="13">
        <v>133.77000000000001</v>
      </c>
      <c r="AG930" s="13">
        <v>104.43660908288699</v>
      </c>
      <c r="AH930" s="13">
        <v>108.2436018113025</v>
      </c>
      <c r="AJ930" s="13">
        <v>113.23</v>
      </c>
      <c r="AK930" s="13">
        <v>2064940.8633333331</v>
      </c>
    </row>
    <row r="931" spans="31:37" hidden="1" x14ac:dyDescent="0.3">
      <c r="AE931" s="12">
        <v>44271</v>
      </c>
      <c r="AF931" s="13">
        <v>133.63999999999999</v>
      </c>
      <c r="AG931" s="13">
        <v>104.42997918901321</v>
      </c>
      <c r="AH931" s="13">
        <v>108.16832347048285</v>
      </c>
      <c r="AJ931" s="13">
        <v>113.12</v>
      </c>
      <c r="AK931" s="13">
        <v>2145271.2313333331</v>
      </c>
    </row>
    <row r="932" spans="31:37" hidden="1" x14ac:dyDescent="0.3">
      <c r="AE932" s="12">
        <v>44270</v>
      </c>
      <c r="AF932" s="13">
        <v>134.56200000000001</v>
      </c>
      <c r="AG932" s="13">
        <v>104.42334971602146</v>
      </c>
      <c r="AH932" s="13">
        <v>108.06710455284535</v>
      </c>
      <c r="AJ932" s="13">
        <v>113.9</v>
      </c>
      <c r="AK932" s="13">
        <v>2110178.4653333332</v>
      </c>
    </row>
    <row r="933" spans="31:37" hidden="1" x14ac:dyDescent="0.3">
      <c r="AE933" s="12">
        <v>44267</v>
      </c>
      <c r="AF933" s="13">
        <v>134.65600000000001</v>
      </c>
      <c r="AG933" s="13">
        <v>104.41672066388503</v>
      </c>
      <c r="AH933" s="13">
        <v>108.00970052605062</v>
      </c>
      <c r="AJ933" s="13">
        <v>113.98</v>
      </c>
      <c r="AK933" s="13">
        <v>2068361.2586666665</v>
      </c>
    </row>
    <row r="934" spans="31:37" hidden="1" x14ac:dyDescent="0.3">
      <c r="AE934" s="12">
        <v>44266</v>
      </c>
      <c r="AF934" s="13">
        <v>134.65600000000001</v>
      </c>
      <c r="AG934" s="13">
        <v>104.41009203257721</v>
      </c>
      <c r="AH934" s="13">
        <v>108.26785523232506</v>
      </c>
      <c r="AJ934" s="13">
        <v>113.98</v>
      </c>
      <c r="AK934" s="13">
        <v>2097441.3859999999</v>
      </c>
    </row>
    <row r="935" spans="31:37" hidden="1" x14ac:dyDescent="0.3">
      <c r="AE935" s="12">
        <v>44265</v>
      </c>
      <c r="AF935" s="13">
        <v>134.32499999999999</v>
      </c>
      <c r="AG935" s="13">
        <v>104.40346382207127</v>
      </c>
      <c r="AH935" s="13">
        <v>108.0439142891304</v>
      </c>
      <c r="AJ935" s="13">
        <v>113.7</v>
      </c>
      <c r="AK935" s="13">
        <v>2072538.2193333332</v>
      </c>
    </row>
    <row r="936" spans="31:37" hidden="1" x14ac:dyDescent="0.3">
      <c r="AE936" s="12">
        <v>44264</v>
      </c>
      <c r="AF936" s="13">
        <v>133.286</v>
      </c>
      <c r="AG936" s="13">
        <v>104.3968360323405</v>
      </c>
      <c r="AH936" s="13">
        <v>107.894574430763</v>
      </c>
      <c r="AJ936" s="13">
        <v>112.82</v>
      </c>
      <c r="AK936" s="13">
        <v>2083139.9793333332</v>
      </c>
    </row>
    <row r="937" spans="31:37" hidden="1" x14ac:dyDescent="0.3">
      <c r="AE937" s="12">
        <v>44263</v>
      </c>
      <c r="AF937" s="13">
        <v>133.02600000000001</v>
      </c>
      <c r="AG937" s="13">
        <v>104.39020866335819</v>
      </c>
      <c r="AH937" s="13">
        <v>108.1941767259697</v>
      </c>
      <c r="AJ937" s="13">
        <v>112.6</v>
      </c>
      <c r="AK937" s="13">
        <v>2127840.3073333334</v>
      </c>
    </row>
    <row r="938" spans="31:37" hidden="1" x14ac:dyDescent="0.3">
      <c r="AE938" s="12">
        <v>44260</v>
      </c>
      <c r="AF938" s="13">
        <v>133.369</v>
      </c>
      <c r="AG938" s="13">
        <v>104.38358171509763</v>
      </c>
      <c r="AH938" s="13">
        <v>108.75459247726829</v>
      </c>
      <c r="AJ938" s="13">
        <v>112.89</v>
      </c>
      <c r="AK938" s="13">
        <v>2122184.1826666668</v>
      </c>
    </row>
    <row r="939" spans="31:37" hidden="1" x14ac:dyDescent="0.3">
      <c r="AE939" s="12">
        <v>44259</v>
      </c>
      <c r="AF939" s="13">
        <v>133.15600000000001</v>
      </c>
      <c r="AG939" s="13">
        <v>104.37695518753212</v>
      </c>
      <c r="AH939" s="13">
        <v>107.91255347677799</v>
      </c>
      <c r="AJ939" s="13">
        <v>112.71</v>
      </c>
      <c r="AK939" s="13">
        <v>2118540.7153333337</v>
      </c>
    </row>
    <row r="940" spans="31:37" hidden="1" x14ac:dyDescent="0.3">
      <c r="AE940" s="12">
        <v>44258</v>
      </c>
      <c r="AF940" s="13">
        <v>132.35300000000001</v>
      </c>
      <c r="AG940" s="13">
        <v>104.37032908063495</v>
      </c>
      <c r="AH940" s="13">
        <v>107.05322594819954</v>
      </c>
      <c r="AJ940" s="13">
        <v>112.03</v>
      </c>
      <c r="AK940" s="13">
        <v>2129126.0113333333</v>
      </c>
    </row>
    <row r="941" spans="31:37" hidden="1" x14ac:dyDescent="0.3">
      <c r="AE941" s="12">
        <v>44257</v>
      </c>
      <c r="AF941" s="13">
        <v>133.203</v>
      </c>
      <c r="AG941" s="13">
        <v>104.3637033943794</v>
      </c>
      <c r="AH941" s="13">
        <v>106.89731297168829</v>
      </c>
      <c r="AJ941" s="13">
        <v>112.75</v>
      </c>
      <c r="AK941" s="13">
        <v>2125769.5753333336</v>
      </c>
    </row>
    <row r="942" spans="31:37" hidden="1" x14ac:dyDescent="0.3">
      <c r="AE942" s="12">
        <v>44256</v>
      </c>
      <c r="AF942" s="13">
        <v>133.45099999999999</v>
      </c>
      <c r="AG942" s="13">
        <v>104.35707812873878</v>
      </c>
      <c r="AH942" s="13">
        <v>107.12042928593554</v>
      </c>
      <c r="AJ942" s="13">
        <v>112.96</v>
      </c>
      <c r="AK942" s="13">
        <v>2212529.4840000002</v>
      </c>
    </row>
    <row r="943" spans="31:37" hidden="1" x14ac:dyDescent="0.3">
      <c r="AE943" s="12">
        <v>44253</v>
      </c>
      <c r="AF943" s="13">
        <v>133.03200000000001</v>
      </c>
      <c r="AG943" s="13">
        <v>104.35045328368638</v>
      </c>
      <c r="AH943" s="13">
        <v>107.49273949569543</v>
      </c>
      <c r="AJ943" s="13">
        <v>114.2</v>
      </c>
      <c r="AK943" s="13">
        <v>2174850.7920000004</v>
      </c>
    </row>
    <row r="944" spans="31:37" hidden="1" x14ac:dyDescent="0.3">
      <c r="AE944" s="12">
        <v>44252</v>
      </c>
      <c r="AF944" s="13">
        <v>131.64599999999999</v>
      </c>
      <c r="AG944" s="13">
        <v>104.34382885919551</v>
      </c>
      <c r="AH944" s="13">
        <v>107.68371227211919</v>
      </c>
      <c r="AJ944" s="13">
        <v>113.01</v>
      </c>
      <c r="AK944" s="13">
        <v>2132016.6853333334</v>
      </c>
    </row>
    <row r="945" spans="31:37" hidden="1" x14ac:dyDescent="0.3">
      <c r="AE945" s="12">
        <v>44251</v>
      </c>
      <c r="AF945" s="13">
        <v>133.09</v>
      </c>
      <c r="AG945" s="13">
        <v>104.33720485523948</v>
      </c>
      <c r="AH945" s="13">
        <v>107.98621319733519</v>
      </c>
      <c r="AJ945" s="13">
        <v>114.25</v>
      </c>
      <c r="AK945" s="13">
        <v>2076005.1566666667</v>
      </c>
    </row>
    <row r="946" spans="31:37" hidden="1" x14ac:dyDescent="0.3">
      <c r="AE946" s="12">
        <v>44250</v>
      </c>
      <c r="AF946" s="13">
        <v>132.20500000000001</v>
      </c>
      <c r="AG946" s="13">
        <v>104.33058127179157</v>
      </c>
      <c r="AH946" s="13">
        <v>108.26668927754504</v>
      </c>
      <c r="AJ946" s="13">
        <v>113.49</v>
      </c>
      <c r="AK946" s="13">
        <v>2093709.0333333334</v>
      </c>
    </row>
    <row r="947" spans="31:37" hidden="1" x14ac:dyDescent="0.3">
      <c r="AE947" s="12">
        <v>44249</v>
      </c>
      <c r="AF947" s="13">
        <v>131.86699999999999</v>
      </c>
      <c r="AG947" s="13">
        <v>104.3239581088251</v>
      </c>
      <c r="AH947" s="13">
        <v>108.3774532102792</v>
      </c>
      <c r="AJ947" s="13">
        <v>113.2</v>
      </c>
      <c r="AK947" s="13">
        <v>1989845.9060000002</v>
      </c>
    </row>
    <row r="948" spans="31:37" hidden="1" x14ac:dyDescent="0.3">
      <c r="AE948" s="12">
        <v>44246</v>
      </c>
      <c r="AF948" s="13">
        <v>132.53100000000001</v>
      </c>
      <c r="AG948" s="13">
        <v>104.31733536631336</v>
      </c>
      <c r="AH948" s="13">
        <v>109.0723198745745</v>
      </c>
      <c r="AJ948" s="13">
        <v>113.77</v>
      </c>
      <c r="AK948" s="13">
        <v>1962598.7433333334</v>
      </c>
    </row>
    <row r="949" spans="31:37" hidden="1" x14ac:dyDescent="0.3">
      <c r="AE949" s="12">
        <v>44245</v>
      </c>
      <c r="AF949" s="13">
        <v>132.36799999999999</v>
      </c>
      <c r="AG949" s="13">
        <v>104.31071304422967</v>
      </c>
      <c r="AH949" s="13">
        <v>109.25028508233608</v>
      </c>
      <c r="AJ949" s="13">
        <v>113.63</v>
      </c>
      <c r="AK949" s="13">
        <v>1989376.2760000001</v>
      </c>
    </row>
    <row r="950" spans="31:37" hidden="1" x14ac:dyDescent="0.3">
      <c r="AE950" s="12">
        <v>44244</v>
      </c>
      <c r="AF950" s="13">
        <v>130.178</v>
      </c>
      <c r="AG950" s="13">
        <v>104.30409114254735</v>
      </c>
      <c r="AH950" s="13">
        <v>109.16890942149111</v>
      </c>
      <c r="AJ950" s="13">
        <v>111.75</v>
      </c>
      <c r="AK950" s="13">
        <v>1954944.6583999998</v>
      </c>
    </row>
    <row r="951" spans="31:37" hidden="1" x14ac:dyDescent="0.3">
      <c r="AE951" s="12">
        <v>44239</v>
      </c>
      <c r="AF951" s="13">
        <v>130.35300000000001</v>
      </c>
      <c r="AG951" s="13">
        <v>104.2974696612397</v>
      </c>
      <c r="AH951" s="13">
        <v>109.41689413526861</v>
      </c>
      <c r="AJ951" s="13">
        <v>111.9</v>
      </c>
      <c r="AK951" s="13">
        <v>1902133.1490666666</v>
      </c>
    </row>
    <row r="952" spans="31:37" hidden="1" x14ac:dyDescent="0.3">
      <c r="AE952" s="12">
        <v>44238</v>
      </c>
      <c r="AF952" s="13">
        <v>130.947</v>
      </c>
      <c r="AG952" s="13">
        <v>104.29084860028004</v>
      </c>
      <c r="AH952" s="13">
        <v>109.47018500456518</v>
      </c>
      <c r="AJ952" s="13">
        <v>112.41</v>
      </c>
      <c r="AK952" s="13">
        <v>1799664.1290666661</v>
      </c>
    </row>
    <row r="953" spans="31:37" hidden="1" x14ac:dyDescent="0.3">
      <c r="AE953" s="12">
        <v>44237</v>
      </c>
      <c r="AF953" s="13">
        <v>130.411</v>
      </c>
      <c r="AG953" s="13">
        <v>104.28422795964168</v>
      </c>
      <c r="AH953" s="13">
        <v>109.46691011086793</v>
      </c>
      <c r="AJ953" s="13">
        <v>111.95</v>
      </c>
      <c r="AK953" s="13">
        <v>1727921.2074</v>
      </c>
    </row>
    <row r="954" spans="31:37" hidden="1" x14ac:dyDescent="0.3">
      <c r="AE954" s="12">
        <v>44236</v>
      </c>
      <c r="AF954" s="13">
        <v>129.19900000000001</v>
      </c>
      <c r="AG954" s="13">
        <v>104.27760773929795</v>
      </c>
      <c r="AH954" s="13">
        <v>109.25862852888156</v>
      </c>
      <c r="AJ954" s="13">
        <v>110.91</v>
      </c>
      <c r="AK954" s="13">
        <v>1697981.4189999998</v>
      </c>
    </row>
    <row r="955" spans="31:37" hidden="1" x14ac:dyDescent="0.3">
      <c r="AE955" s="12">
        <v>44235</v>
      </c>
      <c r="AF955" s="13">
        <v>127.90600000000001</v>
      </c>
      <c r="AG955" s="13">
        <v>104.27098793922215</v>
      </c>
      <c r="AH955" s="13">
        <v>109.5531458278398</v>
      </c>
      <c r="AJ955" s="13">
        <v>109.8</v>
      </c>
      <c r="AK955" s="13">
        <v>1735958.2908666662</v>
      </c>
    </row>
    <row r="956" spans="31:37" hidden="1" x14ac:dyDescent="0.3">
      <c r="AE956" s="12">
        <v>44232</v>
      </c>
      <c r="AF956" s="13">
        <v>128.477</v>
      </c>
      <c r="AG956" s="13">
        <v>104.26436855938761</v>
      </c>
      <c r="AH956" s="13">
        <v>109.58521569083949</v>
      </c>
      <c r="AJ956" s="13">
        <v>110.29</v>
      </c>
      <c r="AK956" s="13">
        <v>1717331.7292666663</v>
      </c>
    </row>
    <row r="957" spans="31:37" hidden="1" x14ac:dyDescent="0.3">
      <c r="AE957" s="12">
        <v>44231</v>
      </c>
      <c r="AF957" s="13">
        <v>127.79</v>
      </c>
      <c r="AG957" s="13">
        <v>104.25774959976764</v>
      </c>
      <c r="AH957" s="13">
        <v>109.50966384884312</v>
      </c>
      <c r="AJ957" s="13">
        <v>109.7</v>
      </c>
      <c r="AK957" s="13">
        <v>1657224.5348666667</v>
      </c>
    </row>
    <row r="958" spans="31:37" hidden="1" x14ac:dyDescent="0.3">
      <c r="AE958" s="12">
        <v>44230</v>
      </c>
      <c r="AF958" s="13">
        <v>126.986</v>
      </c>
      <c r="AG958" s="13">
        <v>104.25113106033558</v>
      </c>
      <c r="AH958" s="13">
        <v>109.73813277538649</v>
      </c>
      <c r="AJ958" s="13">
        <v>109.01</v>
      </c>
      <c r="AK958" s="13">
        <v>1691601.6179333332</v>
      </c>
    </row>
    <row r="959" spans="31:37" hidden="1" x14ac:dyDescent="0.3">
      <c r="AE959" s="12">
        <v>44229</v>
      </c>
      <c r="AF959" s="13">
        <v>127.568</v>
      </c>
      <c r="AG959" s="13">
        <v>104.24451294106476</v>
      </c>
      <c r="AH959" s="13">
        <v>109.53265986833746</v>
      </c>
      <c r="AJ959" s="13">
        <v>109.51</v>
      </c>
      <c r="AK959" s="13">
        <v>1552422.0422666667</v>
      </c>
    </row>
    <row r="960" spans="31:37" hidden="1" x14ac:dyDescent="0.3">
      <c r="AE960" s="12">
        <v>44228</v>
      </c>
      <c r="AF960" s="13">
        <v>128.023</v>
      </c>
      <c r="AG960" s="13">
        <v>104.23789524192848</v>
      </c>
      <c r="AH960" s="13">
        <v>108.82946761099716</v>
      </c>
      <c r="AJ960" s="13">
        <v>109.9</v>
      </c>
      <c r="AK960" s="13">
        <v>1545734.2701333335</v>
      </c>
    </row>
    <row r="961" spans="31:37" hidden="1" x14ac:dyDescent="0.3">
      <c r="AE961" s="12">
        <v>44225</v>
      </c>
      <c r="AF961" s="13">
        <v>130.82499999999999</v>
      </c>
      <c r="AG961" s="13">
        <v>104.23127796290009</v>
      </c>
      <c r="AH961" s="13">
        <v>108.91726811969446</v>
      </c>
      <c r="AJ961" s="13">
        <v>114.4</v>
      </c>
      <c r="AK961" s="13">
        <v>1372339.8943999999</v>
      </c>
    </row>
    <row r="962" spans="31:37" hidden="1" x14ac:dyDescent="0.3">
      <c r="AE962" s="12">
        <v>44224</v>
      </c>
      <c r="AF962" s="13">
        <v>129.41800000000001</v>
      </c>
      <c r="AG962" s="13">
        <v>104.22466110395293</v>
      </c>
      <c r="AH962" s="13">
        <v>108.5552834562986</v>
      </c>
      <c r="AJ962" s="13">
        <v>113.17</v>
      </c>
      <c r="AK962" s="13">
        <v>1377808.7277333336</v>
      </c>
    </row>
    <row r="963" spans="31:37" hidden="1" x14ac:dyDescent="0.3">
      <c r="AE963" s="12">
        <v>44223</v>
      </c>
      <c r="AF963" s="13">
        <v>123.396</v>
      </c>
      <c r="AG963" s="13">
        <v>104.2180446650603</v>
      </c>
      <c r="AH963" s="13">
        <v>108.20689380233006</v>
      </c>
      <c r="AJ963" s="13">
        <v>107.904</v>
      </c>
      <c r="AK963" s="13">
        <v>1330497.4802666667</v>
      </c>
    </row>
    <row r="964" spans="31:37" hidden="1" x14ac:dyDescent="0.3">
      <c r="AE964" s="12">
        <v>44222</v>
      </c>
      <c r="AF964" s="13">
        <v>123.321</v>
      </c>
      <c r="AG964" s="13">
        <v>104.21142864619556</v>
      </c>
      <c r="AH964" s="13">
        <v>107.99057942703729</v>
      </c>
      <c r="AJ964" s="13">
        <v>107.839</v>
      </c>
      <c r="AK964" s="13">
        <v>1305708.0321333332</v>
      </c>
    </row>
    <row r="965" spans="31:37" hidden="1" x14ac:dyDescent="0.3">
      <c r="AE965" s="12">
        <v>44218</v>
      </c>
      <c r="AF965" s="13">
        <v>122.774</v>
      </c>
      <c r="AG965" s="13">
        <v>104.20481304733202</v>
      </c>
      <c r="AH965" s="13">
        <v>107.75150225816735</v>
      </c>
      <c r="AJ965" s="13">
        <v>107.36</v>
      </c>
      <c r="AK965" s="13">
        <v>1281577.3168666665</v>
      </c>
    </row>
    <row r="966" spans="31:37" hidden="1" x14ac:dyDescent="0.3">
      <c r="AE966" s="12">
        <v>44217</v>
      </c>
      <c r="AF966" s="13">
        <v>122.87</v>
      </c>
      <c r="AG966" s="13">
        <v>104.19819786844305</v>
      </c>
      <c r="AH966" s="13">
        <v>108.07878077712002</v>
      </c>
      <c r="AJ966" s="13">
        <v>107.444</v>
      </c>
      <c r="AK966" s="13">
        <v>1329596.5861999998</v>
      </c>
    </row>
    <row r="967" spans="31:37" hidden="1" x14ac:dyDescent="0.3">
      <c r="AE967" s="12">
        <v>44216</v>
      </c>
      <c r="AF967" s="13">
        <v>122.86</v>
      </c>
      <c r="AG967" s="13">
        <v>104.19158310950196</v>
      </c>
      <c r="AH967" s="13">
        <v>108.36255614226506</v>
      </c>
      <c r="AJ967" s="13">
        <v>107.435</v>
      </c>
      <c r="AK967" s="13">
        <v>1402887.5425999998</v>
      </c>
    </row>
    <row r="968" spans="31:37" hidden="1" x14ac:dyDescent="0.3">
      <c r="AE968" s="12">
        <v>44215</v>
      </c>
      <c r="AF968" s="13">
        <v>121.70099999999999</v>
      </c>
      <c r="AG968" s="13">
        <v>104.18496877048212</v>
      </c>
      <c r="AH968" s="13">
        <v>108.45139688540085</v>
      </c>
      <c r="AJ968" s="13">
        <v>106.42100000000001</v>
      </c>
      <c r="AK968" s="13">
        <v>1402034.3035999998</v>
      </c>
    </row>
    <row r="969" spans="31:37" hidden="1" x14ac:dyDescent="0.3">
      <c r="AE969" s="12">
        <v>44214</v>
      </c>
      <c r="AF969" s="13">
        <v>119.672</v>
      </c>
      <c r="AG969" s="13">
        <v>104.17835485135684</v>
      </c>
      <c r="AH969" s="13">
        <v>108.70730996349141</v>
      </c>
      <c r="AJ969" s="13">
        <v>104.648</v>
      </c>
      <c r="AK969" s="13">
        <v>1393654.2508</v>
      </c>
    </row>
    <row r="970" spans="31:37" hidden="1" x14ac:dyDescent="0.3">
      <c r="AE970" s="12">
        <v>44211</v>
      </c>
      <c r="AF970" s="13">
        <v>118.62</v>
      </c>
      <c r="AG970" s="13">
        <v>104.17174135209949</v>
      </c>
      <c r="AH970" s="13">
        <v>108.76398253283766</v>
      </c>
      <c r="AJ970" s="13">
        <v>103.72799999999999</v>
      </c>
      <c r="AK970" s="13">
        <v>1283502.7022666666</v>
      </c>
    </row>
    <row r="971" spans="31:37" hidden="1" x14ac:dyDescent="0.3">
      <c r="AE971" s="12">
        <v>44210</v>
      </c>
      <c r="AF971" s="13">
        <v>119.08199999999999</v>
      </c>
      <c r="AG971" s="13">
        <v>104.1651282726834</v>
      </c>
      <c r="AH971" s="13">
        <v>108.97852736052809</v>
      </c>
      <c r="AJ971" s="13">
        <v>104.13200000000001</v>
      </c>
      <c r="AK971" s="13">
        <v>1197048.9406000001</v>
      </c>
    </row>
    <row r="972" spans="31:37" hidden="1" x14ac:dyDescent="0.3">
      <c r="AE972" s="12">
        <v>44209</v>
      </c>
      <c r="AF972" s="13">
        <v>118.91</v>
      </c>
      <c r="AG972" s="13">
        <v>104.15851561308193</v>
      </c>
      <c r="AH972" s="13">
        <v>108.5753749606546</v>
      </c>
      <c r="AJ972" s="13">
        <v>103.98099999999999</v>
      </c>
      <c r="AK972" s="13">
        <v>1100284.8719333333</v>
      </c>
    </row>
    <row r="973" spans="31:37" hidden="1" x14ac:dyDescent="0.3">
      <c r="AE973" s="12">
        <v>44208</v>
      </c>
      <c r="AF973" s="13">
        <v>119.554</v>
      </c>
      <c r="AG973" s="13">
        <v>104.15190337326842</v>
      </c>
      <c r="AH973" s="13">
        <v>108.83046646307264</v>
      </c>
      <c r="AJ973" s="13">
        <v>104.545</v>
      </c>
      <c r="AK973" s="13">
        <v>1002461.0366000001</v>
      </c>
    </row>
    <row r="974" spans="31:37" hidden="1" x14ac:dyDescent="0.3">
      <c r="AE974" s="12">
        <v>44207</v>
      </c>
      <c r="AF974" s="13">
        <v>120.19799999999999</v>
      </c>
      <c r="AG974" s="13">
        <v>104.14529155321624</v>
      </c>
      <c r="AH974" s="13">
        <v>108.2306291804957</v>
      </c>
      <c r="AJ974" s="13">
        <v>105.108</v>
      </c>
      <c r="AK974" s="13">
        <v>959983.17146666686</v>
      </c>
    </row>
    <row r="975" spans="31:37" hidden="1" x14ac:dyDescent="0.3">
      <c r="AE975" s="12">
        <v>44204</v>
      </c>
      <c r="AF975" s="13">
        <v>120.19799999999999</v>
      </c>
      <c r="AG975" s="13">
        <v>104.13868015289871</v>
      </c>
      <c r="AH975" s="13">
        <v>108.85982198800598</v>
      </c>
      <c r="AJ975" s="13">
        <v>105.108</v>
      </c>
      <c r="AK975" s="13">
        <v>922496.20586666674</v>
      </c>
    </row>
    <row r="976" spans="31:37" hidden="1" x14ac:dyDescent="0.3">
      <c r="AE976" s="12">
        <v>44203</v>
      </c>
      <c r="AF976" s="13">
        <v>120.53100000000001</v>
      </c>
      <c r="AG976" s="13">
        <v>104.13206917228921</v>
      </c>
      <c r="AH976" s="13">
        <v>108.84966582847579</v>
      </c>
      <c r="AJ976" s="13">
        <v>105.399</v>
      </c>
      <c r="AK976" s="13">
        <v>922505.52200000011</v>
      </c>
    </row>
    <row r="977" spans="31:37" hidden="1" x14ac:dyDescent="0.3">
      <c r="AE977" s="12">
        <v>44202</v>
      </c>
      <c r="AF977" s="13">
        <v>121.593</v>
      </c>
      <c r="AG977" s="13">
        <v>104.12545861136108</v>
      </c>
      <c r="AH977" s="13">
        <v>109.32815157473176</v>
      </c>
      <c r="AJ977" s="13">
        <v>106.328</v>
      </c>
      <c r="AK977" s="13">
        <v>903153.91506666667</v>
      </c>
    </row>
    <row r="978" spans="31:37" hidden="1" x14ac:dyDescent="0.3">
      <c r="AE978" s="12">
        <v>44201</v>
      </c>
      <c r="AF978" s="13">
        <v>121.325</v>
      </c>
      <c r="AG978" s="13">
        <v>104.11884847008768</v>
      </c>
      <c r="AH978" s="13">
        <v>109.60588587236246</v>
      </c>
      <c r="AJ978" s="13">
        <v>106.093</v>
      </c>
      <c r="AK978" s="13">
        <v>875792.36686666659</v>
      </c>
    </row>
    <row r="979" spans="31:37" hidden="1" x14ac:dyDescent="0.3">
      <c r="AE979" s="12">
        <v>44200</v>
      </c>
      <c r="AF979" s="13">
        <v>121.497</v>
      </c>
      <c r="AG979" s="13">
        <v>104.11223874844238</v>
      </c>
      <c r="AH979" s="13">
        <v>109.76432063250897</v>
      </c>
      <c r="AJ979" s="13">
        <v>106.24299999999999</v>
      </c>
      <c r="AK979" s="13">
        <v>852628.28673333325</v>
      </c>
    </row>
    <row r="980" spans="31:37" hidden="1" x14ac:dyDescent="0.3">
      <c r="AE980" s="12">
        <v>44195</v>
      </c>
      <c r="AF980" s="13">
        <v>121.919</v>
      </c>
      <c r="AG980" s="13">
        <v>104.10562944639854</v>
      </c>
      <c r="AH980" s="13">
        <v>109.66194533945009</v>
      </c>
      <c r="AJ980" s="13">
        <v>108.30800000000001</v>
      </c>
      <c r="AK980" s="13">
        <v>829538.20219999983</v>
      </c>
    </row>
    <row r="981" spans="31:37" hidden="1" x14ac:dyDescent="0.3">
      <c r="AE981" s="12">
        <v>44194</v>
      </c>
      <c r="AF981" s="13">
        <v>122.849</v>
      </c>
      <c r="AG981" s="13">
        <v>104.09902056392951</v>
      </c>
      <c r="AH981" s="13">
        <v>109.50186303450576</v>
      </c>
      <c r="AJ981" s="13">
        <v>109.134</v>
      </c>
      <c r="AK981" s="13">
        <v>771955.65026666655</v>
      </c>
    </row>
    <row r="982" spans="31:37" hidden="1" x14ac:dyDescent="0.3">
      <c r="AE982" s="12">
        <v>44193</v>
      </c>
      <c r="AF982" s="13">
        <v>121.983</v>
      </c>
      <c r="AG982" s="13">
        <v>104.09241210100866</v>
      </c>
      <c r="AH982" s="13">
        <v>108.99364952016218</v>
      </c>
      <c r="AJ982" s="13">
        <v>108.364</v>
      </c>
      <c r="AK982" s="13">
        <v>679407.45866666653</v>
      </c>
    </row>
    <row r="983" spans="31:37" hidden="1" x14ac:dyDescent="0.3">
      <c r="AE983" s="12">
        <v>44188</v>
      </c>
      <c r="AF983" s="13">
        <v>119.268</v>
      </c>
      <c r="AG983" s="13">
        <v>104.08580405760937</v>
      </c>
      <c r="AH983" s="13">
        <v>108.92718774365071</v>
      </c>
      <c r="AJ983" s="13">
        <v>105.952</v>
      </c>
      <c r="AK983" s="13">
        <v>662706.40399999998</v>
      </c>
    </row>
    <row r="984" spans="31:37" hidden="1" x14ac:dyDescent="0.3">
      <c r="AE984" s="12">
        <v>44187</v>
      </c>
      <c r="AF984" s="13">
        <v>119.04600000000001</v>
      </c>
      <c r="AG984" s="13">
        <v>104.07919643370498</v>
      </c>
      <c r="AH984" s="13">
        <v>108.6040534393625</v>
      </c>
      <c r="AJ984" s="13">
        <v>105.755</v>
      </c>
      <c r="AK984" s="13">
        <v>663600.02426666662</v>
      </c>
    </row>
    <row r="985" spans="31:37" hidden="1" x14ac:dyDescent="0.3">
      <c r="AE985" s="12">
        <v>44186</v>
      </c>
      <c r="AF985" s="13">
        <v>118.634</v>
      </c>
      <c r="AG985" s="13">
        <v>104.07258922926887</v>
      </c>
      <c r="AH985" s="13">
        <v>108.65170756699274</v>
      </c>
      <c r="AJ985" s="13">
        <v>105.389</v>
      </c>
      <c r="AK985" s="13">
        <v>672741.97226666671</v>
      </c>
    </row>
    <row r="986" spans="31:37" hidden="1" x14ac:dyDescent="0.3">
      <c r="AE986" s="12">
        <v>44183</v>
      </c>
      <c r="AF986" s="13">
        <v>118.581</v>
      </c>
      <c r="AG986" s="13">
        <v>104.06598244427443</v>
      </c>
      <c r="AH986" s="13">
        <v>108.64892103412518</v>
      </c>
      <c r="AJ986" s="13">
        <v>105.342</v>
      </c>
      <c r="AK986" s="13">
        <v>688227.53893333336</v>
      </c>
    </row>
    <row r="987" spans="31:37" hidden="1" x14ac:dyDescent="0.3">
      <c r="AE987" s="12">
        <v>44182</v>
      </c>
      <c r="AF987" s="13">
        <v>118.20099999999999</v>
      </c>
      <c r="AG987" s="13">
        <v>104.05937607869501</v>
      </c>
      <c r="AH987" s="13">
        <v>108.52292806548218</v>
      </c>
      <c r="AJ987" s="13">
        <v>105.004</v>
      </c>
      <c r="AK987" s="13">
        <v>723938.7603333334</v>
      </c>
    </row>
    <row r="988" spans="31:37" hidden="1" x14ac:dyDescent="0.3">
      <c r="AE988" s="12">
        <v>44181</v>
      </c>
      <c r="AF988" s="13">
        <v>117.102</v>
      </c>
      <c r="AG988" s="13">
        <v>104.05277013250399</v>
      </c>
      <c r="AH988" s="13">
        <v>108.42374262891884</v>
      </c>
      <c r="AJ988" s="13">
        <v>104.02800000000001</v>
      </c>
      <c r="AK988" s="13">
        <v>717393.6982000001</v>
      </c>
    </row>
    <row r="989" spans="31:37" hidden="1" x14ac:dyDescent="0.3">
      <c r="AE989" s="12">
        <v>44180</v>
      </c>
      <c r="AF989" s="13">
        <v>116.69</v>
      </c>
      <c r="AG989" s="13">
        <v>104.04616460567476</v>
      </c>
      <c r="AH989" s="13">
        <v>108.46861651669082</v>
      </c>
      <c r="AJ989" s="13">
        <v>103.66200000000001</v>
      </c>
      <c r="AK989" s="13">
        <v>693815.42673333338</v>
      </c>
    </row>
    <row r="990" spans="31:37" hidden="1" x14ac:dyDescent="0.3">
      <c r="AE990" s="12">
        <v>44179</v>
      </c>
      <c r="AF990" s="13">
        <v>116.14100000000001</v>
      </c>
      <c r="AG990" s="13">
        <v>104.03955949818068</v>
      </c>
      <c r="AH990" s="13">
        <v>108.19530446819873</v>
      </c>
      <c r="AJ990" s="13">
        <v>103.17400000000001</v>
      </c>
      <c r="AK990" s="13">
        <v>698340.55713333341</v>
      </c>
    </row>
    <row r="991" spans="31:37" hidden="1" x14ac:dyDescent="0.3">
      <c r="AE991" s="12">
        <v>44176</v>
      </c>
      <c r="AF991" s="13">
        <v>115.148</v>
      </c>
      <c r="AG991" s="13">
        <v>104.03295480999513</v>
      </c>
      <c r="AH991" s="13">
        <v>108.21292254020763</v>
      </c>
      <c r="AJ991" s="13">
        <v>102.292</v>
      </c>
      <c r="AK991" s="13">
        <v>668031.45840000012</v>
      </c>
    </row>
    <row r="992" spans="31:37" hidden="1" x14ac:dyDescent="0.3">
      <c r="AE992" s="12">
        <v>44175</v>
      </c>
      <c r="AF992" s="13">
        <v>114.93600000000001</v>
      </c>
      <c r="AG992" s="13">
        <v>104.0263505410915</v>
      </c>
      <c r="AH992" s="13">
        <v>107.79992614902676</v>
      </c>
      <c r="AJ992" s="13">
        <v>102.105</v>
      </c>
      <c r="AK992" s="13">
        <v>636798.30106666684</v>
      </c>
    </row>
    <row r="993" spans="31:37" hidden="1" x14ac:dyDescent="0.3">
      <c r="AE993" s="12">
        <v>44174</v>
      </c>
      <c r="AF993" s="13">
        <v>114.979</v>
      </c>
      <c r="AG993" s="13">
        <v>104.01974669144317</v>
      </c>
      <c r="AH993" s="13">
        <v>107.32098293595531</v>
      </c>
      <c r="AJ993" s="13">
        <v>102.142</v>
      </c>
      <c r="AK993" s="13">
        <v>662832.48020000011</v>
      </c>
    </row>
    <row r="994" spans="31:37" hidden="1" x14ac:dyDescent="0.3">
      <c r="AE994" s="12">
        <v>44173</v>
      </c>
      <c r="AF994" s="13">
        <v>114.68300000000001</v>
      </c>
      <c r="AG994" s="13">
        <v>104.01314326102353</v>
      </c>
      <c r="AH994" s="13">
        <v>107.28141462606173</v>
      </c>
      <c r="AJ994" s="13">
        <v>101.879</v>
      </c>
      <c r="AK994" s="13">
        <v>673489.13966666674</v>
      </c>
    </row>
    <row r="995" spans="31:37" hidden="1" x14ac:dyDescent="0.3">
      <c r="AE995" s="12">
        <v>44172</v>
      </c>
      <c r="AF995" s="13">
        <v>115.54900000000001</v>
      </c>
      <c r="AG995" s="13">
        <v>104.00654024980597</v>
      </c>
      <c r="AH995" s="13">
        <v>107.05285975332643</v>
      </c>
      <c r="AJ995" s="13">
        <v>102.649</v>
      </c>
      <c r="AK995" s="13">
        <v>692159.08506666671</v>
      </c>
    </row>
    <row r="996" spans="31:37" hidden="1" x14ac:dyDescent="0.3">
      <c r="AE996" s="12">
        <v>44169</v>
      </c>
      <c r="AF996" s="13">
        <v>116.627</v>
      </c>
      <c r="AG996" s="13">
        <v>103.99993765776385</v>
      </c>
      <c r="AH996" s="13">
        <v>107.14600919174401</v>
      </c>
      <c r="AJ996" s="13">
        <v>103.60599999999999</v>
      </c>
      <c r="AK996" s="13">
        <v>1426676.5320000001</v>
      </c>
    </row>
    <row r="997" spans="31:37" hidden="1" x14ac:dyDescent="0.3">
      <c r="AE997" s="12">
        <v>44168</v>
      </c>
      <c r="AF997" s="13">
        <v>116.574</v>
      </c>
      <c r="AG997" s="13">
        <v>103.9933354848706</v>
      </c>
      <c r="AH997" s="13">
        <v>107.10163358211825</v>
      </c>
      <c r="AJ997" s="13">
        <v>103.559</v>
      </c>
      <c r="AK997" s="13">
        <v>1428070.2828000002</v>
      </c>
    </row>
    <row r="998" spans="31:37" hidden="1" x14ac:dyDescent="0.3">
      <c r="AE998" s="12">
        <v>44167</v>
      </c>
      <c r="AF998" s="13">
        <v>116.944</v>
      </c>
      <c r="AG998" s="13">
        <v>103.98673373109958</v>
      </c>
      <c r="AH998" s="13">
        <v>106.29303858147851</v>
      </c>
      <c r="AJ998" s="13">
        <v>103.88800000000001</v>
      </c>
      <c r="AK998" s="13">
        <v>1481099.6665333335</v>
      </c>
    </row>
    <row r="999" spans="31:37" hidden="1" x14ac:dyDescent="0.3">
      <c r="AE999" s="12">
        <v>44166</v>
      </c>
      <c r="AF999" s="13">
        <v>117.68300000000001</v>
      </c>
      <c r="AG999" s="13">
        <v>103.9801323964242</v>
      </c>
      <c r="AH999" s="13">
        <v>106.01639878966472</v>
      </c>
      <c r="AJ999" s="13">
        <v>104.545</v>
      </c>
      <c r="AK999" s="13">
        <v>1477167.8334666668</v>
      </c>
    </row>
    <row r="1000" spans="31:37" hidden="1" x14ac:dyDescent="0.3">
      <c r="AE1000" s="12">
        <v>44165</v>
      </c>
      <c r="AF1000" s="13">
        <v>118.95699999999999</v>
      </c>
      <c r="AG1000" s="13">
        <v>103.97353148081784</v>
      </c>
      <c r="AH1000" s="13">
        <v>105.33933896435009</v>
      </c>
      <c r="AJ1000" s="13">
        <v>106.89100000000001</v>
      </c>
      <c r="AK1000" s="13">
        <v>1479141.2487333333</v>
      </c>
    </row>
    <row r="1001" spans="31:37" hidden="1" x14ac:dyDescent="0.3">
      <c r="AE1001" s="12">
        <v>44162</v>
      </c>
      <c r="AF1001" s="13">
        <v>116.482</v>
      </c>
      <c r="AG1001" s="13">
        <v>103.96693098425391</v>
      </c>
      <c r="AH1001" s="13">
        <v>105.27189066539992</v>
      </c>
      <c r="AJ1001" s="13">
        <v>104.667</v>
      </c>
      <c r="AK1001" s="13">
        <v>1550096.8145333335</v>
      </c>
    </row>
    <row r="1002" spans="31:37" hidden="1" x14ac:dyDescent="0.3">
      <c r="AE1002" s="12">
        <v>44161</v>
      </c>
      <c r="AF1002" s="13">
        <v>116.10599999999999</v>
      </c>
      <c r="AG1002" s="13">
        <v>103.96033090670579</v>
      </c>
      <c r="AH1002" s="13">
        <v>104.81952445050054</v>
      </c>
      <c r="AJ1002" s="13">
        <v>104.32899999999999</v>
      </c>
      <c r="AK1002" s="13">
        <v>1511375.3618000003</v>
      </c>
    </row>
    <row r="1003" spans="31:37" hidden="1" x14ac:dyDescent="0.3">
      <c r="AE1003" s="12">
        <v>44160</v>
      </c>
      <c r="AF1003" s="13">
        <v>115.38500000000001</v>
      </c>
      <c r="AG1003" s="13">
        <v>103.95373124814691</v>
      </c>
      <c r="AH1003" s="13">
        <v>104.53122774462771</v>
      </c>
      <c r="AJ1003" s="13">
        <v>103.681</v>
      </c>
      <c r="AK1003" s="13">
        <v>1526133.369666667</v>
      </c>
    </row>
    <row r="1004" spans="31:37" hidden="1" x14ac:dyDescent="0.3">
      <c r="AE1004" s="12">
        <v>44159</v>
      </c>
      <c r="AF1004" s="13">
        <v>115.40600000000001</v>
      </c>
      <c r="AG1004" s="13">
        <v>103.94713200855065</v>
      </c>
      <c r="AH1004" s="13">
        <v>104.28018616661802</v>
      </c>
      <c r="AJ1004" s="13">
        <v>103.7</v>
      </c>
      <c r="AK1004" s="13">
        <v>1518747.9089333336</v>
      </c>
    </row>
    <row r="1005" spans="31:37" hidden="1" x14ac:dyDescent="0.3">
      <c r="AE1005" s="12">
        <v>44158</v>
      </c>
      <c r="AF1005" s="13">
        <v>114.33</v>
      </c>
      <c r="AG1005" s="13">
        <v>103.94053318789042</v>
      </c>
      <c r="AH1005" s="13">
        <v>104.05568697522921</v>
      </c>
      <c r="AJ1005" s="13">
        <v>102.733</v>
      </c>
      <c r="AK1005" s="13">
        <v>1508639.5223333335</v>
      </c>
    </row>
    <row r="1006" spans="31:37" hidden="1" x14ac:dyDescent="0.3">
      <c r="AE1006" s="12">
        <v>44155</v>
      </c>
      <c r="AF1006" s="13">
        <v>113.84</v>
      </c>
      <c r="AG1006" s="13">
        <v>103.93393478613963</v>
      </c>
      <c r="AH1006" s="13">
        <v>104.15599128553994</v>
      </c>
      <c r="AJ1006" s="13">
        <v>102.292</v>
      </c>
      <c r="AK1006" s="13">
        <v>1633118.9036000001</v>
      </c>
    </row>
    <row r="1007" spans="31:37" hidden="1" x14ac:dyDescent="0.3">
      <c r="AE1007" s="12">
        <v>44154</v>
      </c>
      <c r="AF1007" s="13">
        <v>113.84</v>
      </c>
      <c r="AG1007" s="13">
        <v>103.92733680327167</v>
      </c>
      <c r="AH1007" s="13">
        <v>104.46346847778803</v>
      </c>
      <c r="AJ1007" s="13">
        <v>102.292</v>
      </c>
      <c r="AK1007" s="13">
        <v>1655333.0178666669</v>
      </c>
    </row>
    <row r="1008" spans="31:37" hidden="1" x14ac:dyDescent="0.3">
      <c r="AE1008" s="12">
        <v>44153</v>
      </c>
      <c r="AF1008" s="13">
        <v>113.328</v>
      </c>
      <c r="AG1008" s="13">
        <v>103.92073923925996</v>
      </c>
      <c r="AH1008" s="13">
        <v>104.43942549965821</v>
      </c>
      <c r="AJ1008" s="13">
        <v>101.83199999999999</v>
      </c>
      <c r="AK1008" s="13">
        <v>1638251.9612</v>
      </c>
    </row>
    <row r="1009" spans="31:37" hidden="1" x14ac:dyDescent="0.3">
      <c r="AE1009" s="12">
        <v>44152</v>
      </c>
      <c r="AF1009" s="13">
        <v>112.524</v>
      </c>
      <c r="AG1009" s="13">
        <v>103.9141420940779</v>
      </c>
      <c r="AH1009" s="13">
        <v>104.65415309265414</v>
      </c>
      <c r="AJ1009" s="13">
        <v>101.11</v>
      </c>
      <c r="AK1009" s="13">
        <v>1576125.3143333334</v>
      </c>
    </row>
    <row r="1010" spans="31:37" hidden="1" x14ac:dyDescent="0.3">
      <c r="AE1010" s="12">
        <v>44151</v>
      </c>
      <c r="AF1010" s="13">
        <v>112.43</v>
      </c>
      <c r="AG1010" s="13">
        <v>103.90754536769892</v>
      </c>
      <c r="AH1010" s="13">
        <v>104.55132359582164</v>
      </c>
      <c r="AJ1010" s="13">
        <v>101.02500000000001</v>
      </c>
      <c r="AK1010" s="13">
        <v>1566255.8178000001</v>
      </c>
    </row>
    <row r="1011" spans="31:37" hidden="1" x14ac:dyDescent="0.3">
      <c r="AE1011" s="12">
        <v>44148</v>
      </c>
      <c r="AF1011" s="13">
        <v>111.532</v>
      </c>
      <c r="AG1011" s="13">
        <v>103.90094906009641</v>
      </c>
      <c r="AH1011" s="13">
        <v>104.5268999372436</v>
      </c>
      <c r="AJ1011" s="13">
        <v>100.218</v>
      </c>
      <c r="AK1011" s="13">
        <v>801393.72560000001</v>
      </c>
    </row>
    <row r="1012" spans="31:37" hidden="1" x14ac:dyDescent="0.3">
      <c r="AE1012" s="12">
        <v>44147</v>
      </c>
      <c r="AF1012" s="13">
        <v>111.438</v>
      </c>
      <c r="AG1012" s="13">
        <v>103.89435317124381</v>
      </c>
      <c r="AH1012" s="13">
        <v>104.2487798431812</v>
      </c>
      <c r="AJ1012" s="13">
        <v>100.134</v>
      </c>
      <c r="AK1012" s="13">
        <v>805500.81719999982</v>
      </c>
    </row>
    <row r="1013" spans="31:37" hidden="1" x14ac:dyDescent="0.3">
      <c r="AE1013" s="12">
        <v>44146</v>
      </c>
      <c r="AF1013" s="13">
        <v>111.072</v>
      </c>
      <c r="AG1013" s="13">
        <v>103.88775770111452</v>
      </c>
      <c r="AH1013" s="13">
        <v>104.50386427179062</v>
      </c>
      <c r="AJ1013" s="13">
        <v>99.805000000000007</v>
      </c>
      <c r="AK1013" s="13">
        <v>782013.68200000015</v>
      </c>
    </row>
    <row r="1014" spans="31:37" hidden="1" x14ac:dyDescent="0.3">
      <c r="AE1014" s="12">
        <v>44145</v>
      </c>
      <c r="AF1014" s="13">
        <v>110.706</v>
      </c>
      <c r="AG1014" s="13">
        <v>103.88116264968197</v>
      </c>
      <c r="AH1014" s="13">
        <v>104.84260964426753</v>
      </c>
      <c r="AJ1014" s="13">
        <v>99.477000000000004</v>
      </c>
      <c r="AK1014" s="13">
        <v>803978.68693333329</v>
      </c>
    </row>
    <row r="1015" spans="31:37" hidden="1" x14ac:dyDescent="0.3">
      <c r="AE1015" s="12">
        <v>44144</v>
      </c>
      <c r="AF1015" s="13">
        <v>110.706</v>
      </c>
      <c r="AG1015" s="13">
        <v>103.87456801691957</v>
      </c>
      <c r="AH1015" s="13">
        <v>105.15396701282474</v>
      </c>
      <c r="AJ1015" s="13">
        <v>99.477000000000004</v>
      </c>
      <c r="AK1015" s="13">
        <v>798895.61673333333</v>
      </c>
    </row>
    <row r="1016" spans="31:37" hidden="1" x14ac:dyDescent="0.3">
      <c r="AE1016" s="12">
        <v>44141</v>
      </c>
      <c r="AF1016" s="13">
        <v>110.68600000000001</v>
      </c>
      <c r="AG1016" s="13">
        <v>103.86797380280073</v>
      </c>
      <c r="AH1016" s="13">
        <v>104.8023656166727</v>
      </c>
      <c r="AJ1016" s="13">
        <v>99.457999999999998</v>
      </c>
      <c r="AK1016" s="13">
        <v>758699.62546666677</v>
      </c>
    </row>
    <row r="1017" spans="31:37" hidden="1" x14ac:dyDescent="0.3">
      <c r="AE1017" s="12">
        <v>44140</v>
      </c>
      <c r="AF1017" s="13">
        <v>110.706</v>
      </c>
      <c r="AG1017" s="13">
        <v>103.86138000729891</v>
      </c>
      <c r="AH1017" s="13">
        <v>104.26795890780247</v>
      </c>
      <c r="AJ1017" s="13">
        <v>99.477000000000004</v>
      </c>
      <c r="AK1017" s="13">
        <v>769698.54399999999</v>
      </c>
    </row>
    <row r="1018" spans="31:37" hidden="1" x14ac:dyDescent="0.3">
      <c r="AE1018" s="12">
        <v>44139</v>
      </c>
      <c r="AF1018" s="13">
        <v>111.176</v>
      </c>
      <c r="AG1018" s="13">
        <v>103.85478663038749</v>
      </c>
      <c r="AH1018" s="13">
        <v>103.82558459323661</v>
      </c>
      <c r="AJ1018" s="13">
        <v>99.899000000000001</v>
      </c>
      <c r="AK1018" s="13">
        <v>913536.16626666673</v>
      </c>
    </row>
    <row r="1019" spans="31:37" hidden="1" x14ac:dyDescent="0.3">
      <c r="AE1019" s="12">
        <v>44138</v>
      </c>
      <c r="AF1019" s="13">
        <v>110.706</v>
      </c>
      <c r="AG1019" s="13">
        <v>103.84819367203994</v>
      </c>
      <c r="AH1019" s="13">
        <v>103.55067666089165</v>
      </c>
      <c r="AJ1019" s="13">
        <v>99.477000000000004</v>
      </c>
      <c r="AK1019" s="13">
        <v>916491.13560000015</v>
      </c>
    </row>
    <row r="1020" spans="31:37" hidden="1" x14ac:dyDescent="0.3">
      <c r="AE1020" s="12">
        <v>44134</v>
      </c>
      <c r="AF1020" s="13">
        <v>111.812</v>
      </c>
      <c r="AG1020" s="13">
        <v>103.84160113222966</v>
      </c>
      <c r="AH1020" s="13">
        <v>103.56819995318816</v>
      </c>
      <c r="AJ1020" s="13">
        <v>101.58799999999999</v>
      </c>
      <c r="AK1020" s="13">
        <v>1001296.9282666668</v>
      </c>
    </row>
    <row r="1021" spans="31:37" hidden="1" x14ac:dyDescent="0.3">
      <c r="AE1021" s="12">
        <v>44133</v>
      </c>
      <c r="AF1021" s="13">
        <v>110.779</v>
      </c>
      <c r="AG1021" s="13">
        <v>103.83500901093008</v>
      </c>
      <c r="AH1021" s="13">
        <v>103.7088670075489</v>
      </c>
      <c r="AJ1021" s="13">
        <v>100.65</v>
      </c>
      <c r="AK1021" s="13">
        <v>938735.3820000001</v>
      </c>
    </row>
    <row r="1022" spans="31:37" hidden="1" x14ac:dyDescent="0.3">
      <c r="AE1022" s="12">
        <v>44132</v>
      </c>
      <c r="AF1022" s="13">
        <v>110.004</v>
      </c>
      <c r="AG1022" s="13">
        <v>103.82841730811465</v>
      </c>
      <c r="AH1022" s="13">
        <v>103.63670122409383</v>
      </c>
      <c r="AJ1022" s="13">
        <v>99.945999999999998</v>
      </c>
      <c r="AK1022" s="13">
        <v>916761.5691333334</v>
      </c>
    </row>
    <row r="1023" spans="31:37" hidden="1" x14ac:dyDescent="0.3">
      <c r="AE1023" s="12">
        <v>44131</v>
      </c>
      <c r="AF1023" s="13">
        <v>110.521</v>
      </c>
      <c r="AG1023" s="13">
        <v>103.8218260237568</v>
      </c>
      <c r="AH1023" s="13">
        <v>103.64271228327677</v>
      </c>
      <c r="AJ1023" s="13">
        <v>100.41500000000001</v>
      </c>
      <c r="AK1023" s="13">
        <v>918435.9524666667</v>
      </c>
    </row>
    <row r="1024" spans="31:37" hidden="1" x14ac:dyDescent="0.3">
      <c r="AE1024" s="12">
        <v>44130</v>
      </c>
      <c r="AF1024" s="13">
        <v>109.797</v>
      </c>
      <c r="AG1024" s="13">
        <v>103.81523515782995</v>
      </c>
      <c r="AH1024" s="13">
        <v>103.81285086370909</v>
      </c>
      <c r="AJ1024" s="13">
        <v>99.757999999999996</v>
      </c>
      <c r="AK1024" s="13">
        <v>891569.24693333334</v>
      </c>
    </row>
    <row r="1025" spans="31:37" hidden="1" x14ac:dyDescent="0.3">
      <c r="AE1025" s="12">
        <v>44127</v>
      </c>
      <c r="AF1025" s="13">
        <v>108.651</v>
      </c>
      <c r="AG1025" s="13">
        <v>103.80864471030755</v>
      </c>
      <c r="AH1025" s="13">
        <v>103.82506136447391</v>
      </c>
      <c r="AJ1025" s="13">
        <v>98.716999999999999</v>
      </c>
      <c r="AK1025" s="13">
        <v>866464.12693333323</v>
      </c>
    </row>
    <row r="1026" spans="31:37" hidden="1" x14ac:dyDescent="0.3">
      <c r="AE1026" s="12">
        <v>44126</v>
      </c>
      <c r="AF1026" s="13">
        <v>108.455</v>
      </c>
      <c r="AG1026" s="13">
        <v>103.80205468116303</v>
      </c>
      <c r="AH1026" s="13">
        <v>104.03379478452855</v>
      </c>
      <c r="AJ1026" s="13">
        <v>98.537999999999997</v>
      </c>
      <c r="AK1026" s="13">
        <v>880836.06813333335</v>
      </c>
    </row>
    <row r="1027" spans="31:37" hidden="1" x14ac:dyDescent="0.3">
      <c r="AE1027" s="12">
        <v>44125</v>
      </c>
      <c r="AF1027" s="13">
        <v>108.455</v>
      </c>
      <c r="AG1027" s="13">
        <v>103.79546507036984</v>
      </c>
      <c r="AH1027" s="13">
        <v>104.27913329954605</v>
      </c>
      <c r="AJ1027" s="13">
        <v>98.537999999999997</v>
      </c>
      <c r="AK1027" s="13">
        <v>895485.45706666668</v>
      </c>
    </row>
    <row r="1028" spans="31:37" hidden="1" x14ac:dyDescent="0.3">
      <c r="AE1028" s="12">
        <v>44124</v>
      </c>
      <c r="AF1028" s="13">
        <v>108.455</v>
      </c>
      <c r="AG1028" s="13">
        <v>103.78887587790142</v>
      </c>
      <c r="AH1028" s="13">
        <v>104.24481077228874</v>
      </c>
      <c r="AJ1028" s="13">
        <v>98.537999999999997</v>
      </c>
      <c r="AK1028" s="13">
        <v>877958.5048</v>
      </c>
    </row>
    <row r="1029" spans="31:37" hidden="1" x14ac:dyDescent="0.3">
      <c r="AE1029" s="12">
        <v>44123</v>
      </c>
      <c r="AF1029" s="13">
        <v>108.455</v>
      </c>
      <c r="AG1029" s="13">
        <v>103.78228710373121</v>
      </c>
      <c r="AH1029" s="13">
        <v>103.99846411718022</v>
      </c>
      <c r="AJ1029" s="13">
        <v>98.537999999999997</v>
      </c>
      <c r="AK1029" s="13">
        <v>856871.3727999999</v>
      </c>
    </row>
    <row r="1030" spans="31:37" hidden="1" x14ac:dyDescent="0.3">
      <c r="AE1030" s="12">
        <v>44120</v>
      </c>
      <c r="AF1030" s="13">
        <v>108.31</v>
      </c>
      <c r="AG1030" s="13">
        <v>103.77569874783265</v>
      </c>
      <c r="AH1030" s="13">
        <v>103.67024404749795</v>
      </c>
      <c r="AJ1030" s="13">
        <v>98.406999999999996</v>
      </c>
      <c r="AK1030" s="13">
        <v>886786.62926666648</v>
      </c>
    </row>
    <row r="1031" spans="31:37" hidden="1" x14ac:dyDescent="0.3">
      <c r="AE1031" s="12">
        <v>44119</v>
      </c>
      <c r="AF1031" s="13">
        <v>108.455</v>
      </c>
      <c r="AG1031" s="13">
        <v>103.7691108101792</v>
      </c>
      <c r="AH1031" s="13">
        <v>103.60309305827637</v>
      </c>
      <c r="AJ1031" s="13">
        <v>98.537999999999997</v>
      </c>
      <c r="AK1031" s="13">
        <v>828815.79399999988</v>
      </c>
    </row>
    <row r="1032" spans="31:37" hidden="1" x14ac:dyDescent="0.3">
      <c r="AE1032" s="12">
        <v>44118</v>
      </c>
      <c r="AF1032" s="13">
        <v>108.465</v>
      </c>
      <c r="AG1032" s="13">
        <v>103.7625232907443</v>
      </c>
      <c r="AH1032" s="13">
        <v>103.90716739897128</v>
      </c>
      <c r="AJ1032" s="13">
        <v>98.548000000000002</v>
      </c>
      <c r="AK1032" s="13">
        <v>823919.37026666652</v>
      </c>
    </row>
    <row r="1033" spans="31:37" hidden="1" x14ac:dyDescent="0.3">
      <c r="AE1033" s="12">
        <v>44117</v>
      </c>
      <c r="AF1033" s="13">
        <v>108.40300000000001</v>
      </c>
      <c r="AG1033" s="13">
        <v>103.7559361895014</v>
      </c>
      <c r="AH1033" s="13">
        <v>103.81370245936671</v>
      </c>
      <c r="AJ1033" s="13">
        <v>98.491</v>
      </c>
      <c r="AK1033" s="13">
        <v>660745.36013333313</v>
      </c>
    </row>
    <row r="1034" spans="31:37" hidden="1" x14ac:dyDescent="0.3">
      <c r="AE1034" s="12">
        <v>44113</v>
      </c>
      <c r="AF1034" s="13">
        <v>108.413</v>
      </c>
      <c r="AG1034" s="13">
        <v>103.74934950642395</v>
      </c>
      <c r="AH1034" s="13">
        <v>103.79076562912101</v>
      </c>
      <c r="AJ1034" s="13">
        <v>98.501000000000005</v>
      </c>
      <c r="AK1034" s="13">
        <v>651253.86059999978</v>
      </c>
    </row>
    <row r="1035" spans="31:37" hidden="1" x14ac:dyDescent="0.3">
      <c r="AE1035" s="12">
        <v>44112</v>
      </c>
      <c r="AF1035" s="13">
        <v>108.455</v>
      </c>
      <c r="AG1035" s="13">
        <v>103.74276324148542</v>
      </c>
      <c r="AH1035" s="13">
        <v>103.46374414463739</v>
      </c>
      <c r="AJ1035" s="13">
        <v>98.537999999999997</v>
      </c>
      <c r="AK1035" s="13">
        <v>540753.38586666656</v>
      </c>
    </row>
    <row r="1036" spans="31:37" hidden="1" x14ac:dyDescent="0.3">
      <c r="AE1036" s="12">
        <v>44111</v>
      </c>
      <c r="AF1036" s="13">
        <v>108.40300000000001</v>
      </c>
      <c r="AG1036" s="13">
        <v>103.73617739465925</v>
      </c>
      <c r="AH1036" s="13">
        <v>103.11159160906098</v>
      </c>
      <c r="AJ1036" s="13">
        <v>98.491</v>
      </c>
      <c r="AK1036" s="13">
        <v>488851.3016666667</v>
      </c>
    </row>
    <row r="1037" spans="31:37" hidden="1" x14ac:dyDescent="0.3">
      <c r="AE1037" s="12">
        <v>44110</v>
      </c>
      <c r="AF1037" s="13">
        <v>108.455</v>
      </c>
      <c r="AG1037" s="13">
        <v>103.72959196591891</v>
      </c>
      <c r="AH1037" s="13">
        <v>103.09336078440509</v>
      </c>
      <c r="AJ1037" s="13">
        <v>98.537999999999997</v>
      </c>
      <c r="AK1037" s="13">
        <v>493604.5495333334</v>
      </c>
    </row>
    <row r="1038" spans="31:37" hidden="1" x14ac:dyDescent="0.3">
      <c r="AE1038" s="12">
        <v>44109</v>
      </c>
      <c r="AF1038" s="13">
        <v>108.455</v>
      </c>
      <c r="AG1038" s="13">
        <v>103.72300695523785</v>
      </c>
      <c r="AH1038" s="13">
        <v>103.22932165837021</v>
      </c>
      <c r="AJ1038" s="13">
        <v>98.537999999999997</v>
      </c>
      <c r="AK1038" s="13">
        <v>488413.71899999992</v>
      </c>
    </row>
    <row r="1039" spans="31:37" hidden="1" x14ac:dyDescent="0.3">
      <c r="AE1039" s="12">
        <v>44106</v>
      </c>
      <c r="AF1039" s="13">
        <v>108.455</v>
      </c>
      <c r="AG1039" s="13">
        <v>103.71642236258953</v>
      </c>
      <c r="AH1039" s="13">
        <v>102.77521237312246</v>
      </c>
      <c r="AJ1039" s="13">
        <v>98.537999999999997</v>
      </c>
      <c r="AK1039" s="13">
        <v>457883.94553333329</v>
      </c>
    </row>
    <row r="1040" spans="31:37" hidden="1" x14ac:dyDescent="0.3">
      <c r="AE1040" s="12">
        <v>44105</v>
      </c>
      <c r="AF1040" s="13">
        <v>108.455</v>
      </c>
      <c r="AG1040" s="13">
        <v>103.70983818794741</v>
      </c>
      <c r="AH1040" s="13">
        <v>103.47019496863368</v>
      </c>
      <c r="AJ1040" s="13">
        <v>98.537999999999997</v>
      </c>
      <c r="AK1040" s="13">
        <v>458790.03079999995</v>
      </c>
    </row>
    <row r="1041" spans="31:37" hidden="1" x14ac:dyDescent="0.3">
      <c r="AE1041" s="12">
        <v>44104</v>
      </c>
      <c r="AF1041" s="13">
        <v>108.526</v>
      </c>
      <c r="AG1041" s="13">
        <v>103.70325443128496</v>
      </c>
      <c r="AH1041" s="13">
        <v>103.38087296178425</v>
      </c>
      <c r="AJ1041" s="13">
        <v>99.466999999999999</v>
      </c>
      <c r="AK1041" s="13">
        <v>458312.86779999995</v>
      </c>
    </row>
    <row r="1042" spans="31:37" hidden="1" x14ac:dyDescent="0.3">
      <c r="AE1042" s="12">
        <v>44103</v>
      </c>
      <c r="AF1042" s="13">
        <v>107.687</v>
      </c>
      <c r="AG1042" s="13">
        <v>103.69667109257564</v>
      </c>
      <c r="AH1042" s="13">
        <v>102.89790848080425</v>
      </c>
      <c r="AJ1042" s="13">
        <v>98.697999999999993</v>
      </c>
      <c r="AK1042" s="13">
        <v>431730.93226666661</v>
      </c>
    </row>
    <row r="1043" spans="31:37" hidden="1" x14ac:dyDescent="0.3">
      <c r="AE1043" s="12">
        <v>44102</v>
      </c>
      <c r="AF1043" s="13">
        <v>107.51300000000001</v>
      </c>
      <c r="AG1043" s="13">
        <v>103.69008817179292</v>
      </c>
      <c r="AH1043" s="13">
        <v>102.77818816241808</v>
      </c>
      <c r="AJ1043" s="13">
        <v>98.537999999999997</v>
      </c>
      <c r="AK1043" s="13">
        <v>415630.46333333326</v>
      </c>
    </row>
    <row r="1044" spans="31:37" hidden="1" x14ac:dyDescent="0.3">
      <c r="AE1044" s="12">
        <v>44099</v>
      </c>
      <c r="AF1044" s="13">
        <v>108.127</v>
      </c>
      <c r="AG1044" s="13">
        <v>103.68350566891027</v>
      </c>
      <c r="AH1044" s="13">
        <v>103.9695560951309</v>
      </c>
      <c r="AJ1044" s="13">
        <v>99.100999999999999</v>
      </c>
      <c r="AK1044" s="13">
        <v>392240.35146666673</v>
      </c>
    </row>
    <row r="1045" spans="31:37" hidden="1" x14ac:dyDescent="0.3">
      <c r="AE1045" s="12">
        <v>44098</v>
      </c>
      <c r="AF1045" s="13">
        <v>109.315</v>
      </c>
      <c r="AG1045" s="13">
        <v>103.67692358390116</v>
      </c>
      <c r="AH1045" s="13">
        <v>104.11691996022952</v>
      </c>
      <c r="AJ1045" s="13">
        <v>100.19</v>
      </c>
      <c r="AK1045" s="13">
        <v>334220.71160000004</v>
      </c>
    </row>
    <row r="1046" spans="31:37" hidden="1" x14ac:dyDescent="0.3">
      <c r="AE1046" s="12">
        <v>44097</v>
      </c>
      <c r="AF1046" s="13">
        <v>108.84399999999999</v>
      </c>
      <c r="AG1046" s="13">
        <v>103.67034191673906</v>
      </c>
      <c r="AH1046" s="13">
        <v>103.31495301337414</v>
      </c>
      <c r="AJ1046" s="13">
        <v>99.757999999999996</v>
      </c>
      <c r="AK1046" s="13">
        <v>326842.44113333331</v>
      </c>
    </row>
    <row r="1047" spans="31:37" hidden="1" x14ac:dyDescent="0.3">
      <c r="AE1047" s="12">
        <v>44096</v>
      </c>
      <c r="AF1047" s="13">
        <v>108.721</v>
      </c>
      <c r="AG1047" s="13">
        <v>103.66376066739745</v>
      </c>
      <c r="AH1047" s="13">
        <v>103.7892337941184</v>
      </c>
      <c r="AJ1047" s="13">
        <v>99.646000000000001</v>
      </c>
      <c r="AK1047" s="13">
        <v>332174.24866666668</v>
      </c>
    </row>
    <row r="1048" spans="31:37" hidden="1" x14ac:dyDescent="0.3">
      <c r="AE1048" s="12">
        <v>44095</v>
      </c>
      <c r="AF1048" s="13">
        <v>108.58799999999999</v>
      </c>
      <c r="AG1048" s="13">
        <v>103.6571798358498</v>
      </c>
      <c r="AH1048" s="13">
        <v>103.16806304683752</v>
      </c>
      <c r="AJ1048" s="13">
        <v>99.524000000000001</v>
      </c>
      <c r="AK1048" s="13">
        <v>353528.99026666663</v>
      </c>
    </row>
    <row r="1049" spans="31:37" hidden="1" x14ac:dyDescent="0.3">
      <c r="AE1049" s="12">
        <v>44092</v>
      </c>
      <c r="AF1049" s="13">
        <v>108.73099999999999</v>
      </c>
      <c r="AG1049" s="13">
        <v>103.65059942206959</v>
      </c>
      <c r="AH1049" s="13">
        <v>103.35442657851645</v>
      </c>
      <c r="AJ1049" s="13">
        <v>99.655000000000001</v>
      </c>
      <c r="AK1049" s="13">
        <v>356976.25266666658</v>
      </c>
    </row>
    <row r="1050" spans="31:37" hidden="1" x14ac:dyDescent="0.3">
      <c r="AE1050" s="12">
        <v>44091</v>
      </c>
      <c r="AF1050" s="13">
        <v>108.53700000000001</v>
      </c>
      <c r="AG1050" s="13">
        <v>103.6440194260303</v>
      </c>
      <c r="AH1050" s="13">
        <v>104.50504030703918</v>
      </c>
      <c r="AJ1050" s="13">
        <v>99.477000000000004</v>
      </c>
      <c r="AK1050" s="13">
        <v>355404.6209333333</v>
      </c>
    </row>
    <row r="1051" spans="31:37" hidden="1" x14ac:dyDescent="0.3">
      <c r="AE1051" s="12">
        <v>44090</v>
      </c>
      <c r="AF1051" s="13">
        <v>108.229</v>
      </c>
      <c r="AG1051" s="13">
        <v>103.63743984770541</v>
      </c>
      <c r="AH1051" s="13">
        <v>104.54045514921387</v>
      </c>
      <c r="AJ1051" s="13">
        <v>99.194999999999993</v>
      </c>
      <c r="AK1051" s="13">
        <v>349567.88579999993</v>
      </c>
    </row>
    <row r="1052" spans="31:37" hidden="1" x14ac:dyDescent="0.3">
      <c r="AE1052" s="12">
        <v>44089</v>
      </c>
      <c r="AF1052" s="13">
        <v>108.598</v>
      </c>
      <c r="AG1052" s="13">
        <v>103.63086068706841</v>
      </c>
      <c r="AH1052" s="13">
        <v>104.78732476504953</v>
      </c>
      <c r="AJ1052" s="13">
        <v>99.533000000000001</v>
      </c>
      <c r="AK1052" s="13">
        <v>342989.48166666663</v>
      </c>
    </row>
    <row r="1053" spans="31:37" hidden="1" x14ac:dyDescent="0.3">
      <c r="AE1053" s="12">
        <v>44088</v>
      </c>
      <c r="AF1053" s="13">
        <v>108.322</v>
      </c>
      <c r="AG1053" s="13">
        <v>103.62428194409276</v>
      </c>
      <c r="AH1053" s="13">
        <v>105.03023709190462</v>
      </c>
      <c r="AJ1053" s="13">
        <v>99.28</v>
      </c>
      <c r="AK1053" s="13">
        <v>337321.42459999997</v>
      </c>
    </row>
    <row r="1054" spans="31:37" hidden="1" x14ac:dyDescent="0.3">
      <c r="AE1054" s="12">
        <v>44085</v>
      </c>
      <c r="AF1054" s="13">
        <v>108.342</v>
      </c>
      <c r="AG1054" s="13">
        <v>103.61770361875196</v>
      </c>
      <c r="AH1054" s="13">
        <v>104.85726665728401</v>
      </c>
      <c r="AJ1054" s="13">
        <v>99.299000000000007</v>
      </c>
      <c r="AK1054" s="13">
        <v>759722.39166666672</v>
      </c>
    </row>
    <row r="1055" spans="31:37" hidden="1" x14ac:dyDescent="0.3">
      <c r="AE1055" s="12">
        <v>44084</v>
      </c>
      <c r="AF1055" s="13">
        <v>108.53700000000001</v>
      </c>
      <c r="AG1055" s="13">
        <v>103.61112571101951</v>
      </c>
      <c r="AH1055" s="13">
        <v>104.90554869905219</v>
      </c>
      <c r="AJ1055" s="13">
        <v>99.477000000000004</v>
      </c>
      <c r="AK1055" s="13">
        <v>763562.13800000004</v>
      </c>
    </row>
    <row r="1056" spans="31:37" hidden="1" x14ac:dyDescent="0.3">
      <c r="AE1056" s="12">
        <v>44083</v>
      </c>
      <c r="AF1056" s="13">
        <v>108.53700000000001</v>
      </c>
      <c r="AG1056" s="13">
        <v>103.60454822086889</v>
      </c>
      <c r="AH1056" s="13">
        <v>105.29751046189514</v>
      </c>
      <c r="AJ1056" s="13">
        <v>99.477000000000004</v>
      </c>
      <c r="AK1056" s="13">
        <v>751650.64993333316</v>
      </c>
    </row>
    <row r="1057" spans="31:37" hidden="1" x14ac:dyDescent="0.3">
      <c r="AE1057" s="12">
        <v>44082</v>
      </c>
      <c r="AF1057" s="13">
        <v>108.455</v>
      </c>
      <c r="AG1057" s="13">
        <v>103.59797114827359</v>
      </c>
      <c r="AH1057" s="13">
        <v>105.06235022517016</v>
      </c>
      <c r="AJ1057" s="13">
        <v>99.402000000000001</v>
      </c>
      <c r="AK1057" s="13">
        <v>751452.80473333341</v>
      </c>
    </row>
    <row r="1058" spans="31:37" hidden="1" x14ac:dyDescent="0.3">
      <c r="AE1058" s="12">
        <v>44078</v>
      </c>
      <c r="AF1058" s="13">
        <v>108.035</v>
      </c>
      <c r="AG1058" s="13">
        <v>103.59139449320709</v>
      </c>
      <c r="AH1058" s="13">
        <v>105.3251985374753</v>
      </c>
      <c r="AJ1058" s="13">
        <v>99.016999999999996</v>
      </c>
      <c r="AK1058" s="13">
        <v>779301.83260000008</v>
      </c>
    </row>
    <row r="1059" spans="31:37" hidden="1" x14ac:dyDescent="0.3">
      <c r="AE1059" s="12">
        <v>44077</v>
      </c>
      <c r="AF1059" s="13">
        <v>108.229</v>
      </c>
      <c r="AG1059" s="13">
        <v>103.5848182556429</v>
      </c>
      <c r="AH1059" s="13">
        <v>105.21617652137114</v>
      </c>
      <c r="AJ1059" s="13">
        <v>99.194999999999993</v>
      </c>
      <c r="AK1059" s="13">
        <v>770148.65686666674</v>
      </c>
    </row>
    <row r="1060" spans="31:37" hidden="1" x14ac:dyDescent="0.3">
      <c r="AE1060" s="12">
        <v>44076</v>
      </c>
      <c r="AF1060" s="13">
        <v>108.53700000000001</v>
      </c>
      <c r="AG1060" s="13">
        <v>103.57824243555451</v>
      </c>
      <c r="AH1060" s="13">
        <v>104.97702243794301</v>
      </c>
      <c r="AJ1060" s="13">
        <v>99.477000000000004</v>
      </c>
      <c r="AK1060" s="13">
        <v>768201.6505333333</v>
      </c>
    </row>
    <row r="1061" spans="31:37" hidden="1" x14ac:dyDescent="0.3">
      <c r="AE1061" s="12">
        <v>44075</v>
      </c>
      <c r="AF1061" s="13">
        <v>108.127</v>
      </c>
      <c r="AG1061" s="13">
        <v>103.57166703291543</v>
      </c>
      <c r="AH1061" s="13">
        <v>104.95704792529153</v>
      </c>
      <c r="AJ1061" s="13">
        <v>99.100999999999999</v>
      </c>
      <c r="AK1061" s="13">
        <v>762734.17153333337</v>
      </c>
    </row>
    <row r="1062" spans="31:37" hidden="1" x14ac:dyDescent="0.3">
      <c r="AE1062" s="12">
        <v>44074</v>
      </c>
      <c r="AF1062" s="13">
        <v>109.70099999999999</v>
      </c>
      <c r="AG1062" s="13">
        <v>103.56509204769914</v>
      </c>
      <c r="AH1062" s="13">
        <v>104.73753086275643</v>
      </c>
      <c r="AJ1062" s="13">
        <v>101.354</v>
      </c>
      <c r="AK1062" s="13">
        <v>756349.35533333325</v>
      </c>
    </row>
    <row r="1063" spans="31:37" hidden="1" x14ac:dyDescent="0.3">
      <c r="AE1063" s="12">
        <v>44071</v>
      </c>
      <c r="AF1063" s="13">
        <v>107.67</v>
      </c>
      <c r="AG1063" s="13">
        <v>103.55851747987916</v>
      </c>
      <c r="AH1063" s="13">
        <v>105.1105955693711</v>
      </c>
      <c r="AJ1063" s="13">
        <v>99.477000000000004</v>
      </c>
      <c r="AK1063" s="13">
        <v>729718.51579999994</v>
      </c>
    </row>
    <row r="1064" spans="31:37" hidden="1" x14ac:dyDescent="0.3">
      <c r="AE1064" s="12">
        <v>44070</v>
      </c>
      <c r="AF1064" s="13">
        <v>107.416</v>
      </c>
      <c r="AG1064" s="13">
        <v>103.55194332942898</v>
      </c>
      <c r="AH1064" s="13">
        <v>104.80266991863381</v>
      </c>
      <c r="AJ1064" s="13">
        <v>99.242000000000004</v>
      </c>
      <c r="AK1064" s="13">
        <v>757666.33793333324</v>
      </c>
    </row>
    <row r="1065" spans="31:37" hidden="1" x14ac:dyDescent="0.3">
      <c r="AE1065" s="12">
        <v>44069</v>
      </c>
      <c r="AF1065" s="13">
        <v>107.873</v>
      </c>
      <c r="AG1065" s="13">
        <v>103.5453695963221</v>
      </c>
      <c r="AH1065" s="13">
        <v>104.77996632595899</v>
      </c>
      <c r="AJ1065" s="13">
        <v>99.665000000000006</v>
      </c>
      <c r="AK1065" s="13">
        <v>755836.19793333323</v>
      </c>
    </row>
    <row r="1066" spans="31:37" hidden="1" x14ac:dyDescent="0.3">
      <c r="AE1066" s="12">
        <v>44068</v>
      </c>
      <c r="AF1066" s="13">
        <v>108.655</v>
      </c>
      <c r="AG1066" s="13">
        <v>103.53879628053204</v>
      </c>
      <c r="AH1066" s="13">
        <v>105.36943504828791</v>
      </c>
      <c r="AJ1066" s="13">
        <v>100.387</v>
      </c>
      <c r="AK1066" s="13">
        <v>741806.96406666667</v>
      </c>
    </row>
    <row r="1067" spans="31:37" hidden="1" x14ac:dyDescent="0.3">
      <c r="AE1067" s="12">
        <v>44067</v>
      </c>
      <c r="AF1067" s="13">
        <v>106.654</v>
      </c>
      <c r="AG1067" s="13">
        <v>103.5322233820323</v>
      </c>
      <c r="AH1067" s="13">
        <v>105.43407732934909</v>
      </c>
      <c r="AJ1067" s="13">
        <v>98.537999999999997</v>
      </c>
      <c r="AK1067" s="13">
        <v>735814.9243999999</v>
      </c>
    </row>
    <row r="1068" spans="31:37" hidden="1" x14ac:dyDescent="0.3">
      <c r="AE1068" s="12">
        <v>44064</v>
      </c>
      <c r="AF1068" s="13">
        <v>105.131</v>
      </c>
      <c r="AG1068" s="13">
        <v>103.52565090079639</v>
      </c>
      <c r="AH1068" s="13">
        <v>105.36561543636648</v>
      </c>
      <c r="AJ1068" s="13">
        <v>97.131</v>
      </c>
      <c r="AK1068" s="13">
        <v>726536.89493333327</v>
      </c>
    </row>
    <row r="1069" spans="31:37" hidden="1" x14ac:dyDescent="0.3">
      <c r="AE1069" s="12">
        <v>44063</v>
      </c>
      <c r="AF1069" s="13">
        <v>103.709</v>
      </c>
      <c r="AG1069" s="13">
        <v>103.51907883679782</v>
      </c>
      <c r="AH1069" s="13">
        <v>105.33419470893055</v>
      </c>
      <c r="AJ1069" s="13">
        <v>95.816999999999993</v>
      </c>
      <c r="AK1069" s="13">
        <v>310752.45893333334</v>
      </c>
    </row>
    <row r="1070" spans="31:37" hidden="1" x14ac:dyDescent="0.3">
      <c r="AE1070" s="12">
        <v>44062</v>
      </c>
      <c r="AF1070" s="13">
        <v>103.363</v>
      </c>
      <c r="AG1070" s="13">
        <v>103.5125071900101</v>
      </c>
      <c r="AH1070" s="13">
        <v>105.10403504889955</v>
      </c>
      <c r="AJ1070" s="13">
        <v>95.498000000000005</v>
      </c>
      <c r="AK1070" s="13">
        <v>317839.09673333337</v>
      </c>
    </row>
    <row r="1071" spans="31:37" hidden="1" x14ac:dyDescent="0.3">
      <c r="AE1071" s="12">
        <v>44061</v>
      </c>
      <c r="AF1071" s="13">
        <v>103.10899999999999</v>
      </c>
      <c r="AG1071" s="13">
        <v>103.50593596040675</v>
      </c>
      <c r="AH1071" s="13">
        <v>105.49417423970989</v>
      </c>
      <c r="AJ1071" s="13">
        <v>95.263000000000005</v>
      </c>
      <c r="AK1071" s="13">
        <v>305688.56700000004</v>
      </c>
    </row>
    <row r="1072" spans="31:37" hidden="1" x14ac:dyDescent="0.3">
      <c r="AE1072" s="12">
        <v>44060</v>
      </c>
      <c r="AF1072" s="13">
        <v>102.794</v>
      </c>
      <c r="AG1072" s="13">
        <v>103.49936514796129</v>
      </c>
      <c r="AH1072" s="13">
        <v>104.59351616051856</v>
      </c>
      <c r="AJ1072" s="13">
        <v>94.971999999999994</v>
      </c>
      <c r="AK1072" s="13">
        <v>302383.76699999999</v>
      </c>
    </row>
    <row r="1073" spans="31:37" hidden="1" x14ac:dyDescent="0.3">
      <c r="AE1073" s="12">
        <v>44057</v>
      </c>
      <c r="AF1073" s="13">
        <v>102.59099999999999</v>
      </c>
      <c r="AG1073" s="13">
        <v>103.49279475264723</v>
      </c>
      <c r="AH1073" s="13">
        <v>104.59551181361456</v>
      </c>
      <c r="AJ1073" s="13">
        <v>94.784999999999997</v>
      </c>
      <c r="AK1073" s="13">
        <v>265400.65620000003</v>
      </c>
    </row>
    <row r="1074" spans="31:37" hidden="1" x14ac:dyDescent="0.3">
      <c r="AE1074" s="12">
        <v>44056</v>
      </c>
      <c r="AF1074" s="13">
        <v>101.84</v>
      </c>
      <c r="AG1074" s="13">
        <v>103.48622477443809</v>
      </c>
      <c r="AH1074" s="13">
        <v>104.54932241886178</v>
      </c>
      <c r="AJ1074" s="13">
        <v>94.09</v>
      </c>
      <c r="AK1074" s="13">
        <v>263843.31819999998</v>
      </c>
    </row>
    <row r="1075" spans="31:37" hidden="1" x14ac:dyDescent="0.3">
      <c r="AE1075" s="12">
        <v>44055</v>
      </c>
      <c r="AF1075" s="13">
        <v>103.39400000000001</v>
      </c>
      <c r="AG1075" s="13">
        <v>103.47965521330738</v>
      </c>
      <c r="AH1075" s="13">
        <v>104.89155068064727</v>
      </c>
      <c r="AJ1075" s="13">
        <v>95.525999999999996</v>
      </c>
      <c r="AK1075" s="13">
        <v>256893.8508666667</v>
      </c>
    </row>
    <row r="1076" spans="31:37" hidden="1" x14ac:dyDescent="0.3">
      <c r="AE1076" s="12">
        <v>44054</v>
      </c>
      <c r="AF1076" s="13">
        <v>101.575</v>
      </c>
      <c r="AG1076" s="13">
        <v>103.47308606922864</v>
      </c>
      <c r="AH1076" s="13">
        <v>105.24572137265483</v>
      </c>
      <c r="AJ1076" s="13">
        <v>93.846000000000004</v>
      </c>
      <c r="AK1076" s="13">
        <v>276177.58566666668</v>
      </c>
    </row>
    <row r="1077" spans="31:37" hidden="1" x14ac:dyDescent="0.3">
      <c r="AE1077" s="12">
        <v>44053</v>
      </c>
      <c r="AF1077" s="13">
        <v>102.59099999999999</v>
      </c>
      <c r="AG1077" s="13">
        <v>103.46651734217539</v>
      </c>
      <c r="AH1077" s="13">
        <v>105.40221497250444</v>
      </c>
      <c r="AJ1077" s="13">
        <v>94.784999999999997</v>
      </c>
      <c r="AK1077" s="13">
        <v>294640.96239999996</v>
      </c>
    </row>
    <row r="1078" spans="31:37" hidden="1" x14ac:dyDescent="0.3">
      <c r="AE1078" s="12">
        <v>44050</v>
      </c>
      <c r="AF1078" s="13">
        <v>103.099</v>
      </c>
      <c r="AG1078" s="13">
        <v>103.45994903212117</v>
      </c>
      <c r="AH1078" s="13">
        <v>105.79018237588049</v>
      </c>
      <c r="AJ1078" s="13">
        <v>95.254000000000005</v>
      </c>
      <c r="AK1078" s="13">
        <v>293359.10466666671</v>
      </c>
    </row>
    <row r="1079" spans="31:37" hidden="1" x14ac:dyDescent="0.3">
      <c r="AE1079" s="12">
        <v>44049</v>
      </c>
      <c r="AF1079" s="13">
        <v>100.458</v>
      </c>
      <c r="AG1079" s="13">
        <v>103.45338113903949</v>
      </c>
      <c r="AH1079" s="13">
        <v>106.29819305721111</v>
      </c>
      <c r="AJ1079" s="13">
        <v>92.813999999999993</v>
      </c>
      <c r="AK1079" s="13">
        <v>743545.9835333334</v>
      </c>
    </row>
    <row r="1080" spans="31:37" hidden="1" x14ac:dyDescent="0.3">
      <c r="AE1080" s="12">
        <v>44048</v>
      </c>
      <c r="AF1080" s="13">
        <v>100.56</v>
      </c>
      <c r="AG1080" s="13">
        <v>103.44681366290388</v>
      </c>
      <c r="AH1080" s="13">
        <v>105.93951810883067</v>
      </c>
      <c r="AJ1080" s="13">
        <v>92.908000000000001</v>
      </c>
      <c r="AK1080" s="13">
        <v>738441.02380000008</v>
      </c>
    </row>
    <row r="1081" spans="31:37" hidden="1" x14ac:dyDescent="0.3">
      <c r="AE1081" s="12">
        <v>44047</v>
      </c>
      <c r="AF1081" s="13">
        <v>100.55</v>
      </c>
      <c r="AG1081" s="13">
        <v>103.43939116251224</v>
      </c>
      <c r="AH1081" s="13">
        <v>106.26840698555765</v>
      </c>
      <c r="AJ1081" s="13">
        <v>92.897999999999996</v>
      </c>
      <c r="AK1081" s="13">
        <v>903185.01606666669</v>
      </c>
    </row>
    <row r="1082" spans="31:37" hidden="1" x14ac:dyDescent="0.3">
      <c r="AE1082" s="12">
        <v>44046</v>
      </c>
      <c r="AF1082" s="13">
        <v>100.255</v>
      </c>
      <c r="AG1082" s="13">
        <v>103.43196919469874</v>
      </c>
      <c r="AH1082" s="13">
        <v>106.55295865166936</v>
      </c>
      <c r="AJ1082" s="13">
        <v>92.626000000000005</v>
      </c>
      <c r="AK1082" s="13">
        <v>900521.74846666679</v>
      </c>
    </row>
    <row r="1083" spans="31:37" hidden="1" x14ac:dyDescent="0.3">
      <c r="AE1083" s="12">
        <v>44043</v>
      </c>
      <c r="AF1083" s="13">
        <v>100.30500000000001</v>
      </c>
      <c r="AG1083" s="13">
        <v>103.42454775942517</v>
      </c>
      <c r="AH1083" s="13">
        <v>106.38005860552322</v>
      </c>
      <c r="AJ1083" s="13">
        <v>93.338999999999999</v>
      </c>
      <c r="AK1083" s="13">
        <v>1354521.7708666667</v>
      </c>
    </row>
    <row r="1084" spans="31:37" hidden="1" x14ac:dyDescent="0.3">
      <c r="AE1084" s="12">
        <v>44042</v>
      </c>
      <c r="AF1084" s="13">
        <v>99.125</v>
      </c>
      <c r="AG1084" s="13">
        <v>103.41712685665333</v>
      </c>
      <c r="AH1084" s="13">
        <v>106.32588286919569</v>
      </c>
      <c r="AJ1084" s="13">
        <v>92.241</v>
      </c>
      <c r="AK1084" s="13">
        <v>1946806.3864666671</v>
      </c>
    </row>
    <row r="1085" spans="31:37" hidden="1" x14ac:dyDescent="0.3">
      <c r="AE1085" s="12">
        <v>44041</v>
      </c>
      <c r="AF1085" s="13">
        <v>98.399000000000001</v>
      </c>
      <c r="AG1085" s="13">
        <v>103.40970648634499</v>
      </c>
      <c r="AH1085" s="13">
        <v>105.63353208009914</v>
      </c>
      <c r="AJ1085" s="13">
        <v>91.566000000000003</v>
      </c>
      <c r="AK1085" s="13">
        <v>1931181.7256000002</v>
      </c>
    </row>
    <row r="1086" spans="31:37" hidden="1" x14ac:dyDescent="0.3">
      <c r="AE1086" s="12">
        <v>44040</v>
      </c>
      <c r="AF1086" s="13">
        <v>98.319000000000003</v>
      </c>
      <c r="AG1086" s="13">
        <v>103.40228664846195</v>
      </c>
      <c r="AH1086" s="13">
        <v>105.58611268171607</v>
      </c>
      <c r="AJ1086" s="13">
        <v>91.491</v>
      </c>
      <c r="AK1086" s="13">
        <v>1930910.5009333333</v>
      </c>
    </row>
    <row r="1087" spans="31:37" hidden="1" x14ac:dyDescent="0.3">
      <c r="AE1087" s="12">
        <v>44039</v>
      </c>
      <c r="AF1087" s="13">
        <v>97.823999999999998</v>
      </c>
      <c r="AG1087" s="13">
        <v>103.39486734296602</v>
      </c>
      <c r="AH1087" s="13">
        <v>105.70379450792805</v>
      </c>
      <c r="AJ1087" s="13">
        <v>91.031000000000006</v>
      </c>
      <c r="AK1087" s="13">
        <v>1925845.0716666665</v>
      </c>
    </row>
    <row r="1088" spans="31:37" hidden="1" x14ac:dyDescent="0.3">
      <c r="AE1088" s="12">
        <v>44036</v>
      </c>
      <c r="AF1088" s="13">
        <v>97.924999999999997</v>
      </c>
      <c r="AG1088" s="13">
        <v>103.387448569819</v>
      </c>
      <c r="AH1088" s="13">
        <v>105.33604204512017</v>
      </c>
      <c r="AJ1088" s="13">
        <v>91.125</v>
      </c>
      <c r="AK1088" s="13">
        <v>1958327.0636</v>
      </c>
    </row>
    <row r="1089" spans="31:37" hidden="1" x14ac:dyDescent="0.3">
      <c r="AE1089" s="12">
        <v>44035</v>
      </c>
      <c r="AF1089" s="13">
        <v>98.036000000000001</v>
      </c>
      <c r="AG1089" s="13">
        <v>103.38003032898268</v>
      </c>
      <c r="AH1089" s="13">
        <v>105.10044141428088</v>
      </c>
      <c r="AJ1089" s="13">
        <v>91.227999999999994</v>
      </c>
      <c r="AK1089" s="13">
        <v>1963586.9256</v>
      </c>
    </row>
    <row r="1090" spans="31:37" hidden="1" x14ac:dyDescent="0.3">
      <c r="AE1090" s="12">
        <v>44034</v>
      </c>
      <c r="AF1090" s="13">
        <v>97.935000000000002</v>
      </c>
      <c r="AG1090" s="13">
        <v>103.37261262041889</v>
      </c>
      <c r="AH1090" s="13">
        <v>105.21689943664212</v>
      </c>
      <c r="AJ1090" s="13">
        <v>91.134</v>
      </c>
      <c r="AK1090" s="13">
        <v>1970328.9286666666</v>
      </c>
    </row>
    <row r="1091" spans="31:37" hidden="1" x14ac:dyDescent="0.3">
      <c r="AE1091" s="12">
        <v>44033</v>
      </c>
      <c r="AF1091" s="13">
        <v>97.823999999999998</v>
      </c>
      <c r="AG1091" s="13">
        <v>103.36519544408941</v>
      </c>
      <c r="AH1091" s="13">
        <v>105.05269074722639</v>
      </c>
      <c r="AJ1091" s="13">
        <v>91.031000000000006</v>
      </c>
      <c r="AK1091" s="13">
        <v>1958305.0433333332</v>
      </c>
    </row>
    <row r="1092" spans="31:37" hidden="1" x14ac:dyDescent="0.3">
      <c r="AE1092" s="12">
        <v>44032</v>
      </c>
      <c r="AF1092" s="13">
        <v>97.724000000000004</v>
      </c>
      <c r="AG1092" s="13">
        <v>103.35777879995607</v>
      </c>
      <c r="AH1092" s="13">
        <v>104.97539160458095</v>
      </c>
      <c r="AJ1092" s="13">
        <v>90.936999999999998</v>
      </c>
      <c r="AK1092" s="13">
        <v>2080854.8964666666</v>
      </c>
    </row>
    <row r="1093" spans="31:37" hidden="1" x14ac:dyDescent="0.3">
      <c r="AE1093" s="12">
        <v>44029</v>
      </c>
      <c r="AF1093" s="13">
        <v>97.823999999999998</v>
      </c>
      <c r="AG1093" s="13">
        <v>103.35036268798066</v>
      </c>
      <c r="AH1093" s="13">
        <v>105.03376008166691</v>
      </c>
      <c r="AJ1093" s="13">
        <v>91.031000000000006</v>
      </c>
      <c r="AK1093" s="13">
        <v>2092168.5455333332</v>
      </c>
    </row>
    <row r="1094" spans="31:37" hidden="1" x14ac:dyDescent="0.3">
      <c r="AE1094" s="12">
        <v>44028</v>
      </c>
      <c r="AF1094" s="13">
        <v>98.278000000000006</v>
      </c>
      <c r="AG1094" s="13">
        <v>103.34294710812503</v>
      </c>
      <c r="AH1094" s="13">
        <v>104.4624385801999</v>
      </c>
      <c r="AJ1094" s="13">
        <v>91.453000000000003</v>
      </c>
      <c r="AK1094" s="13">
        <v>1621949.6085333333</v>
      </c>
    </row>
    <row r="1095" spans="31:37" hidden="1" x14ac:dyDescent="0.3">
      <c r="AE1095" s="12">
        <v>44027</v>
      </c>
      <c r="AF1095" s="13">
        <v>98.227999999999994</v>
      </c>
      <c r="AG1095" s="13">
        <v>103.33553206035099</v>
      </c>
      <c r="AH1095" s="13">
        <v>104.3327628609342</v>
      </c>
      <c r="AJ1095" s="13">
        <v>91.406000000000006</v>
      </c>
      <c r="AK1095" s="13">
        <v>1626131.2313333333</v>
      </c>
    </row>
    <row r="1096" spans="31:37" hidden="1" x14ac:dyDescent="0.3">
      <c r="AE1096" s="12">
        <v>44026</v>
      </c>
      <c r="AF1096" s="13">
        <v>98.227999999999994</v>
      </c>
      <c r="AG1096" s="13">
        <v>103.32811754462034</v>
      </c>
      <c r="AH1096" s="13">
        <v>104.33162358152144</v>
      </c>
      <c r="AJ1096" s="13">
        <v>91.406000000000006</v>
      </c>
      <c r="AK1096" s="13">
        <v>1468791.7456666667</v>
      </c>
    </row>
    <row r="1097" spans="31:37" hidden="1" x14ac:dyDescent="0.3">
      <c r="AE1097" s="12">
        <v>44025</v>
      </c>
      <c r="AF1097" s="13">
        <v>98.298000000000002</v>
      </c>
      <c r="AG1097" s="13">
        <v>103.32070356089493</v>
      </c>
      <c r="AH1097" s="13">
        <v>104.4431273856906</v>
      </c>
      <c r="AJ1097" s="13">
        <v>91.471999999999994</v>
      </c>
      <c r="AK1097" s="13">
        <v>1490890.8054</v>
      </c>
    </row>
    <row r="1098" spans="31:37" hidden="1" x14ac:dyDescent="0.3">
      <c r="AE1098" s="12">
        <v>44022</v>
      </c>
      <c r="AF1098" s="13">
        <v>98.006</v>
      </c>
      <c r="AG1098" s="13">
        <v>103.31329010913657</v>
      </c>
      <c r="AH1098" s="13">
        <v>104.56902924554332</v>
      </c>
      <c r="AJ1098" s="13">
        <v>91.2</v>
      </c>
      <c r="AK1098" s="13">
        <v>1048574.0091333333</v>
      </c>
    </row>
    <row r="1099" spans="31:37" hidden="1" x14ac:dyDescent="0.3">
      <c r="AE1099" s="12">
        <v>44021</v>
      </c>
      <c r="AF1099" s="13">
        <v>97.804000000000002</v>
      </c>
      <c r="AG1099" s="13">
        <v>103.30587718930711</v>
      </c>
      <c r="AH1099" s="13">
        <v>104.13574923841679</v>
      </c>
      <c r="AJ1099" s="13">
        <v>91.012</v>
      </c>
      <c r="AK1099" s="13">
        <v>455389.95893333323</v>
      </c>
    </row>
    <row r="1100" spans="31:37" hidden="1" x14ac:dyDescent="0.3">
      <c r="AE1100" s="12">
        <v>44020</v>
      </c>
      <c r="AF1100" s="13">
        <v>97.885000000000005</v>
      </c>
      <c r="AG1100" s="13">
        <v>103.29846480136837</v>
      </c>
      <c r="AH1100" s="13">
        <v>103.76410653048487</v>
      </c>
      <c r="AJ1100" s="13">
        <v>91.087000000000003</v>
      </c>
      <c r="AK1100" s="13">
        <v>451391.4095999999</v>
      </c>
    </row>
    <row r="1101" spans="31:37" hidden="1" x14ac:dyDescent="0.3">
      <c r="AE1101" s="12">
        <v>44019</v>
      </c>
      <c r="AF1101" s="13">
        <v>98.298000000000002</v>
      </c>
      <c r="AG1101" s="13">
        <v>103.29105294528217</v>
      </c>
      <c r="AH1101" s="13">
        <v>103.69239923937272</v>
      </c>
      <c r="AJ1101" s="13">
        <v>91.471999999999994</v>
      </c>
      <c r="AK1101" s="13">
        <v>467095.41133333318</v>
      </c>
    </row>
    <row r="1102" spans="31:37" hidden="1" x14ac:dyDescent="0.3">
      <c r="AE1102" s="12">
        <v>44018</v>
      </c>
      <c r="AF1102" s="13">
        <v>98.117000000000004</v>
      </c>
      <c r="AG1102" s="13">
        <v>103.28364162101037</v>
      </c>
      <c r="AH1102" s="13">
        <v>103.93553346472821</v>
      </c>
      <c r="AJ1102" s="13">
        <v>91.302999999999997</v>
      </c>
      <c r="AK1102" s="13">
        <v>464665.27199999988</v>
      </c>
    </row>
    <row r="1103" spans="31:37" hidden="1" x14ac:dyDescent="0.3">
      <c r="AE1103" s="12">
        <v>44015</v>
      </c>
      <c r="AF1103" s="13">
        <v>98.682000000000002</v>
      </c>
      <c r="AG1103" s="13">
        <v>103.27623082851481</v>
      </c>
      <c r="AH1103" s="13">
        <v>103.72436806461185</v>
      </c>
      <c r="AJ1103" s="13">
        <v>91.828000000000003</v>
      </c>
      <c r="AK1103" s="13">
        <v>426652.86939999997</v>
      </c>
    </row>
    <row r="1104" spans="31:37" hidden="1" x14ac:dyDescent="0.3">
      <c r="AE1104" s="12">
        <v>44014</v>
      </c>
      <c r="AF1104" s="13">
        <v>98.783000000000001</v>
      </c>
      <c r="AG1104" s="13">
        <v>103.26882056775733</v>
      </c>
      <c r="AH1104" s="13">
        <v>103.26934946282664</v>
      </c>
      <c r="AJ1104" s="13">
        <v>91.921999999999997</v>
      </c>
      <c r="AK1104" s="13">
        <v>431745.50786666665</v>
      </c>
    </row>
    <row r="1105" spans="31:37" hidden="1" x14ac:dyDescent="0.3">
      <c r="AE1105" s="12">
        <v>44013</v>
      </c>
      <c r="AF1105" s="13">
        <v>98.822999999999993</v>
      </c>
      <c r="AG1105" s="13">
        <v>103.26141083869979</v>
      </c>
      <c r="AH1105" s="13">
        <v>103.22811476406849</v>
      </c>
      <c r="AJ1105" s="13">
        <v>91.96</v>
      </c>
      <c r="AK1105" s="13">
        <v>427101.51453333336</v>
      </c>
    </row>
    <row r="1106" spans="31:37" hidden="1" x14ac:dyDescent="0.3">
      <c r="AE1106" s="12">
        <v>44012</v>
      </c>
      <c r="AF1106" s="13">
        <v>97.730999999999995</v>
      </c>
      <c r="AG1106" s="13">
        <v>103.25400164130401</v>
      </c>
      <c r="AH1106" s="13">
        <v>102.54046880353592</v>
      </c>
      <c r="AJ1106" s="13">
        <v>91.528000000000006</v>
      </c>
      <c r="AK1106" s="13">
        <v>418817.42033333337</v>
      </c>
    </row>
    <row r="1107" spans="31:37" hidden="1" x14ac:dyDescent="0.3">
      <c r="AE1107" s="12">
        <v>44011</v>
      </c>
      <c r="AF1107" s="13">
        <v>98.692999999999998</v>
      </c>
      <c r="AG1107" s="13">
        <v>103.24659297553187</v>
      </c>
      <c r="AH1107" s="13">
        <v>102.31004638705889</v>
      </c>
      <c r="AJ1107" s="13">
        <v>92.429000000000002</v>
      </c>
      <c r="AK1107" s="13">
        <v>269738.24273333338</v>
      </c>
    </row>
    <row r="1108" spans="31:37" hidden="1" x14ac:dyDescent="0.3">
      <c r="AE1108" s="12">
        <v>44008</v>
      </c>
      <c r="AF1108" s="13">
        <v>97.680999999999997</v>
      </c>
      <c r="AG1108" s="13">
        <v>103.23918484134521</v>
      </c>
      <c r="AH1108" s="13">
        <v>101.83963325487376</v>
      </c>
      <c r="AJ1108" s="13">
        <v>91.480999999999995</v>
      </c>
      <c r="AK1108" s="13">
        <v>249784.24679999999</v>
      </c>
    </row>
    <row r="1109" spans="31:37" hidden="1" x14ac:dyDescent="0.3">
      <c r="AE1109" s="12">
        <v>44007</v>
      </c>
      <c r="AF1109" s="13">
        <v>98.703000000000003</v>
      </c>
      <c r="AG1109" s="13">
        <v>103.23177723870589</v>
      </c>
      <c r="AH1109" s="13">
        <v>102.08189205271228</v>
      </c>
      <c r="AJ1109" s="13">
        <v>92.438000000000002</v>
      </c>
      <c r="AK1109" s="13">
        <v>229057.17193333333</v>
      </c>
    </row>
    <row r="1110" spans="31:37" hidden="1" x14ac:dyDescent="0.3">
      <c r="AE1110" s="12">
        <v>44006</v>
      </c>
      <c r="AF1110" s="13">
        <v>98.733000000000004</v>
      </c>
      <c r="AG1110" s="13">
        <v>103.22437016757578</v>
      </c>
      <c r="AH1110" s="13">
        <v>101.4279855255098</v>
      </c>
      <c r="AJ1110" s="13">
        <v>92.466999999999999</v>
      </c>
      <c r="AK1110" s="13">
        <v>223374.69900000002</v>
      </c>
    </row>
    <row r="1111" spans="31:37" hidden="1" x14ac:dyDescent="0.3">
      <c r="AE1111" s="12">
        <v>44005</v>
      </c>
      <c r="AF1111" s="13">
        <v>98.683000000000007</v>
      </c>
      <c r="AG1111" s="13">
        <v>103.21696362791674</v>
      </c>
      <c r="AH1111" s="13">
        <v>101.73310747744857</v>
      </c>
      <c r="AJ1111" s="13">
        <v>92.42</v>
      </c>
      <c r="AK1111" s="13">
        <v>234734.15826666667</v>
      </c>
    </row>
    <row r="1112" spans="31:37" hidden="1" x14ac:dyDescent="0.3">
      <c r="AE1112" s="12">
        <v>44004</v>
      </c>
      <c r="AF1112" s="13">
        <v>98.903000000000006</v>
      </c>
      <c r="AG1112" s="13">
        <v>103.20955761969063</v>
      </c>
      <c r="AH1112" s="13">
        <v>101.36329241091789</v>
      </c>
      <c r="AJ1112" s="13">
        <v>92.626000000000005</v>
      </c>
      <c r="AK1112" s="13">
        <v>222350.35266666667</v>
      </c>
    </row>
    <row r="1113" spans="31:37" hidden="1" x14ac:dyDescent="0.3">
      <c r="AE1113" s="12">
        <v>44001</v>
      </c>
      <c r="AF1113" s="13">
        <v>98.622</v>
      </c>
      <c r="AG1113" s="13">
        <v>103.20215214285932</v>
      </c>
      <c r="AH1113" s="13">
        <v>101.85169272341525</v>
      </c>
      <c r="AJ1113" s="13">
        <v>92.363</v>
      </c>
      <c r="AK1113" s="13">
        <v>220873.49506666666</v>
      </c>
    </row>
    <row r="1114" spans="31:37" hidden="1" x14ac:dyDescent="0.3">
      <c r="AE1114" s="12">
        <v>44000</v>
      </c>
      <c r="AF1114" s="13">
        <v>99.323999999999998</v>
      </c>
      <c r="AG1114" s="13">
        <v>103.19474719738469</v>
      </c>
      <c r="AH1114" s="13">
        <v>101.84597420758907</v>
      </c>
      <c r="AJ1114" s="13">
        <v>93.02</v>
      </c>
      <c r="AK1114" s="13">
        <v>232175.58420000001</v>
      </c>
    </row>
    <row r="1115" spans="31:37" hidden="1" x14ac:dyDescent="0.3">
      <c r="AE1115" s="12">
        <v>43999</v>
      </c>
      <c r="AF1115" s="13">
        <v>98.903000000000006</v>
      </c>
      <c r="AG1115" s="13">
        <v>103.1873427832286</v>
      </c>
      <c r="AH1115" s="13">
        <v>102.23972869728532</v>
      </c>
      <c r="AJ1115" s="13">
        <v>92.626000000000005</v>
      </c>
      <c r="AK1115" s="13">
        <v>242878.7508666667</v>
      </c>
    </row>
    <row r="1116" spans="31:37" hidden="1" x14ac:dyDescent="0.3">
      <c r="AE1116" s="12">
        <v>43998</v>
      </c>
      <c r="AF1116" s="13">
        <v>99.043000000000006</v>
      </c>
      <c r="AG1116" s="13">
        <v>103.17739312926567</v>
      </c>
      <c r="AH1116" s="13">
        <v>101.8014519591927</v>
      </c>
      <c r="AJ1116" s="13">
        <v>92.757000000000005</v>
      </c>
      <c r="AK1116" s="13">
        <v>222140.29860000001</v>
      </c>
    </row>
    <row r="1117" spans="31:37" hidden="1" x14ac:dyDescent="0.3">
      <c r="AE1117" s="12">
        <v>43997</v>
      </c>
      <c r="AF1117" s="13">
        <v>98.242000000000004</v>
      </c>
      <c r="AG1117" s="13">
        <v>103.16744443468023</v>
      </c>
      <c r="AH1117" s="13">
        <v>102.0896487460622</v>
      </c>
      <c r="AJ1117" s="13">
        <v>92.007000000000005</v>
      </c>
      <c r="AK1117" s="13">
        <v>221424.56513333335</v>
      </c>
    </row>
    <row r="1118" spans="31:37" hidden="1" x14ac:dyDescent="0.3">
      <c r="AE1118" s="12">
        <v>43994</v>
      </c>
      <c r="AF1118" s="13">
        <v>98.391999999999996</v>
      </c>
      <c r="AG1118" s="13">
        <v>103.15749669937978</v>
      </c>
      <c r="AH1118" s="13">
        <v>102.23559991214735</v>
      </c>
      <c r="AJ1118" s="13">
        <v>92.147000000000006</v>
      </c>
      <c r="AK1118" s="13">
        <v>244654.31593333336</v>
      </c>
    </row>
    <row r="1119" spans="31:37" hidden="1" x14ac:dyDescent="0.3">
      <c r="AE1119" s="12">
        <v>43992</v>
      </c>
      <c r="AF1119" s="13">
        <v>99.013000000000005</v>
      </c>
      <c r="AG1119" s="13">
        <v>103.14754992327181</v>
      </c>
      <c r="AH1119" s="13">
        <v>102.32771579370853</v>
      </c>
      <c r="AJ1119" s="13">
        <v>92.728999999999999</v>
      </c>
      <c r="AK1119" s="13">
        <v>232559.60546666669</v>
      </c>
    </row>
    <row r="1120" spans="31:37" hidden="1" x14ac:dyDescent="0.3">
      <c r="AE1120" s="12">
        <v>43991</v>
      </c>
      <c r="AF1120" s="13">
        <v>99.153999999999996</v>
      </c>
      <c r="AG1120" s="13">
        <v>103.13760410626384</v>
      </c>
      <c r="AH1120" s="13">
        <v>102.1344664512455</v>
      </c>
      <c r="AJ1120" s="13">
        <v>92.861000000000004</v>
      </c>
      <c r="AK1120" s="13">
        <v>227932.92660000004</v>
      </c>
    </row>
    <row r="1121" spans="31:37" hidden="1" x14ac:dyDescent="0.3">
      <c r="AE1121" s="12">
        <v>43990</v>
      </c>
      <c r="AF1121" s="13">
        <v>98.191999999999993</v>
      </c>
      <c r="AG1121" s="13">
        <v>103.12765924826338</v>
      </c>
      <c r="AH1121" s="13">
        <v>102.26688062012619</v>
      </c>
      <c r="AJ1121" s="13">
        <v>91.96</v>
      </c>
      <c r="AK1121" s="13">
        <v>221445.60000000003</v>
      </c>
    </row>
    <row r="1122" spans="31:37" hidden="1" x14ac:dyDescent="0.3">
      <c r="AE1122" s="12">
        <v>43987</v>
      </c>
      <c r="AF1122" s="13">
        <v>97.4</v>
      </c>
      <c r="AG1122" s="13">
        <v>103.11771534917798</v>
      </c>
      <c r="AH1122" s="13">
        <v>102.07239834894892</v>
      </c>
      <c r="AJ1122" s="13">
        <v>91.218000000000004</v>
      </c>
      <c r="AK1122" s="13">
        <v>211571.05066666668</v>
      </c>
    </row>
    <row r="1123" spans="31:37" hidden="1" x14ac:dyDescent="0.3">
      <c r="AE1123" s="12">
        <v>43986</v>
      </c>
      <c r="AF1123" s="13">
        <v>96.438000000000002</v>
      </c>
      <c r="AG1123" s="13">
        <v>103.10777240891517</v>
      </c>
      <c r="AH1123" s="13">
        <v>101.88345291208839</v>
      </c>
      <c r="AJ1123" s="13">
        <v>90.316999999999993</v>
      </c>
      <c r="AK1123" s="13">
        <v>212012.90093333335</v>
      </c>
    </row>
    <row r="1124" spans="31:37" hidden="1" x14ac:dyDescent="0.3">
      <c r="AE1124" s="12">
        <v>43985</v>
      </c>
      <c r="AF1124" s="13">
        <v>96.007000000000005</v>
      </c>
      <c r="AG1124" s="13">
        <v>103.09783042738249</v>
      </c>
      <c r="AH1124" s="13">
        <v>101.88799921508642</v>
      </c>
      <c r="AJ1124" s="13">
        <v>89.914000000000001</v>
      </c>
      <c r="AK1124" s="13">
        <v>359484.46380000003</v>
      </c>
    </row>
    <row r="1125" spans="31:37" hidden="1" x14ac:dyDescent="0.3">
      <c r="AE1125" s="12">
        <v>43984</v>
      </c>
      <c r="AF1125" s="13">
        <v>95.415999999999997</v>
      </c>
      <c r="AG1125" s="13">
        <v>103.0878894044875</v>
      </c>
      <c r="AH1125" s="13">
        <v>101.34619179907983</v>
      </c>
      <c r="AJ1125" s="13">
        <v>89.36</v>
      </c>
      <c r="AK1125" s="13">
        <v>429186.78073333332</v>
      </c>
    </row>
    <row r="1126" spans="31:37" hidden="1" x14ac:dyDescent="0.3">
      <c r="AE1126" s="12">
        <v>43983</v>
      </c>
      <c r="AF1126" s="13">
        <v>93.591999999999999</v>
      </c>
      <c r="AG1126" s="13">
        <v>103.07794934013776</v>
      </c>
      <c r="AH1126" s="13">
        <v>100.72641900885542</v>
      </c>
      <c r="AJ1126" s="13">
        <v>87.652000000000001</v>
      </c>
      <c r="AK1126" s="13">
        <v>409857.14866666665</v>
      </c>
    </row>
    <row r="1127" spans="31:37" hidden="1" x14ac:dyDescent="0.3">
      <c r="AE1127" s="12">
        <v>43980</v>
      </c>
      <c r="AF1127" s="13">
        <v>92.965000000000003</v>
      </c>
      <c r="AG1127" s="13">
        <v>103.06801023424086</v>
      </c>
      <c r="AH1127" s="13">
        <v>100.78346561602893</v>
      </c>
      <c r="AJ1127" s="13">
        <v>87.652000000000001</v>
      </c>
      <c r="AK1127" s="13">
        <v>402664.41313333332</v>
      </c>
    </row>
    <row r="1128" spans="31:37" hidden="1" x14ac:dyDescent="0.3">
      <c r="AE1128" s="12">
        <v>43979</v>
      </c>
      <c r="AF1128" s="13">
        <v>92.647000000000006</v>
      </c>
      <c r="AG1128" s="13">
        <v>103.05807208670437</v>
      </c>
      <c r="AH1128" s="13">
        <v>100.71940518194683</v>
      </c>
      <c r="AJ1128" s="13">
        <v>87.352000000000004</v>
      </c>
      <c r="AK1128" s="13">
        <v>382429.8670666666</v>
      </c>
    </row>
    <row r="1129" spans="31:37" hidden="1" x14ac:dyDescent="0.3">
      <c r="AE1129" s="12">
        <v>43978</v>
      </c>
      <c r="AF1129" s="13">
        <v>92.438000000000002</v>
      </c>
      <c r="AG1129" s="13">
        <v>103.04813489743589</v>
      </c>
      <c r="AH1129" s="13">
        <v>100.82740204352737</v>
      </c>
      <c r="AJ1129" s="13">
        <v>87.155000000000001</v>
      </c>
      <c r="AK1129" s="13">
        <v>368580.35213333328</v>
      </c>
    </row>
    <row r="1130" spans="31:37" hidden="1" x14ac:dyDescent="0.3">
      <c r="AE1130" s="12">
        <v>43977</v>
      </c>
      <c r="AF1130" s="13">
        <v>93.164000000000001</v>
      </c>
      <c r="AG1130" s="13">
        <v>103.03819866634301</v>
      </c>
      <c r="AH1130" s="13">
        <v>100.77776104970673</v>
      </c>
      <c r="AJ1130" s="13">
        <v>87.84</v>
      </c>
      <c r="AK1130" s="13">
        <v>537987.84546666651</v>
      </c>
    </row>
    <row r="1131" spans="31:37" hidden="1" x14ac:dyDescent="0.3">
      <c r="AE1131" s="12">
        <v>43976</v>
      </c>
      <c r="AF1131" s="13">
        <v>91.661000000000001</v>
      </c>
      <c r="AG1131" s="13">
        <v>103.02826339333333</v>
      </c>
      <c r="AH1131" s="13">
        <v>101.0409133609763</v>
      </c>
      <c r="AJ1131" s="13">
        <v>86.423000000000002</v>
      </c>
      <c r="AK1131" s="13">
        <v>542786.61786666664</v>
      </c>
    </row>
    <row r="1132" spans="31:37" hidden="1" x14ac:dyDescent="0.3">
      <c r="AE1132" s="12">
        <v>43973</v>
      </c>
      <c r="AF1132" s="13">
        <v>90.935000000000002</v>
      </c>
      <c r="AG1132" s="13">
        <v>103.01832907831449</v>
      </c>
      <c r="AH1132" s="13">
        <v>99.981036715675515</v>
      </c>
      <c r="AJ1132" s="13">
        <v>85.738</v>
      </c>
      <c r="AK1132" s="13">
        <v>545050.88253333315</v>
      </c>
    </row>
    <row r="1133" spans="31:37" hidden="1" x14ac:dyDescent="0.3">
      <c r="AE1133" s="12">
        <v>43972</v>
      </c>
      <c r="AF1133" s="13">
        <v>90.575999999999993</v>
      </c>
      <c r="AG1133" s="13">
        <v>103.00839572119412</v>
      </c>
      <c r="AH1133" s="13">
        <v>100.13059224945636</v>
      </c>
      <c r="AJ1133" s="13">
        <v>85.4</v>
      </c>
      <c r="AK1133" s="13">
        <v>519645.32633333321</v>
      </c>
    </row>
    <row r="1134" spans="31:37" hidden="1" x14ac:dyDescent="0.3">
      <c r="AE1134" s="12">
        <v>43971</v>
      </c>
      <c r="AF1134" s="13">
        <v>90.525999999999996</v>
      </c>
      <c r="AG1134" s="13">
        <v>102.99846332187984</v>
      </c>
      <c r="AH1134" s="13">
        <v>99.81445598128488</v>
      </c>
      <c r="AJ1134" s="13">
        <v>85.352999999999994</v>
      </c>
      <c r="AK1134" s="13">
        <v>525543.28479999991</v>
      </c>
    </row>
    <row r="1135" spans="31:37" hidden="1" x14ac:dyDescent="0.3">
      <c r="AE1135" s="12">
        <v>43970</v>
      </c>
      <c r="AF1135" s="13">
        <v>90.566000000000003</v>
      </c>
      <c r="AG1135" s="13">
        <v>102.9885318802793</v>
      </c>
      <c r="AH1135" s="13">
        <v>99.506520471499698</v>
      </c>
      <c r="AJ1135" s="13">
        <v>85.391000000000005</v>
      </c>
      <c r="AK1135" s="13">
        <v>530420.95460000006</v>
      </c>
    </row>
    <row r="1136" spans="31:37" hidden="1" x14ac:dyDescent="0.3">
      <c r="AE1136" s="12">
        <v>43969</v>
      </c>
      <c r="AF1136" s="13">
        <v>90.088999999999999</v>
      </c>
      <c r="AG1136" s="13">
        <v>102.97860139630016</v>
      </c>
      <c r="AH1136" s="13">
        <v>99.302813324593714</v>
      </c>
      <c r="AJ1136" s="13">
        <v>84.94</v>
      </c>
      <c r="AK1136" s="13">
        <v>532167.30039999995</v>
      </c>
    </row>
    <row r="1137" spans="31:37" hidden="1" x14ac:dyDescent="0.3">
      <c r="AE1137" s="12">
        <v>43966</v>
      </c>
      <c r="AF1137" s="13">
        <v>90.575999999999993</v>
      </c>
      <c r="AG1137" s="13">
        <v>102.96867186985008</v>
      </c>
      <c r="AH1137" s="13">
        <v>98.765129810816006</v>
      </c>
      <c r="AJ1137" s="13">
        <v>85.4</v>
      </c>
      <c r="AK1137" s="13">
        <v>542663.79026666668</v>
      </c>
    </row>
    <row r="1138" spans="31:37" hidden="1" x14ac:dyDescent="0.3">
      <c r="AE1138" s="12">
        <v>43965</v>
      </c>
      <c r="AF1138" s="13">
        <v>90.477000000000004</v>
      </c>
      <c r="AG1138" s="13">
        <v>102.95874330083673</v>
      </c>
      <c r="AH1138" s="13">
        <v>98.494040056984772</v>
      </c>
      <c r="AJ1138" s="13">
        <v>85.305999999999997</v>
      </c>
      <c r="AK1138" s="13">
        <v>548052.69400000002</v>
      </c>
    </row>
    <row r="1139" spans="31:37" hidden="1" x14ac:dyDescent="0.3">
      <c r="AE1139" s="12">
        <v>43964</v>
      </c>
      <c r="AF1139" s="13">
        <v>90.575999999999993</v>
      </c>
      <c r="AG1139" s="13">
        <v>102.94881568916779</v>
      </c>
      <c r="AH1139" s="13">
        <v>98.014855926540349</v>
      </c>
      <c r="AJ1139" s="13">
        <v>85.4</v>
      </c>
      <c r="AK1139" s="13">
        <v>401439.33533333335</v>
      </c>
    </row>
    <row r="1140" spans="31:37" hidden="1" x14ac:dyDescent="0.3">
      <c r="AE1140" s="12">
        <v>43963</v>
      </c>
      <c r="AF1140" s="13">
        <v>91.561999999999998</v>
      </c>
      <c r="AG1140" s="13">
        <v>102.93888903475096</v>
      </c>
      <c r="AH1140" s="13">
        <v>98.392775794719114</v>
      </c>
      <c r="AJ1140" s="13">
        <v>86.328999999999994</v>
      </c>
      <c r="AK1140" s="13">
        <v>336470.01446666667</v>
      </c>
    </row>
    <row r="1141" spans="31:37" hidden="1" x14ac:dyDescent="0.3">
      <c r="AE1141" s="12">
        <v>43962</v>
      </c>
      <c r="AF1141" s="13">
        <v>91.92</v>
      </c>
      <c r="AG1141" s="13">
        <v>102.92896333749393</v>
      </c>
      <c r="AH1141" s="13">
        <v>99.092391874714707</v>
      </c>
      <c r="AJ1141" s="13">
        <v>86.667000000000002</v>
      </c>
      <c r="AK1141" s="13">
        <v>333225.70386666659</v>
      </c>
    </row>
    <row r="1142" spans="31:37" hidden="1" x14ac:dyDescent="0.3">
      <c r="AE1142" s="12">
        <v>43959</v>
      </c>
      <c r="AF1142" s="13">
        <v>91.531999999999996</v>
      </c>
      <c r="AG1142" s="13">
        <v>102.91903859730441</v>
      </c>
      <c r="AH1142" s="13">
        <v>99.221210579342525</v>
      </c>
      <c r="AJ1142" s="13">
        <v>86.301000000000002</v>
      </c>
      <c r="AK1142" s="13">
        <v>325209.14813333325</v>
      </c>
    </row>
    <row r="1143" spans="31:37" hidden="1" x14ac:dyDescent="0.3">
      <c r="AE1143" s="12">
        <v>43958</v>
      </c>
      <c r="AF1143" s="13">
        <v>91.620999999999995</v>
      </c>
      <c r="AG1143" s="13">
        <v>102.9091148140901</v>
      </c>
      <c r="AH1143" s="13">
        <v>98.859386807217959</v>
      </c>
      <c r="AJ1143" s="13">
        <v>86.385000000000005</v>
      </c>
      <c r="AK1143" s="13">
        <v>323128.48819999996</v>
      </c>
    </row>
    <row r="1144" spans="31:37" hidden="1" x14ac:dyDescent="0.3">
      <c r="AE1144" s="12">
        <v>43957</v>
      </c>
      <c r="AF1144" s="13">
        <v>91.382000000000005</v>
      </c>
      <c r="AG1144" s="13">
        <v>102.89919198775875</v>
      </c>
      <c r="AH1144" s="13">
        <v>99.487207493971098</v>
      </c>
      <c r="AJ1144" s="13">
        <v>86.16</v>
      </c>
      <c r="AK1144" s="13">
        <v>324432.54099999997</v>
      </c>
    </row>
    <row r="1145" spans="31:37" hidden="1" x14ac:dyDescent="0.3">
      <c r="AE1145" s="12">
        <v>43956</v>
      </c>
      <c r="AF1145" s="13">
        <v>91.073999999999998</v>
      </c>
      <c r="AG1145" s="13">
        <v>102.88674994453135</v>
      </c>
      <c r="AH1145" s="13">
        <v>99.528687538516181</v>
      </c>
      <c r="AJ1145" s="13">
        <v>85.869</v>
      </c>
      <c r="AK1145" s="13">
        <v>139668.0226</v>
      </c>
    </row>
    <row r="1146" spans="31:37" hidden="1" x14ac:dyDescent="0.3">
      <c r="AE1146" s="12">
        <v>43955</v>
      </c>
      <c r="AF1146" s="13">
        <v>91.302999999999997</v>
      </c>
      <c r="AG1146" s="13">
        <v>102.87430940573206</v>
      </c>
      <c r="AH1146" s="13">
        <v>99.420796003265465</v>
      </c>
      <c r="AJ1146" s="13">
        <v>86.084999999999994</v>
      </c>
      <c r="AK1146" s="13">
        <v>138892.62480000002</v>
      </c>
    </row>
    <row r="1147" spans="31:37" hidden="1" x14ac:dyDescent="0.3">
      <c r="AE1147" s="12">
        <v>43951</v>
      </c>
      <c r="AF1147" s="13">
        <v>92.924000000000007</v>
      </c>
      <c r="AG1147" s="13">
        <v>102.86187037117901</v>
      </c>
      <c r="AH1147" s="13">
        <v>99.50043374470674</v>
      </c>
      <c r="AJ1147" s="13">
        <v>88.215000000000003</v>
      </c>
      <c r="AK1147" s="13">
        <v>131834.30779999998</v>
      </c>
    </row>
    <row r="1148" spans="31:37" hidden="1" x14ac:dyDescent="0.3">
      <c r="AE1148" s="12">
        <v>43950</v>
      </c>
      <c r="AF1148" s="13">
        <v>92.004999999999995</v>
      </c>
      <c r="AG1148" s="13">
        <v>102.8494328406903</v>
      </c>
      <c r="AH1148" s="13">
        <v>99.727612755840468</v>
      </c>
      <c r="AJ1148" s="13">
        <v>87.343000000000004</v>
      </c>
      <c r="AK1148" s="13">
        <v>132719.89613333333</v>
      </c>
    </row>
    <row r="1149" spans="31:37" hidden="1" x14ac:dyDescent="0.3">
      <c r="AE1149" s="12">
        <v>43949</v>
      </c>
      <c r="AF1149" s="13">
        <v>92.38</v>
      </c>
      <c r="AG1149" s="13">
        <v>102.83699681408407</v>
      </c>
      <c r="AH1149" s="13">
        <v>99.289416043849556</v>
      </c>
      <c r="AJ1149" s="13">
        <v>87.698999999999998</v>
      </c>
      <c r="AK1149" s="13">
        <v>217042.32666666666</v>
      </c>
    </row>
    <row r="1150" spans="31:37" hidden="1" x14ac:dyDescent="0.3">
      <c r="AE1150" s="12">
        <v>43948</v>
      </c>
      <c r="AF1150" s="13">
        <v>91.936000000000007</v>
      </c>
      <c r="AG1150" s="13">
        <v>102.82456229117848</v>
      </c>
      <c r="AH1150" s="13">
        <v>97.291378433387138</v>
      </c>
      <c r="AJ1150" s="13">
        <v>87.277000000000001</v>
      </c>
      <c r="AK1150" s="13">
        <v>228293.24619999997</v>
      </c>
    </row>
    <row r="1151" spans="31:37" hidden="1" x14ac:dyDescent="0.3">
      <c r="AE1151" s="12">
        <v>43945</v>
      </c>
      <c r="AF1151" s="13">
        <v>90.453000000000003</v>
      </c>
      <c r="AG1151" s="13">
        <v>102.8121292717917</v>
      </c>
      <c r="AH1151" s="13">
        <v>97.205448661551117</v>
      </c>
      <c r="AJ1151" s="13">
        <v>85.869</v>
      </c>
      <c r="AK1151" s="13">
        <v>227700.97853333331</v>
      </c>
    </row>
    <row r="1152" spans="31:37" hidden="1" x14ac:dyDescent="0.3">
      <c r="AE1152" s="12">
        <v>43944</v>
      </c>
      <c r="AF1152" s="13">
        <v>91.619</v>
      </c>
      <c r="AG1152" s="13">
        <v>102.79969775574196</v>
      </c>
      <c r="AH1152" s="13">
        <v>100.53429032315915</v>
      </c>
      <c r="AJ1152" s="13">
        <v>86.977000000000004</v>
      </c>
      <c r="AK1152" s="13">
        <v>235361.63893333331</v>
      </c>
    </row>
    <row r="1153" spans="31:37" hidden="1" x14ac:dyDescent="0.3">
      <c r="AE1153" s="12">
        <v>43943</v>
      </c>
      <c r="AF1153" s="13">
        <v>91.816999999999993</v>
      </c>
      <c r="AG1153" s="13">
        <v>102.78726774284745</v>
      </c>
      <c r="AH1153" s="13">
        <v>101.57105760487575</v>
      </c>
      <c r="AJ1153" s="13">
        <v>87.164000000000001</v>
      </c>
      <c r="AK1153" s="13">
        <v>302371.43879999995</v>
      </c>
    </row>
    <row r="1154" spans="31:37" hidden="1" x14ac:dyDescent="0.3">
      <c r="AE1154" s="12">
        <v>43941</v>
      </c>
      <c r="AF1154" s="13">
        <v>91.837000000000003</v>
      </c>
      <c r="AG1154" s="13">
        <v>102.77483923292642</v>
      </c>
      <c r="AH1154" s="13">
        <v>101.38389644592083</v>
      </c>
      <c r="AJ1154" s="13">
        <v>87.183000000000007</v>
      </c>
      <c r="AK1154" s="13">
        <v>298754.02626666671</v>
      </c>
    </row>
    <row r="1155" spans="31:37" hidden="1" x14ac:dyDescent="0.3">
      <c r="AE1155" s="12">
        <v>43938</v>
      </c>
      <c r="AF1155" s="13">
        <v>91.54</v>
      </c>
      <c r="AG1155" s="13">
        <v>102.76241222579716</v>
      </c>
      <c r="AH1155" s="13">
        <v>100.9731071529487</v>
      </c>
      <c r="AJ1155" s="13">
        <v>86.900999999999996</v>
      </c>
      <c r="AK1155" s="13">
        <v>307055.73786666669</v>
      </c>
    </row>
    <row r="1156" spans="31:37" hidden="1" x14ac:dyDescent="0.3">
      <c r="AE1156" s="12">
        <v>43937</v>
      </c>
      <c r="AF1156" s="13">
        <v>92.034000000000006</v>
      </c>
      <c r="AG1156" s="13">
        <v>102.74998672127795</v>
      </c>
      <c r="AH1156" s="13">
        <v>100.41081579353349</v>
      </c>
      <c r="AJ1156" s="13">
        <v>87.370999999999995</v>
      </c>
      <c r="AK1156" s="13">
        <v>323896.82366666663</v>
      </c>
    </row>
    <row r="1157" spans="31:37" hidden="1" x14ac:dyDescent="0.3">
      <c r="AE1157" s="12">
        <v>43936</v>
      </c>
      <c r="AF1157" s="13">
        <v>91.313000000000002</v>
      </c>
      <c r="AG1157" s="13">
        <v>102.7375627191871</v>
      </c>
      <c r="AH1157" s="13">
        <v>99.699782726285548</v>
      </c>
      <c r="AJ1157" s="13">
        <v>86.686000000000007</v>
      </c>
      <c r="AK1157" s="13">
        <v>327121.84460000001</v>
      </c>
    </row>
    <row r="1158" spans="31:37" hidden="1" x14ac:dyDescent="0.3">
      <c r="AE1158" s="12">
        <v>43935</v>
      </c>
      <c r="AF1158" s="13">
        <v>90.561000000000007</v>
      </c>
      <c r="AG1158" s="13">
        <v>102.72514021934295</v>
      </c>
      <c r="AH1158" s="13">
        <v>99.060968711651086</v>
      </c>
      <c r="AJ1158" s="13">
        <v>85.971999999999994</v>
      </c>
      <c r="AK1158" s="13">
        <v>334910.65593333339</v>
      </c>
    </row>
    <row r="1159" spans="31:37" hidden="1" x14ac:dyDescent="0.3">
      <c r="AE1159" s="12">
        <v>43934</v>
      </c>
      <c r="AF1159" s="13">
        <v>91.213999999999999</v>
      </c>
      <c r="AG1159" s="13">
        <v>102.71271922156384</v>
      </c>
      <c r="AH1159" s="13">
        <v>98.502795311067075</v>
      </c>
      <c r="AJ1159" s="13">
        <v>86.591999999999999</v>
      </c>
      <c r="AK1159" s="13">
        <v>369829.41313333338</v>
      </c>
    </row>
    <row r="1160" spans="31:37" hidden="1" x14ac:dyDescent="0.3">
      <c r="AE1160" s="12">
        <v>43930</v>
      </c>
      <c r="AF1160" s="13">
        <v>87.980999999999995</v>
      </c>
      <c r="AG1160" s="13">
        <v>102.70029972566817</v>
      </c>
      <c r="AH1160" s="13">
        <v>98.392603296341747</v>
      </c>
      <c r="AJ1160" s="13">
        <v>83.522999999999996</v>
      </c>
      <c r="AK1160" s="13">
        <v>376773.51553333335</v>
      </c>
    </row>
    <row r="1161" spans="31:37" hidden="1" x14ac:dyDescent="0.3">
      <c r="AE1161" s="12">
        <v>43929</v>
      </c>
      <c r="AF1161" s="13">
        <v>87.980999999999995</v>
      </c>
      <c r="AG1161" s="13">
        <v>102.68788173147433</v>
      </c>
      <c r="AH1161" s="13">
        <v>97.870785298095711</v>
      </c>
      <c r="AJ1161" s="13">
        <v>83.522999999999996</v>
      </c>
      <c r="AK1161" s="13">
        <v>398166.07173333335</v>
      </c>
    </row>
    <row r="1162" spans="31:37" hidden="1" x14ac:dyDescent="0.3">
      <c r="AE1162" s="12">
        <v>43928</v>
      </c>
      <c r="AF1162" s="13">
        <v>86.498000000000005</v>
      </c>
      <c r="AG1162" s="13">
        <v>102.67546523880074</v>
      </c>
      <c r="AH1162" s="13">
        <v>97.549983952202382</v>
      </c>
      <c r="AJ1162" s="13">
        <v>82.114999999999995</v>
      </c>
      <c r="AK1162" s="13">
        <v>530217.54193333338</v>
      </c>
    </row>
    <row r="1163" spans="31:37" hidden="1" x14ac:dyDescent="0.3">
      <c r="AE1163" s="12">
        <v>43927</v>
      </c>
      <c r="AF1163" s="13">
        <v>85.212999999999994</v>
      </c>
      <c r="AG1163" s="13">
        <v>102.66305024746585</v>
      </c>
      <c r="AH1163" s="13">
        <v>97.288756940515498</v>
      </c>
      <c r="AJ1163" s="13">
        <v>80.894999999999996</v>
      </c>
      <c r="AK1163" s="13">
        <v>538559.2755333333</v>
      </c>
    </row>
    <row r="1164" spans="31:37" hidden="1" x14ac:dyDescent="0.3">
      <c r="AE1164" s="12">
        <v>43924</v>
      </c>
      <c r="AF1164" s="13">
        <v>84.185000000000002</v>
      </c>
      <c r="AG1164" s="13">
        <v>102.65063675728811</v>
      </c>
      <c r="AH1164" s="13">
        <v>96.965927252838924</v>
      </c>
      <c r="AJ1164" s="13">
        <v>79.918999999999997</v>
      </c>
      <c r="AK1164" s="13">
        <v>719938.11053333327</v>
      </c>
    </row>
    <row r="1165" spans="31:37" hidden="1" x14ac:dyDescent="0.3">
      <c r="AE1165" s="12">
        <v>43923</v>
      </c>
      <c r="AF1165" s="13">
        <v>83.533000000000001</v>
      </c>
      <c r="AG1165" s="13">
        <v>102.63822476808602</v>
      </c>
      <c r="AH1165" s="13">
        <v>97.704698215324058</v>
      </c>
      <c r="AJ1165" s="13">
        <v>79.3</v>
      </c>
      <c r="AK1165" s="13">
        <v>760840.27733333327</v>
      </c>
    </row>
    <row r="1166" spans="31:37" hidden="1" x14ac:dyDescent="0.3">
      <c r="AE1166" s="12">
        <v>43922</v>
      </c>
      <c r="AF1166" s="13">
        <v>86.004000000000005</v>
      </c>
      <c r="AG1166" s="13">
        <v>102.62581427967808</v>
      </c>
      <c r="AH1166" s="13">
        <v>97.90575020175865</v>
      </c>
      <c r="AJ1166" s="13">
        <v>81.646000000000001</v>
      </c>
      <c r="AK1166" s="13">
        <v>967123.14773333329</v>
      </c>
    </row>
    <row r="1167" spans="31:37" hidden="1" x14ac:dyDescent="0.3">
      <c r="AE1167" s="12">
        <v>43921</v>
      </c>
      <c r="AF1167" s="13">
        <v>87.093000000000004</v>
      </c>
      <c r="AG1167" s="13">
        <v>102.61340529188284</v>
      </c>
      <c r="AH1167" s="13">
        <v>98.404312360801995</v>
      </c>
      <c r="AJ1167" s="13">
        <v>83.353999999999999</v>
      </c>
      <c r="AK1167" s="13">
        <v>985390.22813333326</v>
      </c>
    </row>
    <row r="1168" spans="31:37" hidden="1" x14ac:dyDescent="0.3">
      <c r="AE1168" s="12">
        <v>43920</v>
      </c>
      <c r="AF1168" s="13">
        <v>85.73</v>
      </c>
      <c r="AG1168" s="13">
        <v>102.60099780451884</v>
      </c>
      <c r="AH1168" s="13">
        <v>98.520669648399434</v>
      </c>
      <c r="AJ1168" s="13">
        <v>82.05</v>
      </c>
      <c r="AK1168" s="13">
        <v>924031.40693333326</v>
      </c>
    </row>
    <row r="1169" spans="31:37" hidden="1" x14ac:dyDescent="0.3">
      <c r="AE1169" s="12">
        <v>43917</v>
      </c>
      <c r="AF1169" s="13">
        <v>85.828000000000003</v>
      </c>
      <c r="AG1169" s="13">
        <v>102.58859181740466</v>
      </c>
      <c r="AH1169" s="13">
        <v>98.275694636245504</v>
      </c>
      <c r="AJ1169" s="13">
        <v>82.143000000000001</v>
      </c>
      <c r="AK1169" s="13">
        <v>1197437.3341333333</v>
      </c>
    </row>
    <row r="1170" spans="31:37" hidden="1" x14ac:dyDescent="0.3">
      <c r="AE1170" s="12">
        <v>43916</v>
      </c>
      <c r="AF1170" s="13">
        <v>87.269000000000005</v>
      </c>
      <c r="AG1170" s="13">
        <v>102.57618733035889</v>
      </c>
      <c r="AH1170" s="13">
        <v>98.301476198041129</v>
      </c>
      <c r="AJ1170" s="13">
        <v>83.522999999999996</v>
      </c>
      <c r="AK1170" s="13">
        <v>1234860.5286000001</v>
      </c>
    </row>
    <row r="1171" spans="31:37" hidden="1" x14ac:dyDescent="0.3">
      <c r="AE1171" s="12">
        <v>43915</v>
      </c>
      <c r="AF1171" s="13">
        <v>82.366</v>
      </c>
      <c r="AG1171" s="13">
        <v>102.56378434320017</v>
      </c>
      <c r="AH1171" s="13">
        <v>97.300682309690117</v>
      </c>
      <c r="AJ1171" s="13">
        <v>78.831000000000003</v>
      </c>
      <c r="AK1171" s="13">
        <v>1253605.6747999999</v>
      </c>
    </row>
    <row r="1172" spans="31:37" hidden="1" x14ac:dyDescent="0.3">
      <c r="AE1172" s="12">
        <v>43914</v>
      </c>
      <c r="AF1172" s="13">
        <v>79.768000000000001</v>
      </c>
      <c r="AG1172" s="13">
        <v>102.55138285574712</v>
      </c>
      <c r="AH1172" s="13">
        <v>95.671183636700633</v>
      </c>
      <c r="AJ1172" s="13">
        <v>76.343999999999994</v>
      </c>
      <c r="AK1172" s="13">
        <v>1253551.2663999998</v>
      </c>
    </row>
    <row r="1173" spans="31:37" hidden="1" x14ac:dyDescent="0.3">
      <c r="AE1173" s="12">
        <v>43913</v>
      </c>
      <c r="AF1173" s="13">
        <v>81.424999999999997</v>
      </c>
      <c r="AG1173" s="13">
        <v>102.5389828678184</v>
      </c>
      <c r="AH1173" s="13">
        <v>94.43679968736916</v>
      </c>
      <c r="AJ1173" s="13">
        <v>77.930000000000007</v>
      </c>
      <c r="AK1173" s="13">
        <v>1255917.7470666666</v>
      </c>
    </row>
    <row r="1174" spans="31:37" hidden="1" x14ac:dyDescent="0.3">
      <c r="AE1174" s="12">
        <v>43910</v>
      </c>
      <c r="AF1174" s="13">
        <v>83.052999999999997</v>
      </c>
      <c r="AG1174" s="13">
        <v>102.52658437923272</v>
      </c>
      <c r="AH1174" s="13">
        <v>96.167145512644453</v>
      </c>
      <c r="AJ1174" s="13">
        <v>79.488</v>
      </c>
      <c r="AK1174" s="13">
        <v>1248362.9722666666</v>
      </c>
    </row>
    <row r="1175" spans="31:37" hidden="1" x14ac:dyDescent="0.3">
      <c r="AE1175" s="12">
        <v>43909</v>
      </c>
      <c r="AF1175" s="13">
        <v>80.405000000000001</v>
      </c>
      <c r="AG1175" s="13">
        <v>102.51418738980877</v>
      </c>
      <c r="AH1175" s="13">
        <v>96.58569315379485</v>
      </c>
      <c r="AJ1175" s="13">
        <v>76.953999999999994</v>
      </c>
      <c r="AK1175" s="13">
        <v>1288526.0410666666</v>
      </c>
    </row>
    <row r="1176" spans="31:37" hidden="1" x14ac:dyDescent="0.3">
      <c r="AE1176" s="12">
        <v>43908</v>
      </c>
      <c r="AF1176" s="13">
        <v>87.652000000000001</v>
      </c>
      <c r="AG1176" s="13">
        <v>102.50179189936527</v>
      </c>
      <c r="AH1176" s="13">
        <v>96.408736167700368</v>
      </c>
      <c r="AJ1176" s="13">
        <v>83.888999999999996</v>
      </c>
      <c r="AK1176" s="13">
        <v>1433522.9256666668</v>
      </c>
    </row>
    <row r="1177" spans="31:37" hidden="1" x14ac:dyDescent="0.3">
      <c r="AE1177" s="12">
        <v>43907</v>
      </c>
      <c r="AF1177" s="13">
        <v>92.367999999999995</v>
      </c>
      <c r="AG1177" s="13">
        <v>102.48773422054479</v>
      </c>
      <c r="AH1177" s="13">
        <v>99.697876294077048</v>
      </c>
      <c r="AJ1177" s="13">
        <v>88.403000000000006</v>
      </c>
      <c r="AK1177" s="13">
        <v>1326655.138</v>
      </c>
    </row>
    <row r="1178" spans="31:37" hidden="1" x14ac:dyDescent="0.3">
      <c r="AE1178" s="12">
        <v>43906</v>
      </c>
      <c r="AF1178" s="13">
        <v>93.465999999999994</v>
      </c>
      <c r="AG1178" s="13">
        <v>102.47367846967435</v>
      </c>
      <c r="AH1178" s="13">
        <v>99.165175969641666</v>
      </c>
      <c r="AJ1178" s="13">
        <v>89.453999999999994</v>
      </c>
      <c r="AK1178" s="13">
        <v>1323007.3903999999</v>
      </c>
    </row>
    <row r="1179" spans="31:37" hidden="1" x14ac:dyDescent="0.3">
      <c r="AE1179" s="12">
        <v>43903</v>
      </c>
      <c r="AF1179" s="13">
        <v>98.545000000000002</v>
      </c>
      <c r="AG1179" s="13">
        <v>102.45962464648954</v>
      </c>
      <c r="AH1179" s="13">
        <v>99.818851858053065</v>
      </c>
      <c r="AJ1179" s="13">
        <v>94.314999999999998</v>
      </c>
      <c r="AK1179" s="13">
        <v>1057758.5568666665</v>
      </c>
    </row>
    <row r="1180" spans="31:37" hidden="1" x14ac:dyDescent="0.3">
      <c r="AE1180" s="12">
        <v>43902</v>
      </c>
      <c r="AF1180" s="13">
        <v>97.132999999999996</v>
      </c>
      <c r="AG1180" s="13">
        <v>102.44557275072599</v>
      </c>
      <c r="AH1180" s="13">
        <v>95.473033729776745</v>
      </c>
      <c r="AJ1180" s="13">
        <v>92.963999999999999</v>
      </c>
      <c r="AK1180" s="13">
        <v>1013709.5448666667</v>
      </c>
    </row>
    <row r="1181" spans="31:37" hidden="1" x14ac:dyDescent="0.3">
      <c r="AE1181" s="12">
        <v>43901</v>
      </c>
      <c r="AF1181" s="13">
        <v>99.525999999999996</v>
      </c>
      <c r="AG1181" s="13">
        <v>102.43152278211934</v>
      </c>
      <c r="AH1181" s="13">
        <v>99.337791653343189</v>
      </c>
      <c r="AJ1181" s="13">
        <v>95.254000000000005</v>
      </c>
      <c r="AK1181" s="13">
        <v>810936.9360666665</v>
      </c>
    </row>
    <row r="1182" spans="31:37" hidden="1" x14ac:dyDescent="0.3">
      <c r="AE1182" s="12">
        <v>43900</v>
      </c>
      <c r="AF1182" s="13">
        <v>101.928</v>
      </c>
      <c r="AG1182" s="13">
        <v>102.41747474040532</v>
      </c>
      <c r="AH1182" s="13">
        <v>103.09238555442199</v>
      </c>
      <c r="AJ1182" s="13">
        <v>97.552999999999997</v>
      </c>
      <c r="AK1182" s="13">
        <v>783817.14706666651</v>
      </c>
    </row>
    <row r="1183" spans="31:37" hidden="1" x14ac:dyDescent="0.3">
      <c r="AE1183" s="12">
        <v>43899</v>
      </c>
      <c r="AF1183" s="13">
        <v>100.114</v>
      </c>
      <c r="AG1183" s="13">
        <v>102.40342862531966</v>
      </c>
      <c r="AH1183" s="13">
        <v>102.94010839899923</v>
      </c>
      <c r="AJ1183" s="13">
        <v>95.816999999999993</v>
      </c>
      <c r="AK1183" s="13">
        <v>932815.73746666661</v>
      </c>
    </row>
    <row r="1184" spans="31:37" hidden="1" x14ac:dyDescent="0.3">
      <c r="AE1184" s="12">
        <v>43896</v>
      </c>
      <c r="AF1184" s="13">
        <v>102.468</v>
      </c>
      <c r="AG1184" s="13">
        <v>102.38938443659812</v>
      </c>
      <c r="AH1184" s="13">
        <v>104.8971271376153</v>
      </c>
      <c r="AJ1184" s="13">
        <v>98.069000000000003</v>
      </c>
      <c r="AK1184" s="13">
        <v>840537.17146666674</v>
      </c>
    </row>
    <row r="1185" spans="31:37" hidden="1" x14ac:dyDescent="0.3">
      <c r="AE1185" s="12">
        <v>43895</v>
      </c>
      <c r="AF1185" s="13">
        <v>103.252</v>
      </c>
      <c r="AG1185" s="13">
        <v>102.37534217397651</v>
      </c>
      <c r="AH1185" s="13">
        <v>105.02128335164733</v>
      </c>
      <c r="AJ1185" s="13">
        <v>98.82</v>
      </c>
      <c r="AK1185" s="13">
        <v>809429.85140000016</v>
      </c>
    </row>
    <row r="1186" spans="31:37" hidden="1" x14ac:dyDescent="0.3">
      <c r="AE1186" s="12">
        <v>43894</v>
      </c>
      <c r="AF1186" s="13">
        <v>103.331</v>
      </c>
      <c r="AG1186" s="13">
        <v>102.36130183719067</v>
      </c>
      <c r="AH1186" s="13">
        <v>105.67269829000551</v>
      </c>
      <c r="AJ1186" s="13">
        <v>98.894999999999996</v>
      </c>
      <c r="AK1186" s="13">
        <v>787684.89580000006</v>
      </c>
    </row>
    <row r="1187" spans="31:37" hidden="1" x14ac:dyDescent="0.3">
      <c r="AE1187" s="12">
        <v>43893</v>
      </c>
      <c r="AF1187" s="13">
        <v>103.693</v>
      </c>
      <c r="AG1187" s="13">
        <v>102.34726342597648</v>
      </c>
      <c r="AH1187" s="13">
        <v>105.52133801438512</v>
      </c>
      <c r="AJ1187" s="13">
        <v>99.242000000000004</v>
      </c>
      <c r="AK1187" s="13">
        <v>798898.25086666667</v>
      </c>
    </row>
    <row r="1188" spans="31:37" hidden="1" x14ac:dyDescent="0.3">
      <c r="AE1188" s="12">
        <v>43892</v>
      </c>
      <c r="AF1188" s="13">
        <v>104.086</v>
      </c>
      <c r="AG1188" s="13">
        <v>102.33322694006986</v>
      </c>
      <c r="AH1188" s="13">
        <v>105.3533809755515</v>
      </c>
      <c r="AJ1188" s="13">
        <v>99.617999999999995</v>
      </c>
      <c r="AK1188" s="13">
        <v>818682.47153333353</v>
      </c>
    </row>
    <row r="1189" spans="31:37" hidden="1" x14ac:dyDescent="0.3">
      <c r="AE1189" s="12">
        <v>43889</v>
      </c>
      <c r="AF1189" s="13">
        <v>104.047</v>
      </c>
      <c r="AG1189" s="13">
        <v>102.31919237920678</v>
      </c>
      <c r="AH1189" s="13">
        <v>104.65520651910472</v>
      </c>
      <c r="AJ1189" s="13">
        <v>100.246</v>
      </c>
      <c r="AK1189" s="13">
        <v>824610.90953333338</v>
      </c>
    </row>
    <row r="1190" spans="31:37" hidden="1" x14ac:dyDescent="0.3">
      <c r="AE1190" s="12">
        <v>43888</v>
      </c>
      <c r="AF1190" s="13">
        <v>103.248</v>
      </c>
      <c r="AG1190" s="13">
        <v>102.30515974312321</v>
      </c>
      <c r="AH1190" s="13">
        <v>104.632456276585</v>
      </c>
      <c r="AJ1190" s="13">
        <v>99.477000000000004</v>
      </c>
      <c r="AK1190" s="13">
        <v>803778.55806666671</v>
      </c>
    </row>
    <row r="1191" spans="31:37" hidden="1" x14ac:dyDescent="0.3">
      <c r="AE1191" s="12">
        <v>43887</v>
      </c>
      <c r="AF1191" s="13">
        <v>103.209</v>
      </c>
      <c r="AG1191" s="13">
        <v>102.29112903155517</v>
      </c>
      <c r="AH1191" s="13">
        <v>104.72419552153914</v>
      </c>
      <c r="AJ1191" s="13">
        <v>99.438999999999993</v>
      </c>
      <c r="AK1191" s="13">
        <v>681095.29000000015</v>
      </c>
    </row>
    <row r="1192" spans="31:37" hidden="1" x14ac:dyDescent="0.3">
      <c r="AE1192" s="12">
        <v>43882</v>
      </c>
      <c r="AF1192" s="13">
        <v>104.22199999999999</v>
      </c>
      <c r="AG1192" s="13">
        <v>102.27710024423874</v>
      </c>
      <c r="AH1192" s="13">
        <v>105.38464088163848</v>
      </c>
      <c r="AJ1192" s="13">
        <v>100.41500000000001</v>
      </c>
      <c r="AK1192" s="13">
        <v>681960.78226666676</v>
      </c>
    </row>
    <row r="1193" spans="31:37" hidden="1" x14ac:dyDescent="0.3">
      <c r="AE1193" s="12">
        <v>43881</v>
      </c>
      <c r="AF1193" s="13">
        <v>104.125</v>
      </c>
      <c r="AG1193" s="13">
        <v>102.26307338090999</v>
      </c>
      <c r="AH1193" s="13">
        <v>105.72654811837324</v>
      </c>
      <c r="AJ1193" s="13">
        <v>100.321</v>
      </c>
      <c r="AK1193" s="13">
        <v>697842.92493333342</v>
      </c>
    </row>
    <row r="1194" spans="31:37" hidden="1" x14ac:dyDescent="0.3">
      <c r="AE1194" s="12">
        <v>43880</v>
      </c>
      <c r="AF1194" s="13">
        <v>104.202</v>
      </c>
      <c r="AG1194" s="13">
        <v>102.24904844130506</v>
      </c>
      <c r="AH1194" s="13">
        <v>105.94340926294504</v>
      </c>
      <c r="AJ1194" s="13">
        <v>100.39700000000001</v>
      </c>
      <c r="AK1194" s="13">
        <v>700367.63686666673</v>
      </c>
    </row>
    <row r="1195" spans="31:37" hidden="1" x14ac:dyDescent="0.3">
      <c r="AE1195" s="12">
        <v>43879</v>
      </c>
      <c r="AF1195" s="13">
        <v>103.86199999999999</v>
      </c>
      <c r="AG1195" s="13">
        <v>102.23502542516015</v>
      </c>
      <c r="AH1195" s="13">
        <v>105.72282869349073</v>
      </c>
      <c r="AJ1195" s="13">
        <v>100.068</v>
      </c>
      <c r="AK1195" s="13">
        <v>719252.64853333344</v>
      </c>
    </row>
    <row r="1196" spans="31:37" hidden="1" x14ac:dyDescent="0.3">
      <c r="AE1196" s="12">
        <v>43878</v>
      </c>
      <c r="AF1196" s="13">
        <v>104.22199999999999</v>
      </c>
      <c r="AG1196" s="13">
        <v>102.22100433221144</v>
      </c>
      <c r="AH1196" s="13">
        <v>105.7606406128329</v>
      </c>
      <c r="AJ1196" s="13">
        <v>100.41500000000001</v>
      </c>
      <c r="AK1196" s="13">
        <v>749083.94586666673</v>
      </c>
    </row>
    <row r="1197" spans="31:37" hidden="1" x14ac:dyDescent="0.3">
      <c r="AE1197" s="12">
        <v>43875</v>
      </c>
      <c r="AF1197" s="13">
        <v>104.271</v>
      </c>
      <c r="AG1197" s="13">
        <v>102.20698516219517</v>
      </c>
      <c r="AH1197" s="13">
        <v>105.97481247483839</v>
      </c>
      <c r="AJ1197" s="13">
        <v>100.462</v>
      </c>
      <c r="AK1197" s="13">
        <v>776496.01566666679</v>
      </c>
    </row>
    <row r="1198" spans="31:37" hidden="1" x14ac:dyDescent="0.3">
      <c r="AE1198" s="12">
        <v>43874</v>
      </c>
      <c r="AF1198" s="13">
        <v>104.017</v>
      </c>
      <c r="AG1198" s="13">
        <v>102.19296791484763</v>
      </c>
      <c r="AH1198" s="13">
        <v>105.43495223244871</v>
      </c>
      <c r="AJ1198" s="13">
        <v>100.218</v>
      </c>
      <c r="AK1198" s="13">
        <v>620718.18953333318</v>
      </c>
    </row>
    <row r="1199" spans="31:37" hidden="1" x14ac:dyDescent="0.3">
      <c r="AE1199" s="12">
        <v>43873</v>
      </c>
      <c r="AF1199" s="13">
        <v>104.261</v>
      </c>
      <c r="AG1199" s="13">
        <v>102.17895258990512</v>
      </c>
      <c r="AH1199" s="13">
        <v>105.54774405247099</v>
      </c>
      <c r="AJ1199" s="13">
        <v>100.453</v>
      </c>
      <c r="AK1199" s="13">
        <v>461945.4022666667</v>
      </c>
    </row>
    <row r="1200" spans="31:37" hidden="1" x14ac:dyDescent="0.3">
      <c r="AE1200" s="12">
        <v>43872</v>
      </c>
      <c r="AF1200" s="13">
        <v>104.241</v>
      </c>
      <c r="AG1200" s="13">
        <v>102.164939187104</v>
      </c>
      <c r="AH1200" s="13">
        <v>105.25936215789811</v>
      </c>
      <c r="AJ1200" s="13">
        <v>100.434</v>
      </c>
      <c r="AK1200" s="13">
        <v>492657.17046666675</v>
      </c>
    </row>
    <row r="1201" spans="31:37" hidden="1" x14ac:dyDescent="0.3">
      <c r="AE1201" s="12">
        <v>43871</v>
      </c>
      <c r="AF1201" s="13">
        <v>103.998</v>
      </c>
      <c r="AG1201" s="13">
        <v>102.15092770618065</v>
      </c>
      <c r="AH1201" s="13">
        <v>104.97972301296497</v>
      </c>
      <c r="AJ1201" s="13">
        <v>100.199</v>
      </c>
      <c r="AK1201" s="13">
        <v>554336.62006666674</v>
      </c>
    </row>
    <row r="1202" spans="31:37" hidden="1" x14ac:dyDescent="0.3">
      <c r="AE1202" s="12">
        <v>43868</v>
      </c>
      <c r="AF1202" s="13">
        <v>104.904</v>
      </c>
      <c r="AG1202" s="13">
        <v>102.13691814687151</v>
      </c>
      <c r="AH1202" s="13">
        <v>104.68171108940116</v>
      </c>
      <c r="AJ1202" s="13">
        <v>101.072</v>
      </c>
      <c r="AK1202" s="13">
        <v>666298.70933333342</v>
      </c>
    </row>
    <row r="1203" spans="31:37" hidden="1" x14ac:dyDescent="0.3">
      <c r="AE1203" s="12">
        <v>43867</v>
      </c>
      <c r="AF1203" s="13">
        <v>105.28400000000001</v>
      </c>
      <c r="AG1203" s="13">
        <v>102.12291050891302</v>
      </c>
      <c r="AH1203" s="13">
        <v>104.7787038201011</v>
      </c>
      <c r="AJ1203" s="13">
        <v>101.438</v>
      </c>
      <c r="AK1203" s="13">
        <v>713078.98720000009</v>
      </c>
    </row>
    <row r="1204" spans="31:37" hidden="1" x14ac:dyDescent="0.3">
      <c r="AE1204" s="12">
        <v>43866</v>
      </c>
      <c r="AF1204" s="13">
        <v>105.099</v>
      </c>
      <c r="AG1204" s="13">
        <v>102.10890479204168</v>
      </c>
      <c r="AH1204" s="13">
        <v>104.88267786382823</v>
      </c>
      <c r="AJ1204" s="13">
        <v>101.26</v>
      </c>
      <c r="AK1204" s="13">
        <v>699589.48126666667</v>
      </c>
    </row>
    <row r="1205" spans="31:37" hidden="1" x14ac:dyDescent="0.3">
      <c r="AE1205" s="12">
        <v>43865</v>
      </c>
      <c r="AF1205" s="13">
        <v>105.206</v>
      </c>
      <c r="AG1205" s="13">
        <v>102.09407496404167</v>
      </c>
      <c r="AH1205" s="13">
        <v>104.56522335005154</v>
      </c>
      <c r="AJ1205" s="13">
        <v>101.363</v>
      </c>
      <c r="AK1205" s="13">
        <v>713771.10440000007</v>
      </c>
    </row>
    <row r="1206" spans="31:37" hidden="1" x14ac:dyDescent="0.3">
      <c r="AE1206" s="12">
        <v>43864</v>
      </c>
      <c r="AF1206" s="13">
        <v>105.39100000000001</v>
      </c>
      <c r="AG1206" s="13">
        <v>102.0792472898577</v>
      </c>
      <c r="AH1206" s="13">
        <v>104.45145788495219</v>
      </c>
      <c r="AJ1206" s="13">
        <v>101.541</v>
      </c>
      <c r="AK1206" s="13">
        <v>708132.99333333352</v>
      </c>
    </row>
    <row r="1207" spans="31:37" hidden="1" x14ac:dyDescent="0.3">
      <c r="AE1207" s="12">
        <v>43861</v>
      </c>
      <c r="AF1207" s="13">
        <v>105.913</v>
      </c>
      <c r="AG1207" s="13">
        <v>102.06442176917699</v>
      </c>
      <c r="AH1207" s="13">
        <v>104.25409395158333</v>
      </c>
      <c r="AJ1207" s="13">
        <v>102.715</v>
      </c>
      <c r="AK1207" s="13">
        <v>715433.74420000019</v>
      </c>
    </row>
    <row r="1208" spans="31:37" hidden="1" x14ac:dyDescent="0.3">
      <c r="AE1208" s="12">
        <v>43860</v>
      </c>
      <c r="AF1208" s="13">
        <v>105.449</v>
      </c>
      <c r="AG1208" s="13">
        <v>102.04959840168675</v>
      </c>
      <c r="AH1208" s="13">
        <v>104.38006477815655</v>
      </c>
      <c r="AJ1208" s="13">
        <v>102.264</v>
      </c>
      <c r="AK1208" s="13">
        <v>727240.1394000001</v>
      </c>
    </row>
    <row r="1209" spans="31:37" hidden="1" x14ac:dyDescent="0.3">
      <c r="AE1209" s="12">
        <v>43859</v>
      </c>
      <c r="AF1209" s="13">
        <v>105.36199999999999</v>
      </c>
      <c r="AG1209" s="13">
        <v>102.03477718707428</v>
      </c>
      <c r="AH1209" s="13">
        <v>104.49511465810923</v>
      </c>
      <c r="AJ1209" s="13">
        <v>102.18</v>
      </c>
      <c r="AK1209" s="13">
        <v>784888.04820000008</v>
      </c>
    </row>
    <row r="1210" spans="31:37" hidden="1" x14ac:dyDescent="0.3">
      <c r="AE1210" s="12">
        <v>43858</v>
      </c>
      <c r="AF1210" s="13">
        <v>105.42</v>
      </c>
      <c r="AG1210" s="13">
        <v>102.0199581250269</v>
      </c>
      <c r="AH1210" s="13">
        <v>104.30019925308582</v>
      </c>
      <c r="AJ1210" s="13">
        <v>102.236</v>
      </c>
      <c r="AK1210" s="13">
        <v>858775.04579999996</v>
      </c>
    </row>
    <row r="1211" spans="31:37" hidden="1" x14ac:dyDescent="0.3">
      <c r="AE1211" s="12">
        <v>43857</v>
      </c>
      <c r="AF1211" s="13">
        <v>106.233</v>
      </c>
      <c r="AG1211" s="13">
        <v>102.00514121523197</v>
      </c>
      <c r="AH1211" s="13">
        <v>104.14328807710751</v>
      </c>
      <c r="AJ1211" s="13">
        <v>103.024</v>
      </c>
      <c r="AK1211" s="13">
        <v>903748.96146666654</v>
      </c>
    </row>
    <row r="1212" spans="31:37" hidden="1" x14ac:dyDescent="0.3">
      <c r="AE1212" s="12">
        <v>43854</v>
      </c>
      <c r="AF1212" s="13">
        <v>106.929</v>
      </c>
      <c r="AG1212" s="13">
        <v>101.99032645737692</v>
      </c>
      <c r="AH1212" s="13">
        <v>104.24794688182332</v>
      </c>
      <c r="AJ1212" s="13">
        <v>103.7</v>
      </c>
      <c r="AK1212" s="13">
        <v>967200.77159999998</v>
      </c>
    </row>
    <row r="1213" spans="31:37" hidden="1" x14ac:dyDescent="0.3">
      <c r="AE1213" s="12">
        <v>43853</v>
      </c>
      <c r="AF1213" s="13">
        <v>106.93899999999999</v>
      </c>
      <c r="AG1213" s="13">
        <v>101.9755138511492</v>
      </c>
      <c r="AH1213" s="13">
        <v>104.16980561799535</v>
      </c>
      <c r="AJ1213" s="13">
        <v>103.709</v>
      </c>
      <c r="AK1213" s="13">
        <v>1073958.7033333331</v>
      </c>
    </row>
    <row r="1214" spans="31:37" hidden="1" x14ac:dyDescent="0.3">
      <c r="AE1214" s="12">
        <v>43852</v>
      </c>
      <c r="AF1214" s="13">
        <v>106.929</v>
      </c>
      <c r="AG1214" s="13">
        <v>101.96070339623633</v>
      </c>
      <c r="AH1214" s="13">
        <v>104.18820995490231</v>
      </c>
      <c r="AJ1214" s="13">
        <v>103.7</v>
      </c>
      <c r="AK1214" s="13">
        <v>1179234.3133999999</v>
      </c>
    </row>
    <row r="1215" spans="31:37" hidden="1" x14ac:dyDescent="0.3">
      <c r="AE1215" s="12">
        <v>43851</v>
      </c>
      <c r="AF1215" s="13">
        <v>107.026</v>
      </c>
      <c r="AG1215" s="13">
        <v>101.94589509232586</v>
      </c>
      <c r="AH1215" s="13">
        <v>103.85790869381235</v>
      </c>
      <c r="AJ1215" s="13">
        <v>103.794</v>
      </c>
      <c r="AK1215" s="13">
        <v>1467997.8352000001</v>
      </c>
    </row>
    <row r="1216" spans="31:37" hidden="1" x14ac:dyDescent="0.3">
      <c r="AE1216" s="12">
        <v>43850</v>
      </c>
      <c r="AF1216" s="13">
        <v>106.929</v>
      </c>
      <c r="AG1216" s="13">
        <v>101.93108893910538</v>
      </c>
      <c r="AH1216" s="13">
        <v>103.88801476498908</v>
      </c>
      <c r="AJ1216" s="13">
        <v>103.7</v>
      </c>
      <c r="AK1216" s="13">
        <v>1948734.2637999998</v>
      </c>
    </row>
    <row r="1217" spans="31:37" hidden="1" x14ac:dyDescent="0.3">
      <c r="AE1217" s="12">
        <v>43847</v>
      </c>
      <c r="AF1217" s="13">
        <v>106.446</v>
      </c>
      <c r="AG1217" s="13">
        <v>101.91628493626254</v>
      </c>
      <c r="AH1217" s="13">
        <v>104.0829717388351</v>
      </c>
      <c r="AJ1217" s="13">
        <v>103.23099999999999</v>
      </c>
      <c r="AK1217" s="13">
        <v>4277332.2629333334</v>
      </c>
    </row>
    <row r="1218" spans="31:37" hidden="1" x14ac:dyDescent="0.3">
      <c r="AE1218" s="12">
        <v>43846</v>
      </c>
      <c r="AF1218" s="13">
        <v>106.155</v>
      </c>
      <c r="AG1218" s="13">
        <v>101.90148308348503</v>
      </c>
      <c r="AH1218" s="13">
        <v>103.86707581370011</v>
      </c>
      <c r="AJ1218" s="13">
        <v>102.949</v>
      </c>
      <c r="AK1218" s="13">
        <v>4831574.8010666668</v>
      </c>
    </row>
    <row r="1219" spans="31:37" hidden="1" x14ac:dyDescent="0.3">
      <c r="AE1219" s="12">
        <v>43845</v>
      </c>
      <c r="AF1219" s="13">
        <v>106.78400000000001</v>
      </c>
      <c r="AG1219" s="13">
        <v>101.88668338046058</v>
      </c>
      <c r="AH1219" s="13">
        <v>104.08676088792998</v>
      </c>
      <c r="AJ1219" s="13">
        <v>103.559</v>
      </c>
      <c r="AK1219" s="13">
        <v>4858650.2149999999</v>
      </c>
    </row>
    <row r="1220" spans="31:37" hidden="1" x14ac:dyDescent="0.3">
      <c r="AE1220" s="12">
        <v>43844</v>
      </c>
      <c r="AF1220" s="13">
        <v>106.446</v>
      </c>
      <c r="AG1220" s="13">
        <v>101.87188582687698</v>
      </c>
      <c r="AH1220" s="13">
        <v>104.03765052298488</v>
      </c>
      <c r="AJ1220" s="13">
        <v>103.23099999999999</v>
      </c>
      <c r="AK1220" s="13">
        <v>4928813.8254666664</v>
      </c>
    </row>
    <row r="1221" spans="31:37" hidden="1" x14ac:dyDescent="0.3">
      <c r="AE1221" s="12">
        <v>43843</v>
      </c>
      <c r="AF1221" s="13">
        <v>106.929</v>
      </c>
      <c r="AG1221" s="13">
        <v>101.85709042242203</v>
      </c>
      <c r="AH1221" s="13">
        <v>103.69709430211861</v>
      </c>
      <c r="AJ1221" s="13">
        <v>103.7</v>
      </c>
      <c r="AK1221" s="13">
        <v>4974927.7526666671</v>
      </c>
    </row>
    <row r="1222" spans="31:37" hidden="1" x14ac:dyDescent="0.3">
      <c r="AE1222" s="12">
        <v>43840</v>
      </c>
      <c r="AF1222" s="13">
        <v>108.381</v>
      </c>
      <c r="AG1222" s="13">
        <v>101.84229716678362</v>
      </c>
      <c r="AH1222" s="13">
        <v>103.88737420656393</v>
      </c>
      <c r="AJ1222" s="13">
        <v>105.108</v>
      </c>
      <c r="AK1222" s="13">
        <v>4960359.0069999993</v>
      </c>
    </row>
    <row r="1223" spans="31:37" hidden="1" x14ac:dyDescent="0.3">
      <c r="AE1223" s="12">
        <v>43839</v>
      </c>
      <c r="AF1223" s="13">
        <v>108.468</v>
      </c>
      <c r="AG1223" s="13">
        <v>101.82750605964968</v>
      </c>
      <c r="AH1223" s="13">
        <v>103.78854604977717</v>
      </c>
      <c r="AJ1223" s="13">
        <v>105.19199999999999</v>
      </c>
      <c r="AK1223" s="13">
        <v>4962592.4042666666</v>
      </c>
    </row>
    <row r="1224" spans="31:37" hidden="1" x14ac:dyDescent="0.3">
      <c r="AE1224" s="12">
        <v>43838</v>
      </c>
      <c r="AF1224" s="13">
        <v>109.223</v>
      </c>
      <c r="AG1224" s="13">
        <v>101.81271710070814</v>
      </c>
      <c r="AH1224" s="13">
        <v>103.6386061995872</v>
      </c>
      <c r="AJ1224" s="13">
        <v>105.92400000000001</v>
      </c>
      <c r="AK1224" s="13">
        <v>4906015.9252666663</v>
      </c>
    </row>
    <row r="1225" spans="31:37" hidden="1" x14ac:dyDescent="0.3">
      <c r="AE1225" s="12">
        <v>43837</v>
      </c>
      <c r="AF1225" s="13">
        <v>108.768</v>
      </c>
      <c r="AG1225" s="13">
        <v>101.79793028964703</v>
      </c>
      <c r="AH1225" s="13">
        <v>103.39593615359044</v>
      </c>
      <c r="AJ1225" s="13">
        <v>105.483</v>
      </c>
      <c r="AK1225" s="13">
        <v>4930003.0295333322</v>
      </c>
    </row>
    <row r="1226" spans="31:37" hidden="1" x14ac:dyDescent="0.3">
      <c r="AE1226" s="12">
        <v>43836</v>
      </c>
      <c r="AF1226" s="13">
        <v>106.746</v>
      </c>
      <c r="AG1226" s="13">
        <v>101.78314562615438</v>
      </c>
      <c r="AH1226" s="13">
        <v>103.34343188714983</v>
      </c>
      <c r="AJ1226" s="13">
        <v>103.52200000000001</v>
      </c>
      <c r="AK1226" s="13">
        <v>4889058.3119333331</v>
      </c>
    </row>
    <row r="1227" spans="31:37" hidden="1" x14ac:dyDescent="0.3">
      <c r="AE1227" s="12">
        <v>43833</v>
      </c>
      <c r="AF1227" s="13">
        <v>106.32899999999999</v>
      </c>
      <c r="AG1227" s="13">
        <v>101.76836310991831</v>
      </c>
      <c r="AH1227" s="13">
        <v>103.7488516815842</v>
      </c>
      <c r="AJ1227" s="13">
        <v>103.11799999999999</v>
      </c>
      <c r="AK1227" s="13">
        <v>4797150.2389999991</v>
      </c>
    </row>
    <row r="1228" spans="31:37" hidden="1" x14ac:dyDescent="0.3">
      <c r="AE1228" s="12">
        <v>43832</v>
      </c>
      <c r="AF1228" s="13">
        <v>106.20399999999999</v>
      </c>
      <c r="AG1228" s="13">
        <v>101.75358274062695</v>
      </c>
      <c r="AH1228" s="13">
        <v>103.93314889200336</v>
      </c>
      <c r="AJ1228" s="13">
        <v>102.996</v>
      </c>
      <c r="AK1228" s="13">
        <v>4695952.3162000002</v>
      </c>
    </row>
    <row r="1229" spans="31:37" hidden="1" x14ac:dyDescent="0.3">
      <c r="AE1229" s="12">
        <v>43829</v>
      </c>
      <c r="AF1229" s="13">
        <v>106.001</v>
      </c>
      <c r="AG1229" s="13">
        <v>101.73880451796849</v>
      </c>
      <c r="AH1229" s="13">
        <v>103.96629372918368</v>
      </c>
      <c r="AJ1229" s="13">
        <v>103.137</v>
      </c>
      <c r="AK1229" s="13">
        <v>4581743.8689999999</v>
      </c>
    </row>
    <row r="1230" spans="31:37" hidden="1" x14ac:dyDescent="0.3">
      <c r="AE1230" s="12">
        <v>43826</v>
      </c>
      <c r="AF1230" s="13">
        <v>105.471</v>
      </c>
      <c r="AG1230" s="13">
        <v>101.72402844163116</v>
      </c>
      <c r="AH1230" s="13">
        <v>103.46322971443396</v>
      </c>
      <c r="AJ1230" s="13">
        <v>102.621</v>
      </c>
      <c r="AK1230" s="13">
        <v>4240545.2248</v>
      </c>
    </row>
    <row r="1231" spans="31:37" hidden="1" x14ac:dyDescent="0.3">
      <c r="AE1231" s="12">
        <v>43825</v>
      </c>
      <c r="AF1231" s="13">
        <v>104.902</v>
      </c>
      <c r="AG1231" s="13">
        <v>101.70925451130324</v>
      </c>
      <c r="AH1231" s="13">
        <v>103.32708616839309</v>
      </c>
      <c r="AJ1231" s="13">
        <v>102.06699999999999</v>
      </c>
      <c r="AK1231" s="13">
        <v>3729418.2571999999</v>
      </c>
    </row>
    <row r="1232" spans="31:37" hidden="1" x14ac:dyDescent="0.3">
      <c r="AE1232" s="12">
        <v>43822</v>
      </c>
      <c r="AF1232" s="13">
        <v>105.133</v>
      </c>
      <c r="AG1232" s="13">
        <v>101.69448272667306</v>
      </c>
      <c r="AH1232" s="13">
        <v>102.91140672938661</v>
      </c>
      <c r="AJ1232" s="13">
        <v>102.292</v>
      </c>
      <c r="AK1232" s="13">
        <v>1288694.478866667</v>
      </c>
    </row>
    <row r="1233" spans="31:37" hidden="1" x14ac:dyDescent="0.3">
      <c r="AE1233" s="12">
        <v>43819</v>
      </c>
      <c r="AF1233" s="13">
        <v>104.16800000000001</v>
      </c>
      <c r="AG1233" s="13">
        <v>101.67971308742898</v>
      </c>
      <c r="AH1233" s="13">
        <v>102.63120410373861</v>
      </c>
      <c r="AJ1233" s="13">
        <v>101.354</v>
      </c>
      <c r="AK1233" s="13">
        <v>669468.30513333343</v>
      </c>
    </row>
    <row r="1234" spans="31:37" hidden="1" x14ac:dyDescent="0.3">
      <c r="AE1234" s="12">
        <v>43818</v>
      </c>
      <c r="AF1234" s="13">
        <v>104.15900000000001</v>
      </c>
      <c r="AG1234" s="13">
        <v>101.66494559325942</v>
      </c>
      <c r="AH1234" s="13">
        <v>102.34566316491006</v>
      </c>
      <c r="AJ1234" s="13">
        <v>101.34399999999999</v>
      </c>
      <c r="AK1234" s="13">
        <v>873503.63166666671</v>
      </c>
    </row>
    <row r="1235" spans="31:37" hidden="1" x14ac:dyDescent="0.3">
      <c r="AE1235" s="12">
        <v>43817</v>
      </c>
      <c r="AF1235" s="13">
        <v>104.786</v>
      </c>
      <c r="AG1235" s="13">
        <v>101.65018024385283</v>
      </c>
      <c r="AH1235" s="13">
        <v>103.12724763730505</v>
      </c>
      <c r="AJ1235" s="13">
        <v>101.95399999999999</v>
      </c>
      <c r="AK1235" s="13">
        <v>811151.25353333342</v>
      </c>
    </row>
    <row r="1236" spans="31:37" hidden="1" x14ac:dyDescent="0.3">
      <c r="AE1236" s="12">
        <v>43816</v>
      </c>
      <c r="AF1236" s="13">
        <v>104.94</v>
      </c>
      <c r="AG1236" s="13">
        <v>101.63541703889773</v>
      </c>
      <c r="AH1236" s="13">
        <v>103.2773273321463</v>
      </c>
      <c r="AJ1236" s="13">
        <v>102.105</v>
      </c>
      <c r="AK1236" s="13">
        <v>779534.27673333336</v>
      </c>
    </row>
    <row r="1237" spans="31:37" hidden="1" x14ac:dyDescent="0.3">
      <c r="AE1237" s="12">
        <v>43815</v>
      </c>
      <c r="AF1237" s="13">
        <v>104.554</v>
      </c>
      <c r="AG1237" s="13">
        <v>101.62065597808265</v>
      </c>
      <c r="AH1237" s="13">
        <v>103.84214684978213</v>
      </c>
      <c r="AJ1237" s="13">
        <v>101.729</v>
      </c>
      <c r="AK1237" s="13">
        <v>782118.9543333333</v>
      </c>
    </row>
    <row r="1238" spans="31:37" hidden="1" x14ac:dyDescent="0.3">
      <c r="AE1238" s="12">
        <v>43812</v>
      </c>
      <c r="AF1238" s="13">
        <v>105.49</v>
      </c>
      <c r="AG1238" s="13">
        <v>101.6058970610962</v>
      </c>
      <c r="AH1238" s="13">
        <v>104.11587963256126</v>
      </c>
      <c r="AJ1238" s="13">
        <v>102.639</v>
      </c>
      <c r="AK1238" s="13">
        <v>778773.46793333325</v>
      </c>
    </row>
    <row r="1239" spans="31:37" hidden="1" x14ac:dyDescent="0.3">
      <c r="AE1239" s="12">
        <v>43811</v>
      </c>
      <c r="AF1239" s="13">
        <v>104.16800000000001</v>
      </c>
      <c r="AG1239" s="13">
        <v>101.59114028762701</v>
      </c>
      <c r="AH1239" s="13">
        <v>104.14049729063177</v>
      </c>
      <c r="AJ1239" s="13">
        <v>101.354</v>
      </c>
      <c r="AK1239" s="13">
        <v>789855.79459999991</v>
      </c>
    </row>
    <row r="1240" spans="31:37" hidden="1" x14ac:dyDescent="0.3">
      <c r="AE1240" s="12">
        <v>43810</v>
      </c>
      <c r="AF1240" s="13">
        <v>105.40300000000001</v>
      </c>
      <c r="AG1240" s="13">
        <v>101.57638565736377</v>
      </c>
      <c r="AH1240" s="13">
        <v>103.81422044395502</v>
      </c>
      <c r="AJ1240" s="13">
        <v>102.55500000000001</v>
      </c>
      <c r="AK1240" s="13">
        <v>707720.9879999999</v>
      </c>
    </row>
    <row r="1241" spans="31:37" hidden="1" x14ac:dyDescent="0.3">
      <c r="AE1241" s="12">
        <v>43809</v>
      </c>
      <c r="AF1241" s="13">
        <v>106.03</v>
      </c>
      <c r="AG1241" s="13">
        <v>101.55999666680165</v>
      </c>
      <c r="AH1241" s="13">
        <v>103.55924324123195</v>
      </c>
      <c r="AJ1241" s="13">
        <v>103.16500000000001</v>
      </c>
      <c r="AK1241" s="13">
        <v>730630.6325999999</v>
      </c>
    </row>
    <row r="1242" spans="31:37" hidden="1" x14ac:dyDescent="0.3">
      <c r="AE1242" s="12">
        <v>43808</v>
      </c>
      <c r="AF1242" s="13">
        <v>105.80800000000001</v>
      </c>
      <c r="AG1242" s="13">
        <v>101.5436103205452</v>
      </c>
      <c r="AH1242" s="13">
        <v>103.35890129270676</v>
      </c>
      <c r="AJ1242" s="13">
        <v>102.949</v>
      </c>
      <c r="AK1242" s="13">
        <v>731100.89186666661</v>
      </c>
    </row>
    <row r="1243" spans="31:37" hidden="1" x14ac:dyDescent="0.3">
      <c r="AE1243" s="12">
        <v>43805</v>
      </c>
      <c r="AF1243" s="13">
        <v>105.818</v>
      </c>
      <c r="AG1243" s="13">
        <v>101.52722661816776</v>
      </c>
      <c r="AH1243" s="13">
        <v>103.19111210241586</v>
      </c>
      <c r="AJ1243" s="13">
        <v>102.959</v>
      </c>
      <c r="AK1243" s="13">
        <v>741935.51900000009</v>
      </c>
    </row>
    <row r="1244" spans="31:37" hidden="1" x14ac:dyDescent="0.3">
      <c r="AE1244" s="12">
        <v>43804</v>
      </c>
      <c r="AF1244" s="13">
        <v>105.982</v>
      </c>
      <c r="AG1244" s="13">
        <v>101.51084555924275</v>
      </c>
      <c r="AH1244" s="13">
        <v>102.75224787694324</v>
      </c>
      <c r="AJ1244" s="13">
        <v>103.11799999999999</v>
      </c>
      <c r="AK1244" s="13">
        <v>745479.26326666668</v>
      </c>
    </row>
    <row r="1245" spans="31:37" hidden="1" x14ac:dyDescent="0.3">
      <c r="AE1245" s="12">
        <v>43803</v>
      </c>
      <c r="AF1245" s="13">
        <v>105.712</v>
      </c>
      <c r="AG1245" s="13">
        <v>101.49446714334366</v>
      </c>
      <c r="AH1245" s="13">
        <v>102.68077793716546</v>
      </c>
      <c r="AJ1245" s="13">
        <v>102.855</v>
      </c>
      <c r="AK1245" s="13">
        <v>762806.30666666676</v>
      </c>
    </row>
    <row r="1246" spans="31:37" hidden="1" x14ac:dyDescent="0.3">
      <c r="AE1246" s="12">
        <v>43802</v>
      </c>
      <c r="AF1246" s="13">
        <v>105.133</v>
      </c>
      <c r="AG1246" s="13">
        <v>101.47809137004404</v>
      </c>
      <c r="AH1246" s="13">
        <v>102.35691945900435</v>
      </c>
      <c r="AJ1246" s="13">
        <v>102.292</v>
      </c>
      <c r="AK1246" s="13">
        <v>732149.15960000001</v>
      </c>
    </row>
    <row r="1247" spans="31:37" hidden="1" x14ac:dyDescent="0.3">
      <c r="AE1247" s="12">
        <v>43801</v>
      </c>
      <c r="AF1247" s="13">
        <v>105.73099999999999</v>
      </c>
      <c r="AG1247" s="13">
        <v>101.46171823891753</v>
      </c>
      <c r="AH1247" s="13">
        <v>102.0837979255422</v>
      </c>
      <c r="AJ1247" s="13">
        <v>102.874</v>
      </c>
      <c r="AK1247" s="13">
        <v>734360.33406666666</v>
      </c>
    </row>
    <row r="1248" spans="31:37" hidden="1" x14ac:dyDescent="0.3">
      <c r="AE1248" s="12">
        <v>43798</v>
      </c>
      <c r="AF1248" s="13">
        <v>105.492</v>
      </c>
      <c r="AG1248" s="13">
        <v>101.44534774953782</v>
      </c>
      <c r="AH1248" s="13">
        <v>102.27113918110054</v>
      </c>
      <c r="AJ1248" s="13">
        <v>103.41800000000001</v>
      </c>
      <c r="AK1248" s="13">
        <v>742914.55726666667</v>
      </c>
    </row>
    <row r="1249" spans="31:37" hidden="1" x14ac:dyDescent="0.3">
      <c r="AE1249" s="12">
        <v>43797</v>
      </c>
      <c r="AF1249" s="13">
        <v>105.10899999999999</v>
      </c>
      <c r="AG1249" s="13">
        <v>101.42897990147866</v>
      </c>
      <c r="AH1249" s="13">
        <v>102.30764625661655</v>
      </c>
      <c r="AJ1249" s="13">
        <v>103.04300000000001</v>
      </c>
      <c r="AK1249" s="13">
        <v>503855.29413333337</v>
      </c>
    </row>
    <row r="1250" spans="31:37" hidden="1" x14ac:dyDescent="0.3">
      <c r="AE1250" s="12">
        <v>43796</v>
      </c>
      <c r="AF1250" s="13">
        <v>104.51600000000001</v>
      </c>
      <c r="AG1250" s="13">
        <v>101.41261469431389</v>
      </c>
      <c r="AH1250" s="13">
        <v>102.15670850995625</v>
      </c>
      <c r="AJ1250" s="13">
        <v>102.461</v>
      </c>
      <c r="AK1250" s="13">
        <v>478387.98126666673</v>
      </c>
    </row>
    <row r="1251" spans="31:37" hidden="1" x14ac:dyDescent="0.3">
      <c r="AE1251" s="12">
        <v>43795</v>
      </c>
      <c r="AF1251" s="13">
        <v>105.291</v>
      </c>
      <c r="AG1251" s="13">
        <v>101.39625212761742</v>
      </c>
      <c r="AH1251" s="13">
        <v>102.45322214958001</v>
      </c>
      <c r="AJ1251" s="13">
        <v>103.221</v>
      </c>
      <c r="AK1251" s="13">
        <v>454273.44999999995</v>
      </c>
    </row>
    <row r="1252" spans="31:37" hidden="1" x14ac:dyDescent="0.3">
      <c r="AE1252" s="12">
        <v>43794</v>
      </c>
      <c r="AF1252" s="13">
        <v>105.262</v>
      </c>
      <c r="AG1252" s="13">
        <v>101.37989220096321</v>
      </c>
      <c r="AH1252" s="13">
        <v>102.88680779884562</v>
      </c>
      <c r="AJ1252" s="13">
        <v>103.193</v>
      </c>
      <c r="AK1252" s="13">
        <v>444003.6274</v>
      </c>
    </row>
    <row r="1253" spans="31:37" hidden="1" x14ac:dyDescent="0.3">
      <c r="AE1253" s="12">
        <v>43791</v>
      </c>
      <c r="AF1253" s="13">
        <v>105.301</v>
      </c>
      <c r="AG1253" s="13">
        <v>101.36353491392531</v>
      </c>
      <c r="AH1253" s="13">
        <v>103.0747706289177</v>
      </c>
      <c r="AJ1253" s="13">
        <v>103.23099999999999</v>
      </c>
      <c r="AK1253" s="13">
        <v>429745.29333333333</v>
      </c>
    </row>
    <row r="1254" spans="31:37" hidden="1" x14ac:dyDescent="0.3">
      <c r="AE1254" s="12">
        <v>43790</v>
      </c>
      <c r="AF1254" s="13">
        <v>105.10899999999999</v>
      </c>
      <c r="AG1254" s="13">
        <v>101.34718026607781</v>
      </c>
      <c r="AH1254" s="13">
        <v>102.79684934733453</v>
      </c>
      <c r="AJ1254" s="13">
        <v>103.04300000000001</v>
      </c>
      <c r="AK1254" s="13">
        <v>427460.44720000011</v>
      </c>
    </row>
    <row r="1255" spans="31:37" hidden="1" x14ac:dyDescent="0.3">
      <c r="AE1255" s="12">
        <v>43788</v>
      </c>
      <c r="AF1255" s="13">
        <v>104.621</v>
      </c>
      <c r="AG1255" s="13">
        <v>101.33082825699491</v>
      </c>
      <c r="AH1255" s="13">
        <v>103.20828003779971</v>
      </c>
      <c r="AJ1255" s="13">
        <v>102.56399999999999</v>
      </c>
      <c r="AK1255" s="13">
        <v>393900.72393333341</v>
      </c>
    </row>
    <row r="1256" spans="31:37" hidden="1" x14ac:dyDescent="0.3">
      <c r="AE1256" s="12">
        <v>43787</v>
      </c>
      <c r="AF1256" s="13">
        <v>105.301</v>
      </c>
      <c r="AG1256" s="13">
        <v>101.31447888625082</v>
      </c>
      <c r="AH1256" s="13">
        <v>103.24199695614094</v>
      </c>
      <c r="AJ1256" s="13">
        <v>103.23099999999999</v>
      </c>
      <c r="AK1256" s="13">
        <v>354915.66193333326</v>
      </c>
    </row>
    <row r="1257" spans="31:37" hidden="1" x14ac:dyDescent="0.3">
      <c r="AE1257" s="12">
        <v>43783</v>
      </c>
      <c r="AF1257" s="13">
        <v>105.05200000000001</v>
      </c>
      <c r="AG1257" s="13">
        <v>101.2981321534199</v>
      </c>
      <c r="AH1257" s="13">
        <v>103.29809091824254</v>
      </c>
      <c r="AJ1257" s="13">
        <v>102.98699999999999</v>
      </c>
      <c r="AK1257" s="13">
        <v>345775.45113333326</v>
      </c>
    </row>
    <row r="1258" spans="31:37" hidden="1" x14ac:dyDescent="0.3">
      <c r="AE1258" s="12">
        <v>43782</v>
      </c>
      <c r="AF1258" s="13">
        <v>105.301</v>
      </c>
      <c r="AG1258" s="13">
        <v>101.2817880580765</v>
      </c>
      <c r="AH1258" s="13">
        <v>103.14175242941863</v>
      </c>
      <c r="AJ1258" s="13">
        <v>103.23099999999999</v>
      </c>
      <c r="AK1258" s="13">
        <v>324024.78380000003</v>
      </c>
    </row>
    <row r="1259" spans="31:37" hidden="1" x14ac:dyDescent="0.3">
      <c r="AE1259" s="12">
        <v>43781</v>
      </c>
      <c r="AF1259" s="13">
        <v>105.301</v>
      </c>
      <c r="AG1259" s="13">
        <v>101.26544659979507</v>
      </c>
      <c r="AH1259" s="13">
        <v>103.23365968606757</v>
      </c>
      <c r="AJ1259" s="13">
        <v>103.23099999999999</v>
      </c>
      <c r="AK1259" s="13">
        <v>324574.08873333334</v>
      </c>
    </row>
    <row r="1260" spans="31:37" hidden="1" x14ac:dyDescent="0.3">
      <c r="AE1260" s="12">
        <v>43780</v>
      </c>
      <c r="AF1260" s="13">
        <v>105.301</v>
      </c>
      <c r="AG1260" s="13">
        <v>101.24910777815013</v>
      </c>
      <c r="AH1260" s="13">
        <v>103.63604698420022</v>
      </c>
      <c r="AJ1260" s="13">
        <v>103.23099999999999</v>
      </c>
      <c r="AK1260" s="13">
        <v>313830.87146666669</v>
      </c>
    </row>
    <row r="1261" spans="31:37" hidden="1" x14ac:dyDescent="0.3">
      <c r="AE1261" s="12">
        <v>43777</v>
      </c>
      <c r="AF1261" s="13">
        <v>105.301</v>
      </c>
      <c r="AG1261" s="13">
        <v>101.23277159271629</v>
      </c>
      <c r="AH1261" s="13">
        <v>103.62022071840065</v>
      </c>
      <c r="AJ1261" s="13">
        <v>103.23099999999999</v>
      </c>
      <c r="AK1261" s="13">
        <v>314520.76186666667</v>
      </c>
    </row>
    <row r="1262" spans="31:37" hidden="1" x14ac:dyDescent="0.3">
      <c r="AE1262" s="12">
        <v>43776</v>
      </c>
      <c r="AF1262" s="13">
        <v>105.099</v>
      </c>
      <c r="AG1262" s="13">
        <v>101.21643804306818</v>
      </c>
      <c r="AH1262" s="13">
        <v>103.99760882729295</v>
      </c>
      <c r="AJ1262" s="13">
        <v>103.03400000000001</v>
      </c>
      <c r="AK1262" s="13">
        <v>315961.64966666675</v>
      </c>
    </row>
    <row r="1263" spans="31:37" hidden="1" x14ac:dyDescent="0.3">
      <c r="AE1263" s="12">
        <v>43775</v>
      </c>
      <c r="AF1263" s="13">
        <v>105.205</v>
      </c>
      <c r="AG1263" s="13">
        <v>101.20010712878054</v>
      </c>
      <c r="AH1263" s="13">
        <v>104.28091695980436</v>
      </c>
      <c r="AJ1263" s="13">
        <v>103.137</v>
      </c>
      <c r="AK1263" s="13">
        <v>295754.07326666667</v>
      </c>
    </row>
    <row r="1264" spans="31:37" hidden="1" x14ac:dyDescent="0.3">
      <c r="AE1264" s="12">
        <v>43774</v>
      </c>
      <c r="AF1264" s="13">
        <v>105.301</v>
      </c>
      <c r="AG1264" s="13">
        <v>101.18377884942817</v>
      </c>
      <c r="AH1264" s="13">
        <v>104.65232506668005</v>
      </c>
      <c r="AJ1264" s="13">
        <v>103.23099999999999</v>
      </c>
      <c r="AK1264" s="13">
        <v>765301.03500000003</v>
      </c>
    </row>
    <row r="1265" spans="31:37" hidden="1" x14ac:dyDescent="0.3">
      <c r="AE1265" s="12">
        <v>43773</v>
      </c>
      <c r="AF1265" s="13">
        <v>105.10899999999999</v>
      </c>
      <c r="AG1265" s="13">
        <v>101.16745320458591</v>
      </c>
      <c r="AH1265" s="13">
        <v>104.71150778924807</v>
      </c>
      <c r="AJ1265" s="13">
        <v>103.04300000000001</v>
      </c>
      <c r="AK1265" s="13">
        <v>748399.79893333337</v>
      </c>
    </row>
    <row r="1266" spans="31:37" hidden="1" x14ac:dyDescent="0.3">
      <c r="AE1266" s="12">
        <v>43770</v>
      </c>
      <c r="AF1266" s="13">
        <v>106.248</v>
      </c>
      <c r="AG1266" s="13">
        <v>101.15113019382871</v>
      </c>
      <c r="AH1266" s="13">
        <v>104.73362790342287</v>
      </c>
      <c r="AJ1266" s="13">
        <v>104.16</v>
      </c>
      <c r="AK1266" s="13">
        <v>746822.73153333319</v>
      </c>
    </row>
    <row r="1267" spans="31:37" hidden="1" x14ac:dyDescent="0.3">
      <c r="AE1267" s="12">
        <v>43769</v>
      </c>
      <c r="AF1267" s="13">
        <v>105.20099999999999</v>
      </c>
      <c r="AG1267" s="13">
        <v>101.13480981673155</v>
      </c>
      <c r="AH1267" s="13">
        <v>104.46716636659417</v>
      </c>
      <c r="AJ1267" s="13">
        <v>104.169</v>
      </c>
      <c r="AK1267" s="13">
        <v>773287.5915333333</v>
      </c>
    </row>
    <row r="1268" spans="31:37" hidden="1" x14ac:dyDescent="0.3">
      <c r="AE1268" s="12">
        <v>43768</v>
      </c>
      <c r="AF1268" s="13">
        <v>104.254</v>
      </c>
      <c r="AG1268" s="13">
        <v>101.11849207286951</v>
      </c>
      <c r="AH1268" s="13">
        <v>104.3837032213322</v>
      </c>
      <c r="AJ1268" s="13">
        <v>103.23099999999999</v>
      </c>
      <c r="AK1268" s="13">
        <v>791509.9735333334</v>
      </c>
    </row>
    <row r="1269" spans="31:37" hidden="1" x14ac:dyDescent="0.3">
      <c r="AE1269" s="12">
        <v>43767</v>
      </c>
      <c r="AF1269" s="13">
        <v>103.96899999999999</v>
      </c>
      <c r="AG1269" s="13">
        <v>101.10055562109567</v>
      </c>
      <c r="AH1269" s="13">
        <v>104.19810820593435</v>
      </c>
      <c r="AJ1269" s="13">
        <v>102.949</v>
      </c>
      <c r="AK1269" s="13">
        <v>791332.14079999994</v>
      </c>
    </row>
    <row r="1270" spans="31:37" hidden="1" x14ac:dyDescent="0.3">
      <c r="AE1270" s="12">
        <v>43766</v>
      </c>
      <c r="AF1270" s="13">
        <v>103.211</v>
      </c>
      <c r="AG1270" s="13">
        <v>101.08262235089914</v>
      </c>
      <c r="AH1270" s="13">
        <v>104.07393495416231</v>
      </c>
      <c r="AJ1270" s="13">
        <v>102.19799999999999</v>
      </c>
      <c r="AK1270" s="13">
        <v>798307.10333333327</v>
      </c>
    </row>
    <row r="1271" spans="31:37" hidden="1" x14ac:dyDescent="0.3">
      <c r="AE1271" s="12">
        <v>43763</v>
      </c>
      <c r="AF1271" s="13">
        <v>102.73699999999999</v>
      </c>
      <c r="AG1271" s="13">
        <v>101.06469226171561</v>
      </c>
      <c r="AH1271" s="13">
        <v>103.89455901686614</v>
      </c>
      <c r="AJ1271" s="13">
        <v>101.729</v>
      </c>
      <c r="AK1271" s="13">
        <v>806983.52893333335</v>
      </c>
    </row>
    <row r="1272" spans="31:37" hidden="1" x14ac:dyDescent="0.3">
      <c r="AE1272" s="12">
        <v>43762</v>
      </c>
      <c r="AF1272" s="13">
        <v>101.932</v>
      </c>
      <c r="AG1272" s="13">
        <v>101.0467653529808</v>
      </c>
      <c r="AH1272" s="13">
        <v>103.53695545332029</v>
      </c>
      <c r="AJ1272" s="13">
        <v>100.931</v>
      </c>
      <c r="AK1272" s="13">
        <v>813938.87826666667</v>
      </c>
    </row>
    <row r="1273" spans="31:37" hidden="1" x14ac:dyDescent="0.3">
      <c r="AE1273" s="12">
        <v>43761</v>
      </c>
      <c r="AF1273" s="13">
        <v>101.41</v>
      </c>
      <c r="AG1273" s="13">
        <v>101.02884162413058</v>
      </c>
      <c r="AH1273" s="13">
        <v>103.58769921544601</v>
      </c>
      <c r="AJ1273" s="13">
        <v>100.41500000000001</v>
      </c>
      <c r="AK1273" s="13">
        <v>830761.75800000003</v>
      </c>
    </row>
    <row r="1274" spans="31:37" hidden="1" x14ac:dyDescent="0.3">
      <c r="AE1274" s="12">
        <v>43760</v>
      </c>
      <c r="AF1274" s="13">
        <v>101.467</v>
      </c>
      <c r="AG1274" s="13">
        <v>101.01092107460089</v>
      </c>
      <c r="AH1274" s="13">
        <v>103.2801229432625</v>
      </c>
      <c r="AJ1274" s="13">
        <v>100.47199999999999</v>
      </c>
      <c r="AK1274" s="13">
        <v>883513.91379999986</v>
      </c>
    </row>
    <row r="1275" spans="31:37" hidden="1" x14ac:dyDescent="0.3">
      <c r="AE1275" s="12">
        <v>43759</v>
      </c>
      <c r="AF1275" s="13">
        <v>101.41</v>
      </c>
      <c r="AG1275" s="13">
        <v>100.99300370382778</v>
      </c>
      <c r="AH1275" s="13">
        <v>103.52210881095662</v>
      </c>
      <c r="AJ1275" s="13">
        <v>100.41500000000001</v>
      </c>
      <c r="AK1275" s="13">
        <v>884808.99966666661</v>
      </c>
    </row>
    <row r="1276" spans="31:37" hidden="1" x14ac:dyDescent="0.3">
      <c r="AE1276" s="12">
        <v>43756</v>
      </c>
      <c r="AF1276" s="13">
        <v>102.169</v>
      </c>
      <c r="AG1276" s="13">
        <v>100.97508951124742</v>
      </c>
      <c r="AH1276" s="13">
        <v>103.5208435548205</v>
      </c>
      <c r="AJ1276" s="13">
        <v>101.166</v>
      </c>
      <c r="AK1276" s="13">
        <v>880358.68533333333</v>
      </c>
    </row>
    <row r="1277" spans="31:37" hidden="1" x14ac:dyDescent="0.3">
      <c r="AE1277" s="12">
        <v>43755</v>
      </c>
      <c r="AF1277" s="13">
        <v>102.292</v>
      </c>
      <c r="AG1277" s="13">
        <v>100.95717849629604</v>
      </c>
      <c r="AH1277" s="13">
        <v>103.47151566152033</v>
      </c>
      <c r="AJ1277" s="13">
        <v>101.288</v>
      </c>
      <c r="AK1277" s="13">
        <v>875950.67653333338</v>
      </c>
    </row>
    <row r="1278" spans="31:37" hidden="1" x14ac:dyDescent="0.3">
      <c r="AE1278" s="12">
        <v>43754</v>
      </c>
      <c r="AF1278" s="13">
        <v>101.884</v>
      </c>
      <c r="AG1278" s="13">
        <v>100.93927065841</v>
      </c>
      <c r="AH1278" s="13">
        <v>103.0668073150956</v>
      </c>
      <c r="AJ1278" s="13">
        <v>100.88500000000001</v>
      </c>
      <c r="AK1278" s="13">
        <v>891446.56559999997</v>
      </c>
    </row>
    <row r="1279" spans="31:37" hidden="1" x14ac:dyDescent="0.3">
      <c r="AE1279" s="12">
        <v>43753</v>
      </c>
      <c r="AF1279" s="13">
        <v>102.586</v>
      </c>
      <c r="AG1279" s="13">
        <v>100.92136599702573</v>
      </c>
      <c r="AH1279" s="13">
        <v>102.64788967995911</v>
      </c>
      <c r="AJ1279" s="13">
        <v>101.57899999999999</v>
      </c>
      <c r="AK1279" s="13">
        <v>418790.87486666662</v>
      </c>
    </row>
    <row r="1280" spans="31:37" hidden="1" x14ac:dyDescent="0.3">
      <c r="AE1280" s="12">
        <v>43752</v>
      </c>
      <c r="AF1280" s="13">
        <v>102.643</v>
      </c>
      <c r="AG1280" s="13">
        <v>100.9034645115798</v>
      </c>
      <c r="AH1280" s="13">
        <v>102.87237997955886</v>
      </c>
      <c r="AJ1280" s="13">
        <v>101.63500000000001</v>
      </c>
      <c r="AK1280" s="13">
        <v>424960.72940000001</v>
      </c>
    </row>
    <row r="1281" spans="31:37" hidden="1" x14ac:dyDescent="0.3">
      <c r="AE1281" s="12">
        <v>43749</v>
      </c>
      <c r="AF1281" s="13">
        <v>107.571</v>
      </c>
      <c r="AG1281" s="13">
        <v>100.88556620150885</v>
      </c>
      <c r="AH1281" s="13">
        <v>102.59870808747162</v>
      </c>
      <c r="AJ1281" s="13">
        <v>106.515</v>
      </c>
      <c r="AK1281" s="13">
        <v>389969.67366666661</v>
      </c>
    </row>
    <row r="1282" spans="31:37" hidden="1" x14ac:dyDescent="0.3">
      <c r="AE1282" s="12">
        <v>43748</v>
      </c>
      <c r="AF1282" s="13">
        <v>107.571</v>
      </c>
      <c r="AG1282" s="13">
        <v>100.86767106624964</v>
      </c>
      <c r="AH1282" s="13">
        <v>101.96322745655982</v>
      </c>
      <c r="AJ1282" s="13">
        <v>106.515</v>
      </c>
      <c r="AK1282" s="13">
        <v>349035.39446666662</v>
      </c>
    </row>
    <row r="1283" spans="31:37" hidden="1" x14ac:dyDescent="0.3">
      <c r="AE1283" s="12">
        <v>43747</v>
      </c>
      <c r="AF1283" s="13">
        <v>107.571</v>
      </c>
      <c r="AG1283" s="13">
        <v>100.84977910523902</v>
      </c>
      <c r="AH1283" s="13">
        <v>101.72220283438367</v>
      </c>
      <c r="AJ1283" s="13">
        <v>106.515</v>
      </c>
      <c r="AK1283" s="13">
        <v>306989.6644666667</v>
      </c>
    </row>
    <row r="1284" spans="31:37" hidden="1" x14ac:dyDescent="0.3">
      <c r="AE1284" s="12">
        <v>43746</v>
      </c>
      <c r="AF1284" s="13">
        <v>107.09699999999999</v>
      </c>
      <c r="AG1284" s="13">
        <v>100.83189031791395</v>
      </c>
      <c r="AH1284" s="13">
        <v>101.446777267062</v>
      </c>
      <c r="AJ1284" s="13">
        <v>106.04600000000001</v>
      </c>
      <c r="AK1284" s="13">
        <v>287485.39026666671</v>
      </c>
    </row>
    <row r="1285" spans="31:37" hidden="1" x14ac:dyDescent="0.3">
      <c r="AE1285" s="12">
        <v>43745</v>
      </c>
      <c r="AF1285" s="13">
        <v>106.623</v>
      </c>
      <c r="AG1285" s="13">
        <v>100.81400470371145</v>
      </c>
      <c r="AH1285" s="13">
        <v>101.51378306257438</v>
      </c>
      <c r="AJ1285" s="13">
        <v>105.577</v>
      </c>
      <c r="AK1285" s="13">
        <v>270782.40139999997</v>
      </c>
    </row>
    <row r="1286" spans="31:37" hidden="1" x14ac:dyDescent="0.3">
      <c r="AE1286" s="12">
        <v>43742</v>
      </c>
      <c r="AF1286" s="13">
        <v>106.614</v>
      </c>
      <c r="AG1286" s="13">
        <v>100.79612226206869</v>
      </c>
      <c r="AH1286" s="13">
        <v>101.71192657160547</v>
      </c>
      <c r="AJ1286" s="13">
        <v>105.56699999999999</v>
      </c>
      <c r="AK1286" s="13">
        <v>237453.78873333332</v>
      </c>
    </row>
    <row r="1287" spans="31:37" hidden="1" x14ac:dyDescent="0.3">
      <c r="AE1287" s="12">
        <v>43741</v>
      </c>
      <c r="AF1287" s="13">
        <v>105.20099999999999</v>
      </c>
      <c r="AG1287" s="13">
        <v>100.77824299242292</v>
      </c>
      <c r="AH1287" s="13">
        <v>101.71166360539246</v>
      </c>
      <c r="AJ1287" s="13">
        <v>104.169</v>
      </c>
      <c r="AK1287" s="13">
        <v>225419.62226666661</v>
      </c>
    </row>
    <row r="1288" spans="31:37" hidden="1" x14ac:dyDescent="0.3">
      <c r="AE1288" s="12">
        <v>43740</v>
      </c>
      <c r="AF1288" s="13">
        <v>105.20099999999999</v>
      </c>
      <c r="AG1288" s="13">
        <v>100.76036689421149</v>
      </c>
      <c r="AH1288" s="13">
        <v>101.52804796284244</v>
      </c>
      <c r="AJ1288" s="13">
        <v>104.169</v>
      </c>
      <c r="AK1288" s="13">
        <v>202581.4764666667</v>
      </c>
    </row>
    <row r="1289" spans="31:37" hidden="1" x14ac:dyDescent="0.3">
      <c r="AE1289" s="12">
        <v>43739</v>
      </c>
      <c r="AF1289" s="13">
        <v>105.20099999999999</v>
      </c>
      <c r="AG1289" s="13">
        <v>100.74249396687183</v>
      </c>
      <c r="AH1289" s="13">
        <v>101.60437746929082</v>
      </c>
      <c r="AJ1289" s="13">
        <v>104.169</v>
      </c>
      <c r="AK1289" s="13">
        <v>131371.00633333332</v>
      </c>
    </row>
    <row r="1290" spans="31:37" hidden="1" x14ac:dyDescent="0.3">
      <c r="AE1290" s="12">
        <v>43738</v>
      </c>
      <c r="AF1290" s="13">
        <v>104.179</v>
      </c>
      <c r="AG1290" s="13">
        <v>100.72462420984152</v>
      </c>
      <c r="AH1290" s="13">
        <v>101.55653194094788</v>
      </c>
      <c r="AJ1290" s="13">
        <v>104.179</v>
      </c>
      <c r="AK1290" s="13">
        <v>119864.74739999998</v>
      </c>
    </row>
    <row r="1291" spans="31:37" hidden="1" x14ac:dyDescent="0.3">
      <c r="AE1291" s="12">
        <v>43735</v>
      </c>
      <c r="AF1291" s="13">
        <v>104.169</v>
      </c>
      <c r="AG1291" s="13">
        <v>100.70675762255819</v>
      </c>
      <c r="AH1291" s="13">
        <v>101.55218252756511</v>
      </c>
      <c r="AJ1291" s="13">
        <v>104.169</v>
      </c>
      <c r="AK1291" s="13">
        <v>103449.24166666665</v>
      </c>
    </row>
    <row r="1292" spans="31:37" hidden="1" x14ac:dyDescent="0.3">
      <c r="AE1292" s="12">
        <v>43734</v>
      </c>
      <c r="AF1292" s="13">
        <v>106.04600000000001</v>
      </c>
      <c r="AG1292" s="13">
        <v>100.68889420445959</v>
      </c>
      <c r="AH1292" s="13">
        <v>101.52234872227068</v>
      </c>
      <c r="AJ1292" s="13">
        <v>106.04600000000001</v>
      </c>
      <c r="AK1292" s="13">
        <v>94179.557733333335</v>
      </c>
    </row>
    <row r="1293" spans="31:37" hidden="1" x14ac:dyDescent="0.3">
      <c r="AE1293" s="12">
        <v>43733</v>
      </c>
      <c r="AF1293" s="13">
        <v>105.342</v>
      </c>
      <c r="AG1293" s="13">
        <v>100.67103395498357</v>
      </c>
      <c r="AH1293" s="13">
        <v>101.36849252262178</v>
      </c>
      <c r="AJ1293" s="13">
        <v>105.342</v>
      </c>
      <c r="AK1293" s="13">
        <v>80778.873333333322</v>
      </c>
    </row>
    <row r="1294" spans="31:37" hidden="1" x14ac:dyDescent="0.3">
      <c r="AE1294" s="12">
        <v>43732</v>
      </c>
      <c r="AF1294" s="13">
        <v>105.108</v>
      </c>
      <c r="AG1294" s="13">
        <v>100.65317687356809</v>
      </c>
      <c r="AH1294" s="13">
        <v>101.05743423515875</v>
      </c>
      <c r="AJ1294" s="13">
        <v>105.108</v>
      </c>
      <c r="AK1294" s="13">
        <v>65063.568933333321</v>
      </c>
    </row>
    <row r="1295" spans="31:37" hidden="1" x14ac:dyDescent="0.3">
      <c r="AE1295" s="12">
        <v>43731</v>
      </c>
      <c r="AF1295" s="13">
        <v>107.444</v>
      </c>
      <c r="AG1295" s="13">
        <v>100.63532295965116</v>
      </c>
      <c r="AH1295" s="13">
        <v>101.23753102501738</v>
      </c>
      <c r="AJ1295" s="13">
        <v>107.444</v>
      </c>
      <c r="AK1295" s="13">
        <v>47856.161733333342</v>
      </c>
    </row>
    <row r="1296" spans="31:37" hidden="1" x14ac:dyDescent="0.3">
      <c r="AE1296" s="12">
        <v>43728</v>
      </c>
      <c r="AF1296" s="13">
        <v>107.45399999999999</v>
      </c>
      <c r="AG1296" s="13">
        <v>100.61747221267098</v>
      </c>
      <c r="AH1296" s="13">
        <v>101.34519727053488</v>
      </c>
      <c r="AJ1296" s="13">
        <v>107.45399999999999</v>
      </c>
      <c r="AK1296" s="13">
        <v>47099.829266666668</v>
      </c>
    </row>
    <row r="1297" spans="31:37" hidden="1" x14ac:dyDescent="0.3">
      <c r="AE1297" s="12">
        <v>43727</v>
      </c>
      <c r="AF1297" s="13">
        <v>106.985</v>
      </c>
      <c r="AG1297" s="13">
        <v>100.59962463206575</v>
      </c>
      <c r="AH1297" s="13">
        <v>100.91230903819891</v>
      </c>
      <c r="AJ1297" s="13">
        <v>106.985</v>
      </c>
      <c r="AK1297" s="13">
        <v>44320.352466666671</v>
      </c>
    </row>
    <row r="1298" spans="31:37" hidden="1" x14ac:dyDescent="0.3">
      <c r="AE1298" s="12">
        <v>43726</v>
      </c>
      <c r="AF1298" s="13">
        <v>106.797</v>
      </c>
      <c r="AG1298" s="13">
        <v>100.58178021727385</v>
      </c>
      <c r="AH1298" s="13">
        <v>100.47111540871632</v>
      </c>
      <c r="AJ1298" s="13">
        <v>106.797</v>
      </c>
      <c r="AK1298" s="13">
        <v>42995.416066666672</v>
      </c>
    </row>
    <row r="1299" spans="31:37" hidden="1" x14ac:dyDescent="0.3">
      <c r="AE1299" s="12">
        <v>43725</v>
      </c>
      <c r="AF1299" s="13">
        <v>106.985</v>
      </c>
      <c r="AG1299" s="13">
        <v>100.56233312132667</v>
      </c>
      <c r="AH1299" s="13">
        <v>100.33102725294326</v>
      </c>
      <c r="AJ1299" s="13">
        <v>106.985</v>
      </c>
      <c r="AK1299" s="13">
        <v>38636.581266666661</v>
      </c>
    </row>
    <row r="1300" spans="31:37" hidden="1" x14ac:dyDescent="0.3">
      <c r="AE1300" s="12">
        <v>43724</v>
      </c>
      <c r="AF1300" s="13">
        <v>106.04600000000001</v>
      </c>
      <c r="AG1300" s="13">
        <v>100.54288978539985</v>
      </c>
      <c r="AH1300" s="13">
        <v>99.903240600100631</v>
      </c>
      <c r="AJ1300" s="13">
        <v>106.04600000000001</v>
      </c>
      <c r="AK1300" s="13">
        <v>32514.402266666664</v>
      </c>
    </row>
    <row r="1301" spans="31:37" hidden="1" x14ac:dyDescent="0.3">
      <c r="AE1301" s="12">
        <v>43721</v>
      </c>
      <c r="AF1301" s="13">
        <v>106.97499999999999</v>
      </c>
      <c r="AG1301" s="13">
        <v>100.52345020876639</v>
      </c>
      <c r="AH1301" s="13">
        <v>99.608167092349404</v>
      </c>
      <c r="AJ1301" s="13">
        <v>106.97499999999999</v>
      </c>
      <c r="AK1301" s="13">
        <v>31335.477200000001</v>
      </c>
    </row>
    <row r="1302" spans="31:37" hidden="1" x14ac:dyDescent="0.3">
      <c r="AE1302" s="12">
        <v>43720</v>
      </c>
      <c r="AF1302" s="13">
        <v>106.985</v>
      </c>
      <c r="AG1302" s="13">
        <v>100.50401439069945</v>
      </c>
      <c r="AH1302" s="13">
        <v>99.82346753565183</v>
      </c>
      <c r="AJ1302" s="13">
        <v>106.985</v>
      </c>
      <c r="AK1302" s="13">
        <v>31090.062866666663</v>
      </c>
    </row>
    <row r="1303" spans="31:37" hidden="1" x14ac:dyDescent="0.3">
      <c r="AE1303" s="12">
        <v>43719</v>
      </c>
      <c r="AF1303" s="13">
        <v>106.985</v>
      </c>
      <c r="AG1303" s="13">
        <v>100.48458233047234</v>
      </c>
      <c r="AH1303" s="13">
        <v>99.641950903048823</v>
      </c>
      <c r="AJ1303" s="13">
        <v>106.985</v>
      </c>
      <c r="AK1303" s="13">
        <v>28445.186600000001</v>
      </c>
    </row>
    <row r="1304" spans="31:37" hidden="1" x14ac:dyDescent="0.3">
      <c r="AE1304" s="12">
        <v>43718</v>
      </c>
      <c r="AF1304" s="13">
        <v>106.985</v>
      </c>
      <c r="AG1304" s="13">
        <v>100.46515402735848</v>
      </c>
      <c r="AH1304" s="13">
        <v>99.420649259611395</v>
      </c>
      <c r="AJ1304" s="13">
        <v>106.985</v>
      </c>
      <c r="AK1304" s="13">
        <v>24772.034933333332</v>
      </c>
    </row>
    <row r="1305" spans="31:37" hidden="1" x14ac:dyDescent="0.3">
      <c r="AE1305" s="12">
        <v>43717</v>
      </c>
      <c r="AF1305" s="13">
        <v>106.89100000000001</v>
      </c>
      <c r="AG1305" s="13">
        <v>100.44572948063146</v>
      </c>
      <c r="AH1305" s="13">
        <v>99.5444433226115</v>
      </c>
      <c r="AJ1305" s="13">
        <v>106.89100000000001</v>
      </c>
      <c r="AK1305" s="13">
        <v>24135.567066666667</v>
      </c>
    </row>
    <row r="1306" spans="31:37" hidden="1" x14ac:dyDescent="0.3">
      <c r="AE1306" s="12">
        <v>43714</v>
      </c>
      <c r="AF1306" s="13">
        <v>106.985</v>
      </c>
      <c r="AG1306" s="13">
        <v>100.42630868956498</v>
      </c>
      <c r="AH1306" s="13">
        <v>99.567262030741745</v>
      </c>
      <c r="AJ1306" s="13">
        <v>106.985</v>
      </c>
      <c r="AK1306" s="13">
        <v>24069.402399999999</v>
      </c>
    </row>
    <row r="1307" spans="31:37" hidden="1" x14ac:dyDescent="0.3">
      <c r="AE1307" s="12">
        <v>43713</v>
      </c>
      <c r="AF1307" s="13">
        <v>106.985</v>
      </c>
      <c r="AG1307" s="13">
        <v>100.40689165343291</v>
      </c>
      <c r="AH1307" s="13">
        <v>99.531421699561832</v>
      </c>
      <c r="AJ1307" s="13">
        <v>106.985</v>
      </c>
      <c r="AK1307" s="13">
        <v>17294.814600000002</v>
      </c>
    </row>
    <row r="1308" spans="31:37" hidden="1" x14ac:dyDescent="0.3">
      <c r="AE1308" s="12">
        <v>43712</v>
      </c>
      <c r="AF1308" s="13">
        <v>106.994</v>
      </c>
      <c r="AG1308" s="13">
        <v>100.38747837150925</v>
      </c>
      <c r="AH1308" s="13">
        <v>99.565219925914079</v>
      </c>
      <c r="AJ1308" s="13">
        <v>106.994</v>
      </c>
      <c r="AK1308" s="13">
        <v>16357.540133333332</v>
      </c>
    </row>
    <row r="1309" spans="31:37" hidden="1" x14ac:dyDescent="0.3">
      <c r="AE1309" s="12">
        <v>43711</v>
      </c>
      <c r="AF1309" s="13">
        <v>107.914</v>
      </c>
      <c r="AG1309" s="13">
        <v>100.36806884306813</v>
      </c>
      <c r="AH1309" s="13">
        <v>99.163625861604615</v>
      </c>
      <c r="AJ1309" s="13">
        <v>107.914</v>
      </c>
      <c r="AK1309" s="13">
        <v>14787.996933333332</v>
      </c>
    </row>
    <row r="1310" spans="31:37" hidden="1" x14ac:dyDescent="0.3">
      <c r="AE1310" s="12">
        <v>43710</v>
      </c>
      <c r="AF1310" s="13">
        <v>101.373</v>
      </c>
      <c r="AG1310" s="13">
        <v>100.34866306738382</v>
      </c>
      <c r="AH1310" s="13">
        <v>98.914824233642989</v>
      </c>
      <c r="AJ1310" s="13">
        <v>101.373</v>
      </c>
      <c r="AK1310" s="13">
        <v>754813.82913333341</v>
      </c>
    </row>
    <row r="1311" spans="31:37" hidden="1" x14ac:dyDescent="0.3">
      <c r="AE1311" s="12">
        <v>43707</v>
      </c>
      <c r="AF1311" s="13">
        <v>108.383</v>
      </c>
      <c r="AG1311" s="13">
        <v>100.32926104373077</v>
      </c>
      <c r="AH1311" s="13">
        <v>99.148824727021221</v>
      </c>
      <c r="AJ1311" s="13">
        <v>108.383</v>
      </c>
      <c r="AK1311" s="13">
        <v>752669.52486666676</v>
      </c>
    </row>
    <row r="1312" spans="31:37" hidden="1" x14ac:dyDescent="0.3">
      <c r="AE1312" s="12">
        <v>43706</v>
      </c>
      <c r="AF1312" s="13">
        <v>108.383</v>
      </c>
      <c r="AG1312" s="13">
        <v>100.30986277138351</v>
      </c>
      <c r="AH1312" s="13">
        <v>98.631094702582402</v>
      </c>
      <c r="AJ1312" s="13">
        <v>108.383</v>
      </c>
      <c r="AK1312" s="13">
        <v>826004.82726666681</v>
      </c>
    </row>
    <row r="1313" spans="31:37" hidden="1" x14ac:dyDescent="0.3">
      <c r="AE1313" s="12">
        <v>43705</v>
      </c>
      <c r="AF1313" s="13">
        <v>108.383</v>
      </c>
      <c r="AG1313" s="13">
        <v>100.29046824961675</v>
      </c>
      <c r="AH1313" s="13">
        <v>98.730848898996186</v>
      </c>
      <c r="AJ1313" s="13">
        <v>108.383</v>
      </c>
      <c r="AK1313" s="13">
        <v>825949.58233333356</v>
      </c>
    </row>
    <row r="1314" spans="31:37" hidden="1" x14ac:dyDescent="0.3">
      <c r="AE1314" s="12">
        <v>43704</v>
      </c>
      <c r="AF1314" s="13">
        <v>108.392</v>
      </c>
      <c r="AG1314" s="13">
        <v>100.27107747770533</v>
      </c>
      <c r="AH1314" s="13">
        <v>99.257350294613389</v>
      </c>
      <c r="AJ1314" s="13">
        <v>108.392</v>
      </c>
      <c r="AK1314" s="13">
        <v>824107.0713333335</v>
      </c>
    </row>
    <row r="1315" spans="31:37" hidden="1" x14ac:dyDescent="0.3">
      <c r="AE1315" s="12">
        <v>43703</v>
      </c>
      <c r="AF1315" s="13">
        <v>108.392</v>
      </c>
      <c r="AG1315" s="13">
        <v>100.25169045492423</v>
      </c>
      <c r="AH1315" s="13">
        <v>99.578039997860117</v>
      </c>
      <c r="AJ1315" s="13">
        <v>108.392</v>
      </c>
      <c r="AK1315" s="13">
        <v>881423.40500000026</v>
      </c>
    </row>
    <row r="1316" spans="31:37" hidden="1" x14ac:dyDescent="0.3">
      <c r="AE1316" s="12">
        <v>43700</v>
      </c>
      <c r="AF1316" s="13">
        <v>108.373</v>
      </c>
      <c r="AG1316" s="13">
        <v>100.23230718054857</v>
      </c>
      <c r="AH1316" s="13">
        <v>99.943377669844693</v>
      </c>
      <c r="AJ1316" s="13">
        <v>108.373</v>
      </c>
      <c r="AK1316" s="13">
        <v>949133.48907692335</v>
      </c>
    </row>
    <row r="1317" spans="31:37" hidden="1" x14ac:dyDescent="0.3">
      <c r="AE1317" s="12">
        <v>43699</v>
      </c>
      <c r="AF1317" s="13">
        <v>108.392</v>
      </c>
      <c r="AG1317" s="13">
        <v>100.21292765385361</v>
      </c>
      <c r="AH1317" s="13">
        <v>100.09618534925951</v>
      </c>
      <c r="AJ1317" s="13">
        <v>108.392</v>
      </c>
      <c r="AK1317" s="13">
        <v>1027821.5477500003</v>
      </c>
    </row>
    <row r="1318" spans="31:37" hidden="1" x14ac:dyDescent="0.3">
      <c r="AE1318" s="12">
        <v>43698</v>
      </c>
      <c r="AF1318" s="13">
        <v>106.04600000000001</v>
      </c>
      <c r="AG1318" s="13">
        <v>100.19355187411476</v>
      </c>
      <c r="AH1318" s="13">
        <v>100.16538679902666</v>
      </c>
      <c r="AJ1318" s="13">
        <v>106.04600000000001</v>
      </c>
      <c r="AK1318" s="13">
        <v>1121131.7706363639</v>
      </c>
    </row>
    <row r="1319" spans="31:37" hidden="1" x14ac:dyDescent="0.3">
      <c r="AE1319" s="12">
        <v>43697</v>
      </c>
      <c r="AF1319" s="13">
        <v>106.04600000000001</v>
      </c>
      <c r="AG1319" s="13">
        <v>100.17417984060755</v>
      </c>
      <c r="AH1319" s="13">
        <v>99.963952011166654</v>
      </c>
      <c r="AJ1319" s="13">
        <v>106.04600000000001</v>
      </c>
      <c r="AK1319" s="13">
        <v>1233244.9477000004</v>
      </c>
    </row>
    <row r="1320" spans="31:37" hidden="1" x14ac:dyDescent="0.3">
      <c r="AE1320" s="12">
        <v>43696</v>
      </c>
      <c r="AF1320" s="13">
        <v>107.801</v>
      </c>
      <c r="AG1320" s="13">
        <v>100.15481155260765</v>
      </c>
      <c r="AH1320" s="13">
        <v>100.04801278254585</v>
      </c>
      <c r="AJ1320" s="13">
        <v>107.801</v>
      </c>
      <c r="AK1320" s="13">
        <v>1369954.0261111115</v>
      </c>
    </row>
    <row r="1321" spans="31:37" hidden="1" x14ac:dyDescent="0.3">
      <c r="AE1321" s="12">
        <v>43693</v>
      </c>
      <c r="AF1321" s="13">
        <v>106.027</v>
      </c>
      <c r="AG1321" s="13">
        <v>100.1354470093909</v>
      </c>
      <c r="AH1321" s="13">
        <v>100.17716656661186</v>
      </c>
      <c r="AJ1321" s="13">
        <v>106.027</v>
      </c>
      <c r="AK1321" s="13">
        <v>1540066.3688750004</v>
      </c>
    </row>
    <row r="1322" spans="31:37" hidden="1" x14ac:dyDescent="0.3">
      <c r="AE1322" s="12">
        <v>43692</v>
      </c>
      <c r="AF1322" s="13">
        <v>103.813</v>
      </c>
      <c r="AG1322" s="13">
        <v>100.11608621023326</v>
      </c>
      <c r="AH1322" s="13">
        <v>99.944294747760338</v>
      </c>
      <c r="AJ1322" s="13">
        <v>103.813</v>
      </c>
      <c r="AK1322" s="13">
        <v>1758652.0590000004</v>
      </c>
    </row>
    <row r="1323" spans="31:37" hidden="1" x14ac:dyDescent="0.3">
      <c r="AE1323" s="12">
        <v>43691</v>
      </c>
      <c r="AF1323" s="13">
        <v>107.867</v>
      </c>
      <c r="AG1323" s="13">
        <v>100.09672915441082</v>
      </c>
      <c r="AH1323" s="13">
        <v>99.886355325718213</v>
      </c>
      <c r="AJ1323" s="13">
        <v>107.867</v>
      </c>
      <c r="AK1323" s="13">
        <v>2041016.0900000005</v>
      </c>
    </row>
    <row r="1324" spans="31:37" hidden="1" x14ac:dyDescent="0.3">
      <c r="AE1324" s="12">
        <v>43690</v>
      </c>
      <c r="AF1324" s="13">
        <v>102.771</v>
      </c>
      <c r="AG1324" s="13">
        <v>100.07737584119982</v>
      </c>
      <c r="AH1324" s="13">
        <v>100.08199244567942</v>
      </c>
      <c r="AJ1324" s="13">
        <v>102.771</v>
      </c>
      <c r="AK1324" s="13">
        <v>2444041.6920000007</v>
      </c>
    </row>
    <row r="1325" spans="31:37" hidden="1" x14ac:dyDescent="0.3">
      <c r="AE1325" s="12">
        <v>43689</v>
      </c>
      <c r="AF1325" s="13">
        <v>107.923</v>
      </c>
      <c r="AG1325" s="13">
        <v>100.05802626987665</v>
      </c>
      <c r="AH1325" s="13">
        <v>100.08355341498439</v>
      </c>
      <c r="AJ1325" s="13">
        <v>107.923</v>
      </c>
      <c r="AK1325" s="13">
        <v>275584.72724999994</v>
      </c>
    </row>
    <row r="1326" spans="31:37" hidden="1" x14ac:dyDescent="0.3">
      <c r="AE1326" s="12">
        <v>43686</v>
      </c>
      <c r="AF1326" s="13">
        <v>103.23099999999999</v>
      </c>
      <c r="AG1326" s="13">
        <v>100.03868043971782</v>
      </c>
      <c r="AH1326" s="13">
        <v>100.30292984041517</v>
      </c>
      <c r="AJ1326" s="13">
        <v>103.23099999999999</v>
      </c>
      <c r="AK1326" s="13">
        <v>367050.58533333329</v>
      </c>
    </row>
    <row r="1327" spans="31:37" hidden="1" x14ac:dyDescent="0.3">
      <c r="AE1327" s="12">
        <v>43685</v>
      </c>
      <c r="AF1327" s="13">
        <v>102.02</v>
      </c>
      <c r="AG1327" s="13">
        <v>100.01933835000001</v>
      </c>
      <c r="AH1327" s="13">
        <v>100.28812279739525</v>
      </c>
      <c r="AJ1327" s="13">
        <v>102.02</v>
      </c>
      <c r="AK1327" s="13">
        <v>561.11</v>
      </c>
    </row>
    <row r="1328" spans="31:37" hidden="1" x14ac:dyDescent="0.3">
      <c r="AE1328" s="12">
        <v>43684</v>
      </c>
      <c r="AF1328" s="13">
        <v>100</v>
      </c>
      <c r="AG1328" s="13">
        <v>100</v>
      </c>
      <c r="AH1328" s="13">
        <v>100</v>
      </c>
      <c r="AJ1328" s="13">
        <v>100</v>
      </c>
      <c r="AK1328" s="13">
        <v>0</v>
      </c>
    </row>
    <row r="1329" spans="31:34" hidden="1" x14ac:dyDescent="0.3">
      <c r="AE1329" s="12"/>
      <c r="AF1329" s="13"/>
      <c r="AG1329" s="13"/>
      <c r="AH1329" s="13"/>
    </row>
    <row r="1330" spans="31:34" hidden="1" x14ac:dyDescent="0.3">
      <c r="AE1330" s="12"/>
      <c r="AF1330" s="13"/>
      <c r="AG1330" s="13"/>
      <c r="AH1330" s="13"/>
    </row>
    <row r="1331" spans="31:34" hidden="1" x14ac:dyDescent="0.3">
      <c r="AE1331" s="12"/>
      <c r="AF1331" s="13"/>
      <c r="AG1331" s="13"/>
      <c r="AH1331" s="13"/>
    </row>
    <row r="1332" spans="31:34" hidden="1" x14ac:dyDescent="0.3">
      <c r="AE1332" s="12"/>
      <c r="AF1332" s="13"/>
      <c r="AG1332" s="13"/>
      <c r="AH1332" s="13"/>
    </row>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1ADF3-7F4F-4AA4-9928-D8F007A0B2EE}">
  <dimension ref="B1:AC105"/>
  <sheetViews>
    <sheetView showGridLines="0" zoomScaleNormal="100" workbookViewId="0">
      <selection activeCell="D37" sqref="D37"/>
    </sheetView>
  </sheetViews>
  <sheetFormatPr defaultColWidth="0" defaultRowHeight="0" customHeight="1" zeroHeight="1" x14ac:dyDescent="0.3"/>
  <cols>
    <col min="1" max="1" width="2.3984375" style="1" customWidth="1"/>
    <col min="2" max="2" width="27" style="1" customWidth="1"/>
    <col min="3" max="14" width="11.296875" style="1" customWidth="1"/>
    <col min="15" max="15" width="10.59765625" style="1" customWidth="1"/>
    <col min="16" max="28" width="11.296875" style="1" customWidth="1"/>
    <col min="29" max="29" width="2.8984375" style="1" customWidth="1"/>
    <col min="30" max="30" width="0" style="1" hidden="1" customWidth="1"/>
    <col min="31" max="16384" width="0" style="1" hidden="1"/>
  </cols>
  <sheetData>
    <row r="1" spans="2:29" ht="54" customHeight="1" x14ac:dyDescent="0.3">
      <c r="B1" s="11" t="s">
        <v>67</v>
      </c>
    </row>
    <row r="2" spans="2:29" s="3" customFormat="1" ht="4" customHeight="1" x14ac:dyDescent="0.3">
      <c r="B2" s="2"/>
      <c r="C2" s="1"/>
      <c r="D2" s="1"/>
      <c r="E2" s="1"/>
      <c r="F2" s="1"/>
      <c r="G2" s="1"/>
      <c r="H2" s="1"/>
      <c r="I2" s="1"/>
      <c r="J2" s="1"/>
      <c r="K2" s="1"/>
      <c r="L2" s="1"/>
      <c r="M2" s="1"/>
      <c r="N2" s="1"/>
      <c r="AC2" s="1"/>
    </row>
    <row r="3" spans="2:29" ht="18" customHeight="1" x14ac:dyDescent="0.3">
      <c r="B3" s="10" t="s">
        <v>10</v>
      </c>
      <c r="C3" s="4"/>
      <c r="D3" s="4"/>
      <c r="E3" s="4"/>
      <c r="F3" s="4"/>
      <c r="G3" s="4"/>
      <c r="H3" s="4"/>
      <c r="I3" s="4"/>
      <c r="J3" s="4"/>
      <c r="K3" s="4"/>
      <c r="L3" s="4"/>
      <c r="M3" s="4"/>
      <c r="N3" s="4"/>
      <c r="O3" s="4"/>
      <c r="P3" s="4"/>
      <c r="Q3" s="4"/>
      <c r="R3" s="4"/>
      <c r="S3" s="4"/>
      <c r="T3" s="4"/>
      <c r="U3" s="4"/>
      <c r="V3" s="4"/>
      <c r="W3" s="4"/>
      <c r="X3" s="4"/>
      <c r="Y3" s="4"/>
      <c r="Z3" s="4"/>
      <c r="AA3" s="4"/>
      <c r="AB3" s="4"/>
    </row>
    <row r="4" spans="2:29" ht="12.5" customHeight="1" x14ac:dyDescent="0.3">
      <c r="B4" s="5"/>
    </row>
    <row r="5" spans="2:29" ht="12.5" hidden="1" customHeight="1" thickBot="1" x14ac:dyDescent="0.35">
      <c r="B5" s="8"/>
      <c r="C5" s="9">
        <v>44835</v>
      </c>
      <c r="D5" s="9">
        <v>44895</v>
      </c>
      <c r="E5" s="9">
        <v>44926</v>
      </c>
      <c r="F5" s="9">
        <v>44957</v>
      </c>
      <c r="G5" s="9">
        <v>44985</v>
      </c>
      <c r="H5" s="9">
        <v>45016</v>
      </c>
      <c r="I5" s="9">
        <v>45046</v>
      </c>
      <c r="J5" s="9">
        <v>45077</v>
      </c>
      <c r="K5" s="9">
        <v>45107</v>
      </c>
      <c r="L5" s="9">
        <v>45138</v>
      </c>
      <c r="M5" s="9">
        <v>45169</v>
      </c>
      <c r="N5" s="9">
        <v>45199</v>
      </c>
      <c r="O5" s="9">
        <v>45230</v>
      </c>
      <c r="P5" s="9">
        <v>45260</v>
      </c>
      <c r="Q5" s="9">
        <v>45291</v>
      </c>
      <c r="R5" s="9">
        <v>45322</v>
      </c>
      <c r="S5" s="9">
        <v>45351</v>
      </c>
      <c r="T5" s="9">
        <v>45382</v>
      </c>
      <c r="U5" s="9">
        <v>45412</v>
      </c>
      <c r="V5" s="9">
        <v>45443</v>
      </c>
      <c r="W5" s="9">
        <v>45471</v>
      </c>
      <c r="X5" s="9">
        <v>45504</v>
      </c>
      <c r="Y5" s="9">
        <v>45534</v>
      </c>
      <c r="Z5" s="9">
        <v>45565</v>
      </c>
      <c r="AA5" s="9">
        <v>45596</v>
      </c>
      <c r="AB5" s="9">
        <v>45625</v>
      </c>
    </row>
    <row r="6" spans="2:29" ht="12.75" hidden="1" customHeight="1" x14ac:dyDescent="0.3">
      <c r="B6" s="6" t="s">
        <v>8</v>
      </c>
      <c r="C6" s="7">
        <v>39006</v>
      </c>
      <c r="D6" s="7">
        <v>39084</v>
      </c>
      <c r="E6" s="7">
        <v>39508</v>
      </c>
      <c r="F6" s="7">
        <v>39858</v>
      </c>
      <c r="G6" s="7">
        <v>39562</v>
      </c>
      <c r="H6" s="7">
        <v>39227</v>
      </c>
      <c r="I6" s="7">
        <v>38903</v>
      </c>
      <c r="J6" s="7">
        <v>38588</v>
      </c>
      <c r="K6" s="7">
        <v>38416</v>
      </c>
      <c r="L6" s="7">
        <v>38446</v>
      </c>
      <c r="M6" s="7">
        <v>38144</v>
      </c>
      <c r="N6" s="7">
        <v>37440</v>
      </c>
      <c r="O6" s="7">
        <v>37044</v>
      </c>
      <c r="P6" s="7">
        <v>37979</v>
      </c>
      <c r="Q6" s="7">
        <v>36705</v>
      </c>
      <c r="R6" s="7">
        <v>36224</v>
      </c>
      <c r="S6" s="7">
        <v>36059</v>
      </c>
      <c r="T6" s="7">
        <v>35900</v>
      </c>
      <c r="U6" s="7">
        <v>35497</v>
      </c>
      <c r="V6" s="7">
        <v>35141</v>
      </c>
      <c r="W6" s="7">
        <v>34648</v>
      </c>
      <c r="X6" s="7">
        <v>40129</v>
      </c>
      <c r="Y6" s="7">
        <v>39849</v>
      </c>
      <c r="Z6" s="7">
        <v>39587</v>
      </c>
      <c r="AA6" s="7">
        <v>38838</v>
      </c>
      <c r="AB6" s="7">
        <v>38195</v>
      </c>
    </row>
    <row r="7" spans="2:29" ht="12.75" hidden="1" customHeight="1" x14ac:dyDescent="0.3"/>
    <row r="8" spans="2:29" ht="12.75" customHeight="1" x14ac:dyDescent="0.3"/>
    <row r="9" spans="2:29" ht="12.75" customHeight="1" x14ac:dyDescent="0.3"/>
    <row r="10" spans="2:29" ht="12.75" customHeight="1" x14ac:dyDescent="0.3"/>
    <row r="11" spans="2:29" ht="12.75" customHeight="1" x14ac:dyDescent="0.3"/>
    <row r="12" spans="2:29" ht="12.75" customHeight="1" x14ac:dyDescent="0.3"/>
    <row r="13" spans="2:29" ht="12.75" customHeight="1" x14ac:dyDescent="0.3"/>
    <row r="14" spans="2:29" ht="12.75" customHeight="1" x14ac:dyDescent="0.3"/>
    <row r="15" spans="2:29" ht="12.75" customHeight="1" x14ac:dyDescent="0.3"/>
    <row r="16" spans="2:29"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6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hidden="1" customHeight="1" x14ac:dyDescent="0.3"/>
    <row r="32" ht="12.75" hidden="1" customHeight="1" x14ac:dyDescent="0.3"/>
    <row r="33" ht="12.75" hidden="1" customHeight="1" x14ac:dyDescent="0.3"/>
    <row r="34" ht="12.75" hidden="1" customHeight="1" x14ac:dyDescent="0.3"/>
    <row r="35" ht="12.75" hidden="1" customHeight="1" x14ac:dyDescent="0.3"/>
    <row r="36" ht="12.75" hidden="1" customHeight="1" x14ac:dyDescent="0.3"/>
    <row r="37" ht="12.75" hidden="1" customHeight="1" x14ac:dyDescent="0.3"/>
    <row r="38" ht="12.75" hidden="1" customHeight="1" x14ac:dyDescent="0.3"/>
    <row r="39" ht="12.75" hidden="1" customHeight="1" x14ac:dyDescent="0.3"/>
    <row r="40" ht="12.75" hidden="1" customHeight="1" x14ac:dyDescent="0.3"/>
    <row r="41" ht="12.75" hidden="1" customHeight="1" x14ac:dyDescent="0.3"/>
    <row r="42" ht="12.75" hidden="1" customHeight="1" x14ac:dyDescent="0.3"/>
    <row r="43" ht="12.75" hidden="1" customHeight="1" x14ac:dyDescent="0.3"/>
    <row r="44" ht="12.75" hidden="1" customHeight="1" x14ac:dyDescent="0.3"/>
    <row r="45" ht="12.75" hidden="1" customHeight="1" x14ac:dyDescent="0.3"/>
    <row r="46" ht="12.75" hidden="1" customHeight="1" x14ac:dyDescent="0.3"/>
    <row r="47" ht="12.75" hidden="1" customHeight="1" x14ac:dyDescent="0.3"/>
    <row r="48" ht="12.75" hidden="1" customHeight="1" x14ac:dyDescent="0.3"/>
    <row r="49" ht="12.75" hidden="1" customHeight="1" x14ac:dyDescent="0.3"/>
    <row r="50" ht="12.75" hidden="1" customHeight="1" x14ac:dyDescent="0.3"/>
    <row r="51" ht="12.75" hidden="1" customHeight="1" x14ac:dyDescent="0.3"/>
    <row r="52" ht="12.75" hidden="1" customHeight="1" x14ac:dyDescent="0.3"/>
    <row r="53" ht="12.75" hidden="1" customHeight="1" x14ac:dyDescent="0.3"/>
    <row r="54" ht="12.75" hidden="1" customHeight="1" x14ac:dyDescent="0.3"/>
    <row r="55" ht="12.75" hidden="1" customHeight="1" x14ac:dyDescent="0.3"/>
    <row r="56" ht="12.75" hidden="1" customHeight="1" x14ac:dyDescent="0.3"/>
    <row r="57" ht="12.75" hidden="1" customHeight="1" x14ac:dyDescent="0.3"/>
    <row r="58" ht="12.75" hidden="1" customHeight="1" x14ac:dyDescent="0.3"/>
    <row r="59" ht="12.75" hidden="1" customHeight="1" x14ac:dyDescent="0.3"/>
    <row r="60" ht="12.75" hidden="1" customHeight="1" x14ac:dyDescent="0.3"/>
    <row r="61" ht="12.75" hidden="1" customHeight="1" x14ac:dyDescent="0.3"/>
    <row r="62" ht="12.75" hidden="1" customHeight="1" x14ac:dyDescent="0.3"/>
    <row r="63" ht="12.75" hidden="1" customHeight="1" x14ac:dyDescent="0.3"/>
    <row r="64" ht="12.75" hidden="1" customHeight="1" x14ac:dyDescent="0.3"/>
    <row r="65" ht="12.75" hidden="1" customHeight="1" x14ac:dyDescent="0.3"/>
    <row r="66" ht="12.75" hidden="1" customHeight="1" x14ac:dyDescent="0.3"/>
    <row r="67" ht="12.75" hidden="1" customHeight="1" x14ac:dyDescent="0.3"/>
    <row r="68" ht="12.75" hidden="1" customHeight="1" x14ac:dyDescent="0.3"/>
    <row r="69" ht="12.75" hidden="1" customHeight="1" x14ac:dyDescent="0.3"/>
    <row r="70" ht="12.75" hidden="1" customHeight="1" x14ac:dyDescent="0.3"/>
    <row r="71" ht="12.75" hidden="1" customHeight="1" x14ac:dyDescent="0.3"/>
    <row r="72" ht="12.75" hidden="1" customHeight="1" x14ac:dyDescent="0.3"/>
    <row r="73" ht="12.75" hidden="1" customHeight="1" x14ac:dyDescent="0.3"/>
    <row r="74" ht="12.75" hidden="1" customHeight="1" x14ac:dyDescent="0.3"/>
    <row r="75" ht="12.75" hidden="1" customHeight="1" x14ac:dyDescent="0.3"/>
    <row r="76" ht="12.75" hidden="1" customHeight="1" x14ac:dyDescent="0.3"/>
    <row r="77" ht="12.75" hidden="1" customHeight="1" x14ac:dyDescent="0.3"/>
    <row r="78" ht="12.75" hidden="1" customHeight="1" x14ac:dyDescent="0.3"/>
    <row r="79" ht="12.75" hidden="1" customHeight="1" x14ac:dyDescent="0.3"/>
    <row r="80" ht="12.75" hidden="1" customHeight="1" x14ac:dyDescent="0.3"/>
    <row r="81" ht="12.75" hidden="1" customHeight="1" x14ac:dyDescent="0.3"/>
    <row r="82" ht="12.75" hidden="1" customHeight="1" x14ac:dyDescent="0.3"/>
    <row r="83" ht="12.75" hidden="1" customHeight="1" x14ac:dyDescent="0.3"/>
    <row r="84" ht="12.75" hidden="1" customHeight="1" x14ac:dyDescent="0.3"/>
    <row r="85" ht="12.75" hidden="1" customHeight="1" x14ac:dyDescent="0.3"/>
    <row r="86" ht="12.75" hidden="1" customHeight="1" x14ac:dyDescent="0.3"/>
    <row r="87" ht="12.75" hidden="1" customHeight="1" x14ac:dyDescent="0.3"/>
    <row r="88" ht="12.75" hidden="1" customHeight="1" x14ac:dyDescent="0.3"/>
    <row r="89" ht="12.75" hidden="1" customHeight="1" x14ac:dyDescent="0.3"/>
    <row r="90" ht="12.75" hidden="1" customHeight="1" x14ac:dyDescent="0.3"/>
    <row r="91" ht="12.75" hidden="1" customHeight="1" x14ac:dyDescent="0.3"/>
    <row r="92" ht="12.75" hidden="1" customHeight="1" x14ac:dyDescent="0.3"/>
    <row r="93" ht="12.75" hidden="1" customHeight="1" x14ac:dyDescent="0.3"/>
    <row r="94" ht="12.75" hidden="1" customHeight="1" x14ac:dyDescent="0.3"/>
    <row r="95" ht="12.75" hidden="1" customHeight="1" x14ac:dyDescent="0.3"/>
    <row r="96" ht="12.75" hidden="1" customHeight="1" x14ac:dyDescent="0.3"/>
    <row r="97" ht="12.75" hidden="1" customHeight="1" x14ac:dyDescent="0.3"/>
    <row r="98" ht="12.75" hidden="1" customHeight="1" x14ac:dyDescent="0.3"/>
    <row r="99" ht="12.75" hidden="1" customHeight="1" x14ac:dyDescent="0.3"/>
    <row r="100" ht="12.75" hidden="1" customHeight="1" x14ac:dyDescent="0.3"/>
    <row r="101" ht="12.75" hidden="1" customHeight="1" x14ac:dyDescent="0.3"/>
    <row r="102" ht="12.75" hidden="1" customHeight="1" x14ac:dyDescent="0.3"/>
    <row r="103" ht="12.75" hidden="1" customHeight="1" x14ac:dyDescent="0.3"/>
    <row r="104" ht="12.75" hidden="1" customHeight="1" x14ac:dyDescent="0.3"/>
    <row r="105" ht="12.75" hidden="1" customHeight="1" x14ac:dyDescent="0.3"/>
  </sheetData>
  <pageMargins left="0.511811024" right="0.511811024" top="0.78740157499999996" bottom="0.78740157499999996" header="0.31496062000000002" footer="0.31496062000000002"/>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Resumo</vt:lpstr>
      <vt:lpstr>Portfólio</vt:lpstr>
      <vt:lpstr>BP</vt:lpstr>
      <vt:lpstr>DRE</vt:lpstr>
      <vt:lpstr>Performance</vt:lpstr>
      <vt:lpstr>Cotistas - Shareholders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Felício</dc:creator>
  <cp:lastModifiedBy>Lucca Argentin</cp:lastModifiedBy>
  <cp:lastPrinted>2020-04-22T22:59:17Z</cp:lastPrinted>
  <dcterms:created xsi:type="dcterms:W3CDTF">2018-04-10T18:02:07Z</dcterms:created>
  <dcterms:modified xsi:type="dcterms:W3CDTF">2024-12-30T19:03:51Z</dcterms:modified>
</cp:coreProperties>
</file>