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mdiasbranco.sharepoint.com/sites/RelaescomInvestidores2/Documentos Compartilhados/General/Site/Resultados interativos de commodities/2026/"/>
    </mc:Choice>
  </mc:AlternateContent>
  <xr:revisionPtr revIDLastSave="2341" documentId="8_{F91925DD-23F1-4719-9D29-07B71D371720}" xr6:coauthVersionLast="47" xr6:coauthVersionMax="47" xr10:uidLastSave="{B787A520-DE39-4A00-AF99-64BD4123B3B4}"/>
  <bookViews>
    <workbookView xWindow="-110" yWindow="-110" windowWidth="19420" windowHeight="11500" tabRatio="886" xr2:uid="{89501769-70BC-4008-B120-13A837B3410C}"/>
  </bookViews>
  <sheets>
    <sheet name="Home" sheetId="1" r:id="rId1"/>
    <sheet name="Produção" sheetId="15" r:id="rId2"/>
    <sheet name="Consumo" sheetId="16" r:id="rId3"/>
    <sheet name="Exportação" sheetId="17" r:id="rId4"/>
    <sheet name="Importação" sheetId="18" r:id="rId5"/>
    <sheet name="Estoques" sheetId="19" r:id="rId6"/>
    <sheet name="Brasil" sheetId="20" r:id="rId7"/>
    <sheet name="Preços e Cotações" sheetId="21" r:id="rId8"/>
  </sheets>
  <definedNames>
    <definedName name="_xlnm._FilterDatabase" localSheetId="2" hidden="1">Consumo!$A$2:$F$13</definedName>
    <definedName name="_xlnm._FilterDatabase" localSheetId="5" hidden="1">Estoques!$A$2:$F$13</definedName>
    <definedName name="_xlnm._FilterDatabase" localSheetId="3" hidden="1">Exportação!$A$2:$F$13</definedName>
    <definedName name="_xlnm._FilterDatabase" localSheetId="4" hidden="1">Importação!$A$2:$F$12</definedName>
    <definedName name="_xlnm._FilterDatabase" localSheetId="1" hidden="1">Produção!$A$2:$F$13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9" l="1"/>
  <c r="L16" i="19"/>
  <c r="M16" i="19"/>
  <c r="N16" i="19"/>
  <c r="K17" i="19"/>
  <c r="L17" i="19"/>
  <c r="M17" i="19"/>
  <c r="N17" i="19"/>
  <c r="K18" i="19"/>
  <c r="L18" i="19"/>
  <c r="M18" i="19"/>
  <c r="N18" i="19"/>
  <c r="K3" i="19"/>
  <c r="L3" i="19"/>
  <c r="M3" i="19"/>
  <c r="N3" i="19"/>
  <c r="K4" i="19"/>
  <c r="L4" i="19"/>
  <c r="M4" i="19"/>
  <c r="N4" i="19"/>
  <c r="K5" i="19"/>
  <c r="L5" i="19"/>
  <c r="M5" i="19"/>
  <c r="N5" i="19"/>
  <c r="K6" i="19"/>
  <c r="L6" i="19"/>
  <c r="M6" i="19"/>
  <c r="N6" i="19"/>
  <c r="K7" i="19"/>
  <c r="L7" i="19"/>
  <c r="M7" i="19"/>
  <c r="N7" i="19"/>
  <c r="K8" i="19"/>
  <c r="L8" i="19"/>
  <c r="M8" i="19"/>
  <c r="N8" i="19"/>
  <c r="K9" i="19"/>
  <c r="L9" i="19"/>
  <c r="M9" i="19"/>
  <c r="N9" i="19"/>
  <c r="K10" i="19"/>
  <c r="L10" i="19"/>
  <c r="M10" i="19"/>
  <c r="N10" i="19"/>
  <c r="K11" i="19"/>
  <c r="L11" i="19"/>
  <c r="M11" i="19"/>
  <c r="N11" i="19"/>
  <c r="K12" i="19"/>
  <c r="L12" i="19"/>
  <c r="M12" i="19"/>
  <c r="N12" i="19"/>
  <c r="K13" i="19"/>
  <c r="L13" i="19"/>
  <c r="M13" i="19"/>
  <c r="N13" i="19"/>
  <c r="J4" i="19"/>
  <c r="J5" i="19"/>
  <c r="J6" i="19"/>
  <c r="J7" i="19"/>
  <c r="J8" i="19"/>
  <c r="J9" i="19"/>
  <c r="J10" i="19"/>
  <c r="J11" i="19"/>
  <c r="J12" i="19"/>
  <c r="J13" i="19"/>
  <c r="J3" i="19"/>
  <c r="J18" i="19"/>
  <c r="J17" i="19"/>
  <c r="J16" i="19"/>
  <c r="C16" i="19"/>
  <c r="D16" i="19"/>
  <c r="E16" i="19"/>
  <c r="F16" i="19"/>
  <c r="C17" i="19"/>
  <c r="D17" i="19"/>
  <c r="E17" i="19"/>
  <c r="F17" i="19"/>
  <c r="B17" i="19"/>
  <c r="B16" i="19"/>
  <c r="K15" i="18"/>
  <c r="L15" i="18"/>
  <c r="M15" i="18"/>
  <c r="N15" i="18"/>
  <c r="K16" i="18"/>
  <c r="L16" i="18"/>
  <c r="M16" i="18"/>
  <c r="N16" i="18"/>
  <c r="K17" i="18"/>
  <c r="L17" i="18"/>
  <c r="M17" i="18"/>
  <c r="N17" i="18"/>
  <c r="K3" i="18"/>
  <c r="L3" i="18"/>
  <c r="M3" i="18"/>
  <c r="N3" i="18"/>
  <c r="K4" i="18"/>
  <c r="L4" i="18"/>
  <c r="M4" i="18"/>
  <c r="N4" i="18"/>
  <c r="K5" i="18"/>
  <c r="L5" i="18"/>
  <c r="M5" i="18"/>
  <c r="N5" i="18"/>
  <c r="K6" i="18"/>
  <c r="L6" i="18"/>
  <c r="M6" i="18"/>
  <c r="N6" i="18"/>
  <c r="K7" i="18"/>
  <c r="L7" i="18"/>
  <c r="M7" i="18"/>
  <c r="N7" i="18"/>
  <c r="K8" i="18"/>
  <c r="L8" i="18"/>
  <c r="M8" i="18"/>
  <c r="N8" i="18"/>
  <c r="K9" i="18"/>
  <c r="L9" i="18"/>
  <c r="M9" i="18"/>
  <c r="N9" i="18"/>
  <c r="K10" i="18"/>
  <c r="L10" i="18"/>
  <c r="M10" i="18"/>
  <c r="N10" i="18"/>
  <c r="K11" i="18"/>
  <c r="L11" i="18"/>
  <c r="M11" i="18"/>
  <c r="N11" i="18"/>
  <c r="K12" i="18"/>
  <c r="L12" i="18"/>
  <c r="M12" i="18"/>
  <c r="N12" i="18"/>
  <c r="J4" i="18"/>
  <c r="J5" i="18"/>
  <c r="J6" i="18"/>
  <c r="J7" i="18"/>
  <c r="J8" i="18"/>
  <c r="J9" i="18"/>
  <c r="J10" i="18"/>
  <c r="J11" i="18"/>
  <c r="J12" i="18"/>
  <c r="J3" i="18"/>
  <c r="J17" i="18"/>
  <c r="J16" i="18"/>
  <c r="J15" i="18"/>
  <c r="C15" i="18"/>
  <c r="D15" i="18"/>
  <c r="E15" i="18"/>
  <c r="E16" i="18" s="1"/>
  <c r="F15" i="18"/>
  <c r="C16" i="18"/>
  <c r="D16" i="18"/>
  <c r="F16" i="18"/>
  <c r="B15" i="18"/>
  <c r="B16" i="18" s="1"/>
  <c r="K3" i="17"/>
  <c r="L3" i="17"/>
  <c r="M3" i="17"/>
  <c r="N3" i="17"/>
  <c r="K4" i="17"/>
  <c r="L4" i="17"/>
  <c r="M4" i="17"/>
  <c r="N4" i="17"/>
  <c r="K5" i="17"/>
  <c r="L5" i="17"/>
  <c r="M5" i="17"/>
  <c r="N5" i="17"/>
  <c r="K6" i="17"/>
  <c r="L6" i="17"/>
  <c r="M6" i="17"/>
  <c r="N6" i="17"/>
  <c r="K7" i="17"/>
  <c r="L7" i="17"/>
  <c r="M7" i="17"/>
  <c r="N7" i="17"/>
  <c r="K8" i="17"/>
  <c r="L8" i="17"/>
  <c r="M8" i="17"/>
  <c r="N8" i="17"/>
  <c r="K9" i="17"/>
  <c r="L9" i="17"/>
  <c r="M9" i="17"/>
  <c r="N9" i="17"/>
  <c r="K10" i="17"/>
  <c r="L10" i="17"/>
  <c r="M10" i="17"/>
  <c r="N10" i="17"/>
  <c r="K11" i="17"/>
  <c r="L11" i="17"/>
  <c r="M11" i="17"/>
  <c r="N11" i="17"/>
  <c r="K12" i="17"/>
  <c r="L12" i="17"/>
  <c r="M12" i="17"/>
  <c r="N12" i="17"/>
  <c r="K13" i="17"/>
  <c r="L13" i="17"/>
  <c r="M13" i="17"/>
  <c r="N13" i="17"/>
  <c r="K16" i="17"/>
  <c r="L16" i="17"/>
  <c r="M16" i="17"/>
  <c r="N16" i="17"/>
  <c r="K17" i="17"/>
  <c r="L17" i="17"/>
  <c r="M17" i="17"/>
  <c r="N17" i="17"/>
  <c r="K18" i="17"/>
  <c r="L18" i="17"/>
  <c r="M18" i="17"/>
  <c r="N18" i="17"/>
  <c r="J4" i="17"/>
  <c r="J5" i="17"/>
  <c r="J6" i="17"/>
  <c r="J7" i="17"/>
  <c r="J8" i="17"/>
  <c r="J9" i="17"/>
  <c r="J10" i="17"/>
  <c r="J11" i="17"/>
  <c r="J12" i="17"/>
  <c r="J13" i="17"/>
  <c r="J3" i="17"/>
  <c r="J18" i="17"/>
  <c r="J17" i="17"/>
  <c r="J16" i="17"/>
  <c r="C16" i="17"/>
  <c r="D16" i="17"/>
  <c r="E16" i="17"/>
  <c r="F16" i="17"/>
  <c r="C17" i="17"/>
  <c r="D17" i="17"/>
  <c r="E17" i="17"/>
  <c r="F17" i="17"/>
  <c r="B17" i="17"/>
  <c r="B16" i="17"/>
  <c r="C17" i="16"/>
  <c r="D17" i="16"/>
  <c r="E17" i="16"/>
  <c r="F17" i="16"/>
  <c r="B17" i="16"/>
  <c r="J17" i="16" s="1"/>
  <c r="C17" i="15"/>
  <c r="D17" i="15"/>
  <c r="L17" i="15" s="1"/>
  <c r="E17" i="15"/>
  <c r="F17" i="15"/>
  <c r="B17" i="15"/>
  <c r="F16" i="15"/>
  <c r="K17" i="16"/>
  <c r="L17" i="16"/>
  <c r="M17" i="16"/>
  <c r="N17" i="16"/>
  <c r="K18" i="16"/>
  <c r="L18" i="16"/>
  <c r="M18" i="16"/>
  <c r="N18" i="16"/>
  <c r="K16" i="16"/>
  <c r="L16" i="16"/>
  <c r="M16" i="16"/>
  <c r="N16" i="16"/>
  <c r="L5" i="16"/>
  <c r="K3" i="16"/>
  <c r="L3" i="16"/>
  <c r="M3" i="16"/>
  <c r="N3" i="16"/>
  <c r="K4" i="16"/>
  <c r="L4" i="16"/>
  <c r="M4" i="16"/>
  <c r="N4" i="16"/>
  <c r="K5" i="16"/>
  <c r="M5" i="16"/>
  <c r="N5" i="16"/>
  <c r="K6" i="16"/>
  <c r="L6" i="16"/>
  <c r="M6" i="16"/>
  <c r="N6" i="16"/>
  <c r="K7" i="16"/>
  <c r="L7" i="16"/>
  <c r="M7" i="16"/>
  <c r="N7" i="16"/>
  <c r="K8" i="16"/>
  <c r="L8" i="16"/>
  <c r="M8" i="16"/>
  <c r="N8" i="16"/>
  <c r="K9" i="16"/>
  <c r="L9" i="16"/>
  <c r="M9" i="16"/>
  <c r="N9" i="16"/>
  <c r="K10" i="16"/>
  <c r="L10" i="16"/>
  <c r="M10" i="16"/>
  <c r="N10" i="16"/>
  <c r="K11" i="16"/>
  <c r="L11" i="16"/>
  <c r="M11" i="16"/>
  <c r="N11" i="16"/>
  <c r="K12" i="16"/>
  <c r="L12" i="16"/>
  <c r="M12" i="16"/>
  <c r="N12" i="16"/>
  <c r="K13" i="16"/>
  <c r="L13" i="16"/>
  <c r="M13" i="16"/>
  <c r="N13" i="16"/>
  <c r="J4" i="16"/>
  <c r="J5" i="16"/>
  <c r="J6" i="16"/>
  <c r="J7" i="16"/>
  <c r="J8" i="16"/>
  <c r="J9" i="16"/>
  <c r="J10" i="16"/>
  <c r="J11" i="16"/>
  <c r="J12" i="16"/>
  <c r="J13" i="16"/>
  <c r="J3" i="16"/>
  <c r="J18" i="16"/>
  <c r="J16" i="16"/>
  <c r="C16" i="16"/>
  <c r="D16" i="16"/>
  <c r="E16" i="16"/>
  <c r="F16" i="16"/>
  <c r="B16" i="16"/>
  <c r="K17" i="15"/>
  <c r="M17" i="15"/>
  <c r="K5" i="15"/>
  <c r="K16" i="15"/>
  <c r="L16" i="15"/>
  <c r="M16" i="15"/>
  <c r="M6" i="15"/>
  <c r="K3" i="15"/>
  <c r="L3" i="15"/>
  <c r="M3" i="15"/>
  <c r="K4" i="15"/>
  <c r="L4" i="15"/>
  <c r="M4" i="15"/>
  <c r="L5" i="15"/>
  <c r="M5" i="15"/>
  <c r="K6" i="15"/>
  <c r="L6" i="15"/>
  <c r="K7" i="15"/>
  <c r="L7" i="15"/>
  <c r="M7" i="15"/>
  <c r="K8" i="15"/>
  <c r="L8" i="15"/>
  <c r="M8" i="15"/>
  <c r="K9" i="15"/>
  <c r="L9" i="15"/>
  <c r="M9" i="15"/>
  <c r="K10" i="15"/>
  <c r="L10" i="15"/>
  <c r="M10" i="15"/>
  <c r="K11" i="15"/>
  <c r="L11" i="15"/>
  <c r="M11" i="15"/>
  <c r="K12" i="15"/>
  <c r="L12" i="15"/>
  <c r="M12" i="15"/>
  <c r="K13" i="15"/>
  <c r="L13" i="15"/>
  <c r="M13" i="15"/>
  <c r="J4" i="15"/>
  <c r="J5" i="15"/>
  <c r="J6" i="15"/>
  <c r="J7" i="15"/>
  <c r="J8" i="15"/>
  <c r="J9" i="15"/>
  <c r="J10" i="15"/>
  <c r="J11" i="15"/>
  <c r="J12" i="15"/>
  <c r="J13" i="15"/>
  <c r="J3" i="15"/>
  <c r="J17" i="15"/>
  <c r="J16" i="15"/>
  <c r="J18" i="15"/>
  <c r="C16" i="15"/>
  <c r="D16" i="15"/>
  <c r="E16" i="15"/>
  <c r="B16" i="15"/>
  <c r="N4" i="15" l="1"/>
  <c r="N9" i="15"/>
  <c r="N13" i="15"/>
  <c r="N5" i="15"/>
  <c r="N11" i="15"/>
  <c r="N3" i="15"/>
  <c r="N17" i="15"/>
  <c r="N10" i="15"/>
  <c r="N7" i="15"/>
  <c r="N8" i="15"/>
  <c r="N12" i="15"/>
  <c r="N6" i="15"/>
  <c r="N16" i="15"/>
  <c r="I28" i="20"/>
  <c r="I27" i="20"/>
  <c r="I26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3" i="20"/>
  <c r="P60" i="21"/>
  <c r="P63" i="21" s="1"/>
</calcChain>
</file>

<file path=xl/sharedStrings.xml><?xml version="1.0" encoding="utf-8"?>
<sst xmlns="http://schemas.openxmlformats.org/spreadsheetml/2006/main" count="333" uniqueCount="95">
  <si>
    <t>Outros</t>
  </si>
  <si>
    <t>PRODUÇÃO MUNDIAL DE TRIGO (MIL TON)</t>
  </si>
  <si>
    <t>PESO DA PRODUÇÃO MUNDIAL DE TRIGO (%)</t>
  </si>
  <si>
    <t>País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</si>
  <si>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</si>
  <si>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</si>
  <si>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</si>
  <si>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</si>
  <si>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</si>
  <si>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</si>
  <si>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</si>
  <si>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2015/2016</t>
  </si>
  <si>
    <t>Argentina</t>
  </si>
  <si>
    <t>China</t>
  </si>
  <si>
    <t>Subtotal</t>
  </si>
  <si>
    <t>Mundo</t>
  </si>
  <si>
    <t>Fonte:</t>
  </si>
  <si>
    <t>https://apps.fas.usda.gov/psdonline/app/index.html#/app/home</t>
  </si>
  <si>
    <t>CONSUMO MUNDIAL DE TRIGO (MIL TON)</t>
  </si>
  <si>
    <t>PESO DO CONSUMO MUNDIAL DE TRIGO (%)</t>
  </si>
  <si>
    <t>EXPORTAÇÃO MUNDIAL DE TRIGO (MIL TON)</t>
  </si>
  <si>
    <t>PESO DAS EXPORTAÇÕES MUNDIAIS DE TRIGO (%)</t>
  </si>
  <si>
    <t>IMPORTAÇÃO MUNDIAL DE TRIGO (MIL TON)</t>
  </si>
  <si>
    <t>Bangladesh</t>
  </si>
  <si>
    <t>PESO DAS IMPORTAÇÕES MUNDIAIS DE TRIGO (%)</t>
  </si>
  <si>
    <t>ESTOQUES MUNDIAIS DE TRIGO (MIL TON)</t>
  </si>
  <si>
    <t>PESO DOS ESTOQUES MUNDIAIS DE TRIGO (%)</t>
  </si>
  <si>
    <t>Área Plantada</t>
  </si>
  <si>
    <t>Estoques Iniciais</t>
  </si>
  <si>
    <t>Produção</t>
  </si>
  <si>
    <t>Importação</t>
  </si>
  <si>
    <t>Fornecimento Total</t>
  </si>
  <si>
    <t>Exportação</t>
  </si>
  <si>
    <t>Consumo Doméstico</t>
  </si>
  <si>
    <t>Estoques Finais</t>
  </si>
  <si>
    <t>TRIGO BRASILEIRO (MIL TON)</t>
  </si>
  <si>
    <t>Produção/Consumo</t>
  </si>
  <si>
    <t>COTAÇÃO TRIGO ARGENTINO - US$/TON BASE FOB (COMPRA)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</si>
  <si>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</si>
  <si>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</si>
  <si>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</si>
  <si>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</si>
  <si>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</si>
  <si>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</si>
  <si>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</si>
  <si>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</si>
  <si>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</si>
  <si>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</si>
  <si>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</si>
  <si>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</si>
  <si>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</si>
  <si>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COTAÇÃO TRIGO B. BLANCA - US$/TON BASE FOB (COMPRA)</t>
  </si>
  <si>
    <t>COTAÇÃO TRIGO AMERICANO (KANSAS) - US$ /TON</t>
  </si>
  <si>
    <t>COTAÇÃO DO TRIGO NACIONAL - R$ / TON</t>
  </si>
  <si>
    <t>COTAÇÃO DO TRIGO NACIONAL - US$ / TON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</si>
  <si>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</si>
  <si>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</si>
  <si>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</si>
  <si>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</si>
  <si>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</si>
  <si>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</si>
  <si>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</si>
  <si>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</si>
  <si>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</si>
  <si>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</si>
  <si>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</si>
  <si>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</si>
  <si>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</si>
  <si>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</si>
  <si>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</si>
  <si>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Austrália</t>
  </si>
  <si>
    <t>Brasil</t>
  </si>
  <si>
    <t>Canadá</t>
  </si>
  <si>
    <t>União Europeia</t>
  </si>
  <si>
    <t>Índia</t>
  </si>
  <si>
    <t>Irã</t>
  </si>
  <si>
    <t>Cazaquistão</t>
  </si>
  <si>
    <t>Paquistão</t>
  </si>
  <si>
    <t>Rússia</t>
  </si>
  <si>
    <t>Turquia</t>
  </si>
  <si>
    <t>Ucrânia</t>
  </si>
  <si>
    <t>Reino Unido</t>
  </si>
  <si>
    <t>Estados Unidos</t>
  </si>
  <si>
    <t>Argélia</t>
  </si>
  <si>
    <t>Egito</t>
  </si>
  <si>
    <t>Indonésia</t>
  </si>
  <si>
    <t>Marrocos</t>
  </si>
  <si>
    <t>Filipinas</t>
  </si>
  <si>
    <t>Safras &amp; Mercados</t>
  </si>
  <si>
    <t>2023/2024</t>
  </si>
  <si>
    <t>2024/2025</t>
  </si>
  <si>
    <t>2025/2026</t>
  </si>
  <si>
    <t>Top 10 - 2025/2026</t>
  </si>
  <si>
    <t>Top 10 + Brasil - 2025/2026</t>
  </si>
  <si>
    <t>Vietnã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</si>
</sst>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u/>
      <sz val="8.8000000000000007"/>
      <color rgb="FF0000FF"/>
      <name val="Calibri"/>
      <family val="2"/>
    </font>
    <font>
      <u/>
      <sz val="10"/>
      <color rgb="FF0000FF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Trebuchet MS"/>
      <family val="2"/>
    </font>
    <font>
      <sz val="9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5F5F5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1F497D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165" fontId="1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7" fillId="0" borderId="0" xfId="4" applyFont="1" applyBorder="1" applyProtection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2" fontId="4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0" fontId="10" fillId="0" borderId="0" xfId="0" applyFont="1"/>
    <xf numFmtId="1" fontId="10" fillId="0" borderId="0" xfId="0" applyNumberFormat="1" applyFont="1"/>
    <xf numFmtId="0" fontId="8" fillId="0" borderId="0" xfId="4" applyFont="1" applyBorder="1" applyProtection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wrapText="1"/>
    </xf>
    <xf numFmtId="9" fontId="10" fillId="0" borderId="0" xfId="5" applyFont="1"/>
    <xf numFmtId="166" fontId="10" fillId="0" borderId="0" xfId="5" applyNumberFormat="1" applyFont="1"/>
    <xf numFmtId="0" fontId="2" fillId="0" borderId="0" xfId="4" applyBorder="1" applyProtection="1"/>
    <xf numFmtId="0" fontId="6" fillId="0" borderId="0" xfId="0" applyFont="1" applyAlignment="1">
      <alignment horizontal="left" vertical="center"/>
    </xf>
    <xf numFmtId="0" fontId="8" fillId="0" borderId="0" xfId="4" applyFont="1" applyFill="1" applyBorder="1" applyAlignment="1" applyProtection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8" fillId="0" borderId="0" xfId="4" applyFont="1" applyFill="1" applyBorder="1" applyAlignment="1" applyProtection="1">
      <alignment vertical="center"/>
    </xf>
    <xf numFmtId="0" fontId="3" fillId="5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0" fontId="10" fillId="0" borderId="0" xfId="5" applyNumberFormat="1" applyFont="1"/>
    <xf numFmtId="0" fontId="11" fillId="0" borderId="0" xfId="0" applyFont="1" applyFill="1" applyAlignment="1">
      <alignment vertical="center"/>
    </xf>
    <xf numFmtId="167" fontId="10" fillId="0" borderId="0" xfId="6" applyNumberFormat="1" applyFont="1" applyAlignment="1">
      <alignment wrapText="1"/>
    </xf>
    <xf numFmtId="167" fontId="10" fillId="0" borderId="0" xfId="6" applyNumberFormat="1" applyFont="1"/>
    <xf numFmtId="0" fontId="12" fillId="0" borderId="0" xfId="0" applyFont="1" applyFill="1" applyAlignment="1">
      <alignment horizontal="center" vertical="center"/>
    </xf>
    <xf numFmtId="1" fontId="10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0" fillId="0" borderId="0" xfId="0" applyFill="1"/>
    <xf numFmtId="2" fontId="15" fillId="0" borderId="0" xfId="0" applyNumberFormat="1" applyFont="1"/>
    <xf numFmtId="2" fontId="16" fillId="2" borderId="0" xfId="0" applyNumberFormat="1" applyFont="1" applyFill="1"/>
    <xf numFmtId="0" fontId="11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7">
    <cellStyle name="Hiperlink" xfId="4" builtinId="8"/>
    <cellStyle name="Normal" xfId="0" builtinId="0"/>
    <cellStyle name="Normal 8" xfId="1" xr:uid="{677D0026-C8F0-47D1-A351-43A9AD32AD40}"/>
    <cellStyle name="Porcentagem" xfId="5" builtinId="5"/>
    <cellStyle name="Separador de milhares 11" xfId="2" xr:uid="{6B39E55C-25D2-4C86-8D69-1333EE9ACC40}"/>
    <cellStyle name="Separador de milhares 2 2" xfId="3" xr:uid="{9CA0AB4E-2F10-4A79-975E-7D5BA2FDA777}"/>
    <cellStyle name="Vírgula" xfId="6" builtinId="3"/>
  </cellStyles>
  <dxfs count="0"/>
  <tableStyles count="0" defaultTableStyle="TableStyleMedium2" defaultPivotStyle="PivotStyleLight16"/>
  <colors>
    <mruColors>
      <color rgb="FF212A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xporta&#231;&#227;o!A1"/><Relationship Id="rId13" Type="http://schemas.openxmlformats.org/officeDocument/2006/relationships/image" Target="../media/image4.svg"/><Relationship Id="rId3" Type="http://schemas.openxmlformats.org/officeDocument/2006/relationships/hyperlink" Target="#Consumo!A1"/><Relationship Id="rId7" Type="http://schemas.openxmlformats.org/officeDocument/2006/relationships/hyperlink" Target="#'Pre&#231;os e Cota&#231;&#245;es'!A1"/><Relationship Id="rId12" Type="http://schemas.openxmlformats.org/officeDocument/2006/relationships/image" Target="../media/image3.png"/><Relationship Id="rId17" Type="http://schemas.openxmlformats.org/officeDocument/2006/relationships/image" Target="../media/image7.png"/><Relationship Id="rId2" Type="http://schemas.openxmlformats.org/officeDocument/2006/relationships/hyperlink" Target="#Produ&#231;&#227;o!A1"/><Relationship Id="rId16" Type="http://schemas.openxmlformats.org/officeDocument/2006/relationships/image" Target="../media/image6.svg"/><Relationship Id="rId1" Type="http://schemas.openxmlformats.org/officeDocument/2006/relationships/image" Target="../media/image1.png"/><Relationship Id="rId6" Type="http://schemas.openxmlformats.org/officeDocument/2006/relationships/hyperlink" Target="#Estoques!A1"/><Relationship Id="rId11" Type="http://schemas.openxmlformats.org/officeDocument/2006/relationships/hyperlink" Target="https://ri.mdiasbranco.com.br/" TargetMode="External"/><Relationship Id="rId5" Type="http://schemas.openxmlformats.org/officeDocument/2006/relationships/hyperlink" Target="#Brasil!A1"/><Relationship Id="rId15" Type="http://schemas.openxmlformats.org/officeDocument/2006/relationships/image" Target="../media/image5.png"/><Relationship Id="rId10" Type="http://schemas.openxmlformats.org/officeDocument/2006/relationships/hyperlink" Target="https://www.youtube.com/c/RIMDias" TargetMode="External"/><Relationship Id="rId4" Type="http://schemas.openxmlformats.org/officeDocument/2006/relationships/hyperlink" Target="#Importa&#231;&#227;o!A1"/><Relationship Id="rId9" Type="http://schemas.openxmlformats.org/officeDocument/2006/relationships/image" Target="../media/image2.png"/><Relationship Id="rId14" Type="http://schemas.openxmlformats.org/officeDocument/2006/relationships/hyperlink" Target="mailto:ri@mdiasbranco.com.br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1</xdr:row>
      <xdr:rowOff>26410</xdr:rowOff>
    </xdr:from>
    <xdr:to>
      <xdr:col>6</xdr:col>
      <xdr:colOff>224552</xdr:colOff>
      <xdr:row>6</xdr:row>
      <xdr:rowOff>51567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2F167F9-CDFD-899F-251E-C35C629C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" y="210560"/>
          <a:ext cx="2580402" cy="945907"/>
        </a:xfrm>
        <a:prstGeom prst="rect">
          <a:avLst/>
        </a:prstGeom>
      </xdr:spPr>
    </xdr:pic>
    <xdr:clientData/>
  </xdr:twoCellAnchor>
  <xdr:twoCellAnchor>
    <xdr:from>
      <xdr:col>9</xdr:col>
      <xdr:colOff>33584</xdr:colOff>
      <xdr:row>3</xdr:row>
      <xdr:rowOff>92075</xdr:rowOff>
    </xdr:from>
    <xdr:to>
      <xdr:col>12</xdr:col>
      <xdr:colOff>157184</xdr:colOff>
      <xdr:row>6</xdr:row>
      <xdr:rowOff>70100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C09D00-94AC-434B-B3B1-215873003E12}"/>
            </a:ext>
          </a:extLst>
        </xdr:cNvPr>
        <xdr:cNvSpPr/>
      </xdr:nvSpPr>
      <xdr:spPr>
        <a:xfrm>
          <a:off x="5262809" y="663575"/>
          <a:ext cx="1866675" cy="5495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PRODUÇÃO</a:t>
          </a:r>
        </a:p>
      </xdr:txBody>
    </xdr:sp>
    <xdr:clientData/>
  </xdr:twoCellAnchor>
  <xdr:twoCellAnchor>
    <xdr:from>
      <xdr:col>12</xdr:col>
      <xdr:colOff>252659</xdr:colOff>
      <xdr:row>3</xdr:row>
      <xdr:rowOff>92075</xdr:rowOff>
    </xdr:from>
    <xdr:to>
      <xdr:col>15</xdr:col>
      <xdr:colOff>376259</xdr:colOff>
      <xdr:row>6</xdr:row>
      <xdr:rowOff>70100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DB876C-0BDF-441B-84BE-7A67AF674263}"/>
            </a:ext>
          </a:extLst>
        </xdr:cNvPr>
        <xdr:cNvSpPr/>
      </xdr:nvSpPr>
      <xdr:spPr>
        <a:xfrm>
          <a:off x="7224959" y="663575"/>
          <a:ext cx="1866675" cy="5495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CONSUMO</a:t>
          </a:r>
        </a:p>
      </xdr:txBody>
    </xdr:sp>
    <xdr:clientData/>
  </xdr:twoCellAnchor>
  <xdr:twoCellAnchor>
    <xdr:from>
      <xdr:col>12</xdr:col>
      <xdr:colOff>252659</xdr:colOff>
      <xdr:row>7</xdr:row>
      <xdr:rowOff>2393</xdr:rowOff>
    </xdr:from>
    <xdr:to>
      <xdr:col>15</xdr:col>
      <xdr:colOff>376259</xdr:colOff>
      <xdr:row>9</xdr:row>
      <xdr:rowOff>170918</xdr:rowOff>
    </xdr:to>
    <xdr:sp macro="" textlink="">
      <xdr:nvSpPr>
        <xdr:cNvPr id="39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D2A1ED-9A7A-4661-A25F-7CC1A3C045E9}"/>
            </a:ext>
          </a:extLst>
        </xdr:cNvPr>
        <xdr:cNvSpPr/>
      </xdr:nvSpPr>
      <xdr:spPr>
        <a:xfrm>
          <a:off x="7224959" y="1335893"/>
          <a:ext cx="1866675" cy="5495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IMPORTAÇÃO</a:t>
          </a:r>
        </a:p>
      </xdr:txBody>
    </xdr:sp>
    <xdr:clientData/>
  </xdr:twoCellAnchor>
  <xdr:twoCellAnchor>
    <xdr:from>
      <xdr:col>12</xdr:col>
      <xdr:colOff>252659</xdr:colOff>
      <xdr:row>10</xdr:row>
      <xdr:rowOff>101151</xdr:rowOff>
    </xdr:from>
    <xdr:to>
      <xdr:col>15</xdr:col>
      <xdr:colOff>376259</xdr:colOff>
      <xdr:row>13</xdr:row>
      <xdr:rowOff>79176</xdr:rowOff>
    </xdr:to>
    <xdr:sp macro="" textlink="">
      <xdr:nvSpPr>
        <xdr:cNvPr id="9" name="Retângulo: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7961CC-D8AC-4921-881F-1AF3DFB16906}"/>
            </a:ext>
          </a:extLst>
        </xdr:cNvPr>
        <xdr:cNvSpPr/>
      </xdr:nvSpPr>
      <xdr:spPr>
        <a:xfrm>
          <a:off x="7224959" y="2006151"/>
          <a:ext cx="1866675" cy="5495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BRASIL</a:t>
          </a:r>
        </a:p>
      </xdr:txBody>
    </xdr:sp>
    <xdr:clientData/>
  </xdr:twoCellAnchor>
  <xdr:twoCellAnchor>
    <xdr:from>
      <xdr:col>9</xdr:col>
      <xdr:colOff>33584</xdr:colOff>
      <xdr:row>10</xdr:row>
      <xdr:rowOff>103691</xdr:rowOff>
    </xdr:from>
    <xdr:to>
      <xdr:col>12</xdr:col>
      <xdr:colOff>157184</xdr:colOff>
      <xdr:row>13</xdr:row>
      <xdr:rowOff>79176</xdr:rowOff>
    </xdr:to>
    <xdr:sp macro="" textlink="">
      <xdr:nvSpPr>
        <xdr:cNvPr id="10" name="Retângulo: Cantos Arredondados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FDC782-1056-41C6-9DB8-0A125BE98D34}"/>
            </a:ext>
          </a:extLst>
        </xdr:cNvPr>
        <xdr:cNvSpPr/>
      </xdr:nvSpPr>
      <xdr:spPr>
        <a:xfrm>
          <a:off x="5262809" y="2008691"/>
          <a:ext cx="1866675" cy="54698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ESTOQUES</a:t>
          </a:r>
        </a:p>
      </xdr:txBody>
    </xdr:sp>
    <xdr:clientData/>
  </xdr:twoCellAnchor>
  <xdr:twoCellAnchor>
    <xdr:from>
      <xdr:col>9</xdr:col>
      <xdr:colOff>33584</xdr:colOff>
      <xdr:row>14</xdr:row>
      <xdr:rowOff>40191</xdr:rowOff>
    </xdr:from>
    <xdr:to>
      <xdr:col>15</xdr:col>
      <xdr:colOff>371475</xdr:colOff>
      <xdr:row>17</xdr:row>
      <xdr:rowOff>15676</xdr:rowOff>
    </xdr:to>
    <xdr:sp macro="" textlink="">
      <xdr:nvSpPr>
        <xdr:cNvPr id="12" name="Retângulo: Cantos Arredondado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BDC47D-073F-45C7-A40B-65530442AE28}"/>
            </a:ext>
          </a:extLst>
        </xdr:cNvPr>
        <xdr:cNvSpPr/>
      </xdr:nvSpPr>
      <xdr:spPr>
        <a:xfrm>
          <a:off x="5262809" y="2707191"/>
          <a:ext cx="3824041" cy="54698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PREÇOS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E COTAÇÕES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33584</xdr:colOff>
      <xdr:row>7</xdr:row>
      <xdr:rowOff>2393</xdr:rowOff>
    </xdr:from>
    <xdr:to>
      <xdr:col>12</xdr:col>
      <xdr:colOff>157184</xdr:colOff>
      <xdr:row>9</xdr:row>
      <xdr:rowOff>170918</xdr:rowOff>
    </xdr:to>
    <xdr:sp macro="" textlink="">
      <xdr:nvSpPr>
        <xdr:cNvPr id="14" name="Retângulo: Cantos Arredondados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16B951C-7F81-435B-B2D8-78C2FA430A68}"/>
            </a:ext>
          </a:extLst>
        </xdr:cNvPr>
        <xdr:cNvSpPr/>
      </xdr:nvSpPr>
      <xdr:spPr>
        <a:xfrm>
          <a:off x="5262809" y="1335893"/>
          <a:ext cx="1866675" cy="5495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EXPORTAÇÃO</a:t>
          </a:r>
        </a:p>
      </xdr:txBody>
    </xdr:sp>
    <xdr:clientData/>
  </xdr:twoCellAnchor>
  <xdr:twoCellAnchor>
    <xdr:from>
      <xdr:col>0</xdr:col>
      <xdr:colOff>120650</xdr:colOff>
      <xdr:row>18</xdr:row>
      <xdr:rowOff>57150</xdr:rowOff>
    </xdr:from>
    <xdr:to>
      <xdr:col>2</xdr:col>
      <xdr:colOff>419100</xdr:colOff>
      <xdr:row>19</xdr:row>
      <xdr:rowOff>180975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35C34B0D-81A2-B7F5-E2FB-ABE875D31D5E}"/>
            </a:ext>
          </a:extLst>
        </xdr:cNvPr>
        <xdr:cNvGrpSpPr/>
      </xdr:nvGrpSpPr>
      <xdr:grpSpPr>
        <a:xfrm>
          <a:off x="120650" y="3371850"/>
          <a:ext cx="1517650" cy="307975"/>
          <a:chOff x="0" y="0"/>
          <a:chExt cx="1765302" cy="307975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96EB7852-8943-615B-B2E8-D63408E67619}"/>
              </a:ext>
            </a:extLst>
          </xdr:cNvPr>
          <xdr:cNvGrpSpPr/>
        </xdr:nvGrpSpPr>
        <xdr:grpSpPr>
          <a:xfrm>
            <a:off x="0" y="0"/>
            <a:ext cx="319405" cy="307975"/>
            <a:chOff x="0" y="0"/>
            <a:chExt cx="319405" cy="307975"/>
          </a:xfrm>
        </xdr:grpSpPr>
        <xdr:sp macro="" textlink="">
          <xdr:nvSpPr>
            <xdr:cNvPr id="27" name="Elipse 26">
              <a:extLst>
                <a:ext uri="{FF2B5EF4-FFF2-40B4-BE49-F238E27FC236}">
                  <a16:creationId xmlns:a16="http://schemas.microsoft.com/office/drawing/2014/main" id="{A4B7CD27-E2CD-5AC6-4BDF-E559993126F1}"/>
                </a:ext>
              </a:extLst>
            </xdr:cNvPr>
            <xdr:cNvSpPr/>
          </xdr:nvSpPr>
          <xdr:spPr>
            <a:xfrm>
              <a:off x="105126" y="117027"/>
              <a:ext cx="105410" cy="762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LID4096" sz="800">
                <a:solidFill>
                  <a:srgbClr val="002060"/>
                </a:solidFill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endParaRPr>
            </a:p>
          </xdr:txBody>
        </xdr:sp>
        <xdr:pic>
          <xdr:nvPicPr>
            <xdr:cNvPr id="28" name="Imagem 27" descr="Uma imagem contendo laranja, monitor, placar, relógio&#10;&#10;Descrição gerada automaticamente">
              <a:extLst>
                <a:ext uri="{FF2B5EF4-FFF2-40B4-BE49-F238E27FC236}">
                  <a16:creationId xmlns:a16="http://schemas.microsoft.com/office/drawing/2014/main" id="{4B7355D8-69A8-F4D4-5955-8C05D873D6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319405" cy="307975"/>
            </a:xfrm>
            <a:prstGeom prst="rect">
              <a:avLst/>
            </a:prstGeom>
          </xdr:spPr>
        </xdr:pic>
      </xdr:grpSp>
      <xdr:sp macro="" textlink="">
        <xdr:nvSpPr>
          <xdr:cNvPr id="26" name="Espaço Reservado para Número de Slide 1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F3C00DA3-A1AD-C366-8042-89D867C50190}"/>
              </a:ext>
            </a:extLst>
          </xdr:cNvPr>
          <xdr:cNvSpPr txBox="1">
            <a:spLocks/>
          </xdr:cNvSpPr>
        </xdr:nvSpPr>
        <xdr:spPr>
          <a:xfrm>
            <a:off x="235266" y="27039"/>
            <a:ext cx="1530036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youtube.com/rimdias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</xdr:grpSp>
    <xdr:clientData/>
  </xdr:twoCellAnchor>
  <xdr:twoCellAnchor>
    <xdr:from>
      <xdr:col>0</xdr:col>
      <xdr:colOff>260350</xdr:colOff>
      <xdr:row>8</xdr:row>
      <xdr:rowOff>152400</xdr:rowOff>
    </xdr:from>
    <xdr:to>
      <xdr:col>7</xdr:col>
      <xdr:colOff>494583</xdr:colOff>
      <xdr:row>11</xdr:row>
      <xdr:rowOff>48400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105A7DA5-0508-553C-2374-5BD75AF3BA4B}"/>
            </a:ext>
          </a:extLst>
        </xdr:cNvPr>
        <xdr:cNvSpPr/>
      </xdr:nvSpPr>
      <xdr:spPr>
        <a:xfrm>
          <a:off x="260350" y="1676400"/>
          <a:ext cx="4301408" cy="467500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Trigo</a:t>
          </a:r>
        </a:p>
      </xdr:txBody>
    </xdr:sp>
    <xdr:clientData/>
  </xdr:twoCellAnchor>
  <xdr:twoCellAnchor>
    <xdr:from>
      <xdr:col>2</xdr:col>
      <xdr:colOff>406400</xdr:colOff>
      <xdr:row>18</xdr:row>
      <xdr:rowOff>57150</xdr:rowOff>
    </xdr:from>
    <xdr:to>
      <xdr:col>5</xdr:col>
      <xdr:colOff>114300</xdr:colOff>
      <xdr:row>19</xdr:row>
      <xdr:rowOff>151130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27B09BFF-C1FB-430B-E419-24B05148C601}"/>
            </a:ext>
          </a:extLst>
        </xdr:cNvPr>
        <xdr:cNvGrpSpPr/>
      </xdr:nvGrpSpPr>
      <xdr:grpSpPr>
        <a:xfrm>
          <a:off x="1625600" y="3371850"/>
          <a:ext cx="1536700" cy="278130"/>
          <a:chOff x="0" y="0"/>
          <a:chExt cx="1795183" cy="278130"/>
        </a:xfrm>
      </xdr:grpSpPr>
      <xdr:sp macro="" textlink="">
        <xdr:nvSpPr>
          <xdr:cNvPr id="31" name="Espaço Reservado para Número de Slide 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5136393D-A317-F8AA-EB54-19CBF70CA44F}"/>
              </a:ext>
            </a:extLst>
          </xdr:cNvPr>
          <xdr:cNvSpPr txBox="1">
            <a:spLocks/>
          </xdr:cNvSpPr>
        </xdr:nvSpPr>
        <xdr:spPr>
          <a:xfrm>
            <a:off x="210858" y="12290"/>
            <a:ext cx="1584325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u="none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ri.mdiasbranco.com.br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2" name="Gráfico 10" descr="Internet">
            <a:extLst>
              <a:ext uri="{FF2B5EF4-FFF2-40B4-BE49-F238E27FC236}">
                <a16:creationId xmlns:a16="http://schemas.microsoft.com/office/drawing/2014/main" id="{0112466A-2DF7-95F1-D0CC-590E0CFCA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3"/>
              </a:ext>
            </a:extLst>
          </a:blip>
          <a:stretch>
            <a:fillRect/>
          </a:stretch>
        </xdr:blipFill>
        <xdr:spPr>
          <a:xfrm>
            <a:off x="0" y="0"/>
            <a:ext cx="278130" cy="27813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82551</xdr:colOff>
      <xdr:row>18</xdr:row>
      <xdr:rowOff>82550</xdr:rowOff>
    </xdr:from>
    <xdr:to>
      <xdr:col>7</xdr:col>
      <xdr:colOff>488950</xdr:colOff>
      <xdr:row>19</xdr:row>
      <xdr:rowOff>107950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A385A6D5-022B-C91E-16CC-F58F071E0565}"/>
            </a:ext>
          </a:extLst>
        </xdr:cNvPr>
        <xdr:cNvGrpSpPr/>
      </xdr:nvGrpSpPr>
      <xdr:grpSpPr>
        <a:xfrm>
          <a:off x="3130551" y="3397250"/>
          <a:ext cx="1625599" cy="209550"/>
          <a:chOff x="1" y="0"/>
          <a:chExt cx="1625869" cy="209550"/>
        </a:xfrm>
      </xdr:grpSpPr>
      <xdr:sp macro="" textlink="">
        <xdr:nvSpPr>
          <xdr:cNvPr id="34" name="Espaço Reservado para Número de Slide 1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F52DA14-75B8-B41D-6DCE-BFCE49831EA7}"/>
              </a:ext>
            </a:extLst>
          </xdr:cNvPr>
          <xdr:cNvSpPr txBox="1">
            <a:spLocks/>
          </xdr:cNvSpPr>
        </xdr:nvSpPr>
        <xdr:spPr>
          <a:xfrm>
            <a:off x="198157" y="0"/>
            <a:ext cx="1427713" cy="20955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ri@mdiasbranco.com.br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5" name="Gráfico 13" descr="Envelope">
            <a:extLst>
              <a:ext uri="{FF2B5EF4-FFF2-40B4-BE49-F238E27FC236}">
                <a16:creationId xmlns:a16="http://schemas.microsoft.com/office/drawing/2014/main" id="{D15B4DDB-0F8B-FFAF-CF9A-B4E568758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1" y="1"/>
            <a:ext cx="203200" cy="2032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247650</xdr:colOff>
      <xdr:row>13</xdr:row>
      <xdr:rowOff>158750</xdr:rowOff>
    </xdr:from>
    <xdr:to>
      <xdr:col>7</xdr:col>
      <xdr:colOff>481883</xdr:colOff>
      <xdr:row>16</xdr:row>
      <xdr:rowOff>11283</xdr:rowOff>
    </xdr:to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D30F2CF8-4871-254C-1628-4FC4DACD1F5D}"/>
            </a:ext>
          </a:extLst>
        </xdr:cNvPr>
        <xdr:cNvSpPr/>
      </xdr:nvSpPr>
      <xdr:spPr>
        <a:xfrm>
          <a:off x="247650" y="2552700"/>
          <a:ext cx="4501433" cy="404983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0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MDIA3</a:t>
          </a:r>
        </a:p>
      </xdr:txBody>
    </xdr:sp>
    <xdr:clientData/>
  </xdr:twoCellAnchor>
  <xdr:twoCellAnchor editAs="oneCell">
    <xdr:from>
      <xdr:col>7</xdr:col>
      <xdr:colOff>349250</xdr:colOff>
      <xdr:row>0</xdr:row>
      <xdr:rowOff>0</xdr:rowOff>
    </xdr:from>
    <xdr:to>
      <xdr:col>8</xdr:col>
      <xdr:colOff>577850</xdr:colOff>
      <xdr:row>21</xdr:row>
      <xdr:rowOff>76200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7336DA8F-2941-6A4D-E03E-841EE7AB8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79" r="70443"/>
        <a:stretch/>
      </xdr:blipFill>
      <xdr:spPr>
        <a:xfrm>
          <a:off x="4616450" y="0"/>
          <a:ext cx="857250" cy="3943350"/>
        </a:xfrm>
        <a:prstGeom prst="rect">
          <a:avLst/>
        </a:prstGeom>
      </xdr:spPr>
    </xdr:pic>
    <xdr:clientData/>
  </xdr:twoCellAnchor>
  <xdr:twoCellAnchor>
    <xdr:from>
      <xdr:col>0</xdr:col>
      <xdr:colOff>425450</xdr:colOff>
      <xdr:row>12</xdr:row>
      <xdr:rowOff>107950</xdr:rowOff>
    </xdr:from>
    <xdr:to>
      <xdr:col>7</xdr:col>
      <xdr:colOff>342900</xdr:colOff>
      <xdr:row>12</xdr:row>
      <xdr:rowOff>111550</xdr:rowOff>
    </xdr:to>
    <xdr:sp macro="" textlink="">
      <xdr:nvSpPr>
        <xdr:cNvPr id="50" name="Retângulo 49">
          <a:extLst>
            <a:ext uri="{FF2B5EF4-FFF2-40B4-BE49-F238E27FC236}">
              <a16:creationId xmlns:a16="http://schemas.microsoft.com/office/drawing/2014/main" id="{8A2DFA7B-39A0-47C4-07BE-4B0FBADC20DF}"/>
            </a:ext>
          </a:extLst>
        </xdr:cNvPr>
        <xdr:cNvSpPr/>
      </xdr:nvSpPr>
      <xdr:spPr>
        <a:xfrm>
          <a:off x="425450" y="23177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419100</xdr:colOff>
      <xdr:row>7</xdr:row>
      <xdr:rowOff>114300</xdr:rowOff>
    </xdr:from>
    <xdr:to>
      <xdr:col>7</xdr:col>
      <xdr:colOff>336550</xdr:colOff>
      <xdr:row>7</xdr:row>
      <xdr:rowOff>117900</xdr:rowOff>
    </xdr:to>
    <xdr:sp macro="" textlink="">
      <xdr:nvSpPr>
        <xdr:cNvPr id="51" name="Retângulo 50">
          <a:extLst>
            <a:ext uri="{FF2B5EF4-FFF2-40B4-BE49-F238E27FC236}">
              <a16:creationId xmlns:a16="http://schemas.microsoft.com/office/drawing/2014/main" id="{213FCC84-257B-93F5-1C89-63BE330F8537}"/>
            </a:ext>
          </a:extLst>
        </xdr:cNvPr>
        <xdr:cNvSpPr/>
      </xdr:nvSpPr>
      <xdr:spPr>
        <a:xfrm>
          <a:off x="419100" y="14033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9A108-595D-4AB0-A7D5-8880E55D4850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12358-4808-4B3B-A9C0-AEB3EC46F5C8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15CA5-11E5-4171-99A9-319298E28CC6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043E10-513E-4280-807E-20799C3F47D5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44170D-4175-4832-9E88-83612118ABC8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1C47CB-91D9-4D71-B246-3112E1B011DD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28224</xdr:colOff>
      <xdr:row>0</xdr:row>
      <xdr:rowOff>14112</xdr:rowOff>
    </xdr:from>
    <xdr:to>
      <xdr:col>0</xdr:col>
      <xdr:colOff>604224</xdr:colOff>
      <xdr:row>0</xdr:row>
      <xdr:rowOff>230112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737C60-B0E8-4270-A4FA-8C7EBED467C2}"/>
            </a:ext>
          </a:extLst>
        </xdr:cNvPr>
        <xdr:cNvSpPr/>
      </xdr:nvSpPr>
      <xdr:spPr>
        <a:xfrm>
          <a:off x="28224" y="14112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pps.fas.usda.gov/psdonline/app/index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apps.fas.usda.gov/psdonline/app/index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apps.fas.usda.gov/psdonline/app/index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apps.fas.usda.gov/psdonline/app/index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B007-1453-4D79-958B-04A41385C64D}">
  <sheetPr codeName="Planilha1">
    <tabColor rgb="FF212A53"/>
  </sheetPr>
  <dimension ref="A1:Q22"/>
  <sheetViews>
    <sheetView showGridLines="0" tabSelected="1" zoomScaleNormal="100" workbookViewId="0"/>
  </sheetViews>
  <sheetFormatPr defaultColWidth="0" defaultRowHeight="14.5" zeroHeight="1" x14ac:dyDescent="0.35"/>
  <cols>
    <col min="1" max="16" width="8.7265625" customWidth="1"/>
    <col min="17" max="17" width="0" hidden="1" customWidth="1"/>
    <col min="18" max="16384" width="8.7265625" hidden="1"/>
  </cols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/>
  </sheetData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F1B5-9256-4FF1-B8F0-FE3E4E5D82A9}">
  <dimension ref="A1:N23"/>
  <sheetViews>
    <sheetView showGridLines="0" workbookViewId="0">
      <selection activeCell="H6" sqref="H6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customWidth="1"/>
    <col min="9" max="9" width="14.7265625" customWidth="1"/>
    <col min="10" max="15" width="11.6328125" customWidth="1"/>
  </cols>
  <sheetData>
    <row r="1" spans="1:14" ht="20" customHeight="1" x14ac:dyDescent="0.35">
      <c r="A1" s="48" t="s">
        <v>1</v>
      </c>
      <c r="B1" s="48"/>
      <c r="C1" s="48"/>
      <c r="D1" s="48"/>
      <c r="E1" s="48"/>
      <c r="F1" s="48"/>
      <c r="G1" s="38"/>
      <c r="I1" s="48" t="s">
        <v>2</v>
      </c>
      <c r="J1" s="48"/>
      <c r="K1" s="48"/>
      <c r="L1" s="48"/>
      <c r="M1" s="48"/>
      <c r="N1" s="48"/>
    </row>
    <row r="2" spans="1:14" ht="25" customHeight="1" x14ac:dyDescent="0.35">
      <c r="A2" s="18" t="s">
        <v>3</v>
      </c>
      <c r="B2" s="18" t="s">
        <v>9</v>
      </c>
      <c r="C2" s="18" t="s">
        <v>10</v>
      </c>
      <c r="D2" s="18" t="s">
        <v>89</v>
      </c>
      <c r="E2" s="18" t="s">
        <v>90</v>
      </c>
      <c r="F2" s="18" t="s">
        <v>91</v>
      </c>
      <c r="I2" s="18" t="s">
        <v>3</v>
      </c>
      <c r="J2" s="18" t="s">
        <v>9</v>
      </c>
      <c r="K2" s="18" t="s">
        <v>10</v>
      </c>
      <c r="L2" s="18" t="s">
        <v>89</v>
      </c>
      <c r="M2" s="18" t="s">
        <v>90</v>
      </c>
      <c r="N2" s="18" t="s">
        <v>91</v>
      </c>
    </row>
    <row r="3" spans="1:14" ht="16" customHeight="1" x14ac:dyDescent="0.35">
      <c r="A3" s="15" t="s">
        <v>12</v>
      </c>
      <c r="B3" s="39">
        <v>22150</v>
      </c>
      <c r="C3" s="39">
        <v>12550</v>
      </c>
      <c r="D3" s="39">
        <v>15850</v>
      </c>
      <c r="E3" s="39">
        <v>18510</v>
      </c>
      <c r="F3" s="39">
        <v>27919</v>
      </c>
      <c r="I3" s="15" t="s">
        <v>12</v>
      </c>
      <c r="J3" s="25">
        <f>B3/B$18</f>
        <v>2.8367686195758808E-2</v>
      </c>
      <c r="K3" s="25">
        <f t="shared" ref="K3:N13" si="0">C3/C$18</f>
        <v>1.5876509849761411E-2</v>
      </c>
      <c r="L3" s="25">
        <f t="shared" si="0"/>
        <v>2.002413002419319E-2</v>
      </c>
      <c r="M3" s="25">
        <f t="shared" si="0"/>
        <v>2.3157589208638495E-2</v>
      </c>
      <c r="N3" s="25">
        <f t="shared" si="0"/>
        <v>3.306547601423572E-2</v>
      </c>
    </row>
    <row r="4" spans="1:14" ht="16" customHeight="1" x14ac:dyDescent="0.35">
      <c r="A4" s="15" t="s">
        <v>70</v>
      </c>
      <c r="B4" s="39">
        <v>36237</v>
      </c>
      <c r="C4" s="39">
        <v>40545</v>
      </c>
      <c r="D4" s="39">
        <v>25960</v>
      </c>
      <c r="E4" s="39">
        <v>34110</v>
      </c>
      <c r="F4" s="39">
        <v>35985</v>
      </c>
      <c r="I4" s="15" t="s">
        <v>70</v>
      </c>
      <c r="J4" s="25">
        <f t="shared" ref="J4:J13" si="1">B4/B$18</f>
        <v>4.6409022332989248E-2</v>
      </c>
      <c r="K4" s="25">
        <f t="shared" si="0"/>
        <v>5.1291879829368635E-2</v>
      </c>
      <c r="L4" s="25">
        <f t="shared" si="0"/>
        <v>3.2796619269908851E-2</v>
      </c>
      <c r="M4" s="25">
        <f t="shared" si="0"/>
        <v>4.2674520146226851E-2</v>
      </c>
      <c r="N4" s="25">
        <f t="shared" si="0"/>
        <v>4.261832996784528E-2</v>
      </c>
    </row>
    <row r="5" spans="1:14" ht="16" customHeight="1" x14ac:dyDescent="0.35">
      <c r="A5" s="15" t="s">
        <v>71</v>
      </c>
      <c r="B5" s="39">
        <v>7679</v>
      </c>
      <c r="C5" s="39">
        <v>10554</v>
      </c>
      <c r="D5" s="39">
        <v>8097</v>
      </c>
      <c r="E5" s="39">
        <v>7889</v>
      </c>
      <c r="F5" s="39">
        <v>7873</v>
      </c>
      <c r="I5" s="15" t="s">
        <v>71</v>
      </c>
      <c r="J5" s="25">
        <f t="shared" si="1"/>
        <v>9.8345581172565189E-3</v>
      </c>
      <c r="K5" s="25">
        <f>C5/C$18</f>
        <v>1.3351449000349156E-2</v>
      </c>
      <c r="L5" s="25">
        <f t="shared" si="0"/>
        <v>1.0229361565040522E-2</v>
      </c>
      <c r="M5" s="25">
        <f t="shared" si="0"/>
        <v>9.8698120619637539E-3</v>
      </c>
      <c r="N5" s="25">
        <f t="shared" si="0"/>
        <v>9.3242771109308294E-3</v>
      </c>
    </row>
    <row r="6" spans="1:14" ht="16" customHeight="1" x14ac:dyDescent="0.35">
      <c r="A6" s="15" t="s">
        <v>72</v>
      </c>
      <c r="B6" s="39">
        <v>22422</v>
      </c>
      <c r="C6" s="39">
        <v>34879</v>
      </c>
      <c r="D6" s="39">
        <v>33414</v>
      </c>
      <c r="E6" s="39">
        <v>35939</v>
      </c>
      <c r="F6" s="39">
        <v>39955</v>
      </c>
      <c r="I6" s="15" t="s">
        <v>72</v>
      </c>
      <c r="J6" s="25">
        <f t="shared" si="1"/>
        <v>2.8716038820826364E-2</v>
      </c>
      <c r="K6" s="25">
        <f t="shared" si="0"/>
        <v>4.4124046776878742E-2</v>
      </c>
      <c r="L6" s="25">
        <f t="shared" si="0"/>
        <v>4.2213645465513649E-2</v>
      </c>
      <c r="M6" s="25">
        <f>E6/E$18</f>
        <v>4.4962755190127435E-2</v>
      </c>
      <c r="N6" s="25">
        <f t="shared" si="0"/>
        <v>4.7320143778387051E-2</v>
      </c>
    </row>
    <row r="7" spans="1:14" ht="16" customHeight="1" x14ac:dyDescent="0.35">
      <c r="A7" s="15" t="s">
        <v>13</v>
      </c>
      <c r="B7" s="39">
        <v>136946</v>
      </c>
      <c r="C7" s="39">
        <v>137723</v>
      </c>
      <c r="D7" s="39">
        <v>136590</v>
      </c>
      <c r="E7" s="39">
        <v>140099</v>
      </c>
      <c r="F7" s="39">
        <v>140070</v>
      </c>
      <c r="I7" s="15" t="s">
        <v>13</v>
      </c>
      <c r="J7" s="25">
        <f t="shared" si="1"/>
        <v>0.17538786247243277</v>
      </c>
      <c r="K7" s="25">
        <f t="shared" si="0"/>
        <v>0.17422793354889965</v>
      </c>
      <c r="L7" s="25">
        <f t="shared" si="0"/>
        <v>0.17256125678262133</v>
      </c>
      <c r="M7" s="25">
        <f t="shared" si="0"/>
        <v>0.1752758017580251</v>
      </c>
      <c r="N7" s="25">
        <f t="shared" si="0"/>
        <v>0.16588993965808221</v>
      </c>
    </row>
    <row r="8" spans="1:14" ht="16" customHeight="1" x14ac:dyDescent="0.35">
      <c r="A8" s="15" t="s">
        <v>82</v>
      </c>
      <c r="B8" s="39">
        <v>44804</v>
      </c>
      <c r="C8" s="39">
        <v>44898</v>
      </c>
      <c r="D8" s="39">
        <v>49095</v>
      </c>
      <c r="E8" s="39">
        <v>53851</v>
      </c>
      <c r="F8" s="39">
        <v>54010</v>
      </c>
      <c r="I8" s="15" t="s">
        <v>82</v>
      </c>
      <c r="J8" s="25">
        <f t="shared" si="1"/>
        <v>5.7380849314436912E-2</v>
      </c>
      <c r="K8" s="25">
        <f t="shared" si="0"/>
        <v>5.6798688385226115E-2</v>
      </c>
      <c r="L8" s="25">
        <f t="shared" si="0"/>
        <v>6.2024268992918914E-2</v>
      </c>
      <c r="M8" s="25">
        <f t="shared" si="0"/>
        <v>6.7372195379491712E-2</v>
      </c>
      <c r="N8" s="25">
        <f t="shared" si="0"/>
        <v>6.396598587087185E-2</v>
      </c>
    </row>
    <row r="9" spans="1:14" ht="16" customHeight="1" x14ac:dyDescent="0.35">
      <c r="A9" s="15" t="s">
        <v>74</v>
      </c>
      <c r="B9" s="39">
        <v>109586</v>
      </c>
      <c r="C9" s="39">
        <v>104000</v>
      </c>
      <c r="D9" s="39">
        <v>110554</v>
      </c>
      <c r="E9" s="39">
        <v>113292</v>
      </c>
      <c r="F9" s="39">
        <v>117945</v>
      </c>
      <c r="I9" s="15" t="s">
        <v>74</v>
      </c>
      <c r="J9" s="25">
        <f t="shared" si="1"/>
        <v>0.14034768665681374</v>
      </c>
      <c r="K9" s="25">
        <f t="shared" si="0"/>
        <v>0.13156629676296308</v>
      </c>
      <c r="L9" s="25">
        <f t="shared" si="0"/>
        <v>0.13966862275676051</v>
      </c>
      <c r="M9" s="25">
        <f t="shared" si="0"/>
        <v>0.14173795767828593</v>
      </c>
      <c r="N9" s="25">
        <f t="shared" si="0"/>
        <v>0.13968650626809814</v>
      </c>
    </row>
    <row r="10" spans="1:14" ht="16" customHeight="1" x14ac:dyDescent="0.35">
      <c r="A10" s="15" t="s">
        <v>77</v>
      </c>
      <c r="B10" s="39">
        <v>27464</v>
      </c>
      <c r="C10" s="39">
        <v>26209</v>
      </c>
      <c r="D10" s="39">
        <v>28161</v>
      </c>
      <c r="E10" s="39">
        <v>31438</v>
      </c>
      <c r="F10" s="39">
        <v>28980</v>
      </c>
      <c r="I10" s="15" t="s">
        <v>77</v>
      </c>
      <c r="J10" s="25">
        <f t="shared" si="1"/>
        <v>3.5173369466380132E-2</v>
      </c>
      <c r="K10" s="25">
        <f t="shared" si="0"/>
        <v>3.315597184481249E-2</v>
      </c>
      <c r="L10" s="25">
        <f t="shared" si="0"/>
        <v>3.5577257136359904E-2</v>
      </c>
      <c r="M10" s="25">
        <f t="shared" si="0"/>
        <v>3.9331620180506587E-2</v>
      </c>
      <c r="N10" s="25">
        <f t="shared" si="0"/>
        <v>3.4322056480982528E-2</v>
      </c>
    </row>
    <row r="11" spans="1:14" ht="16" customHeight="1" x14ac:dyDescent="0.35">
      <c r="A11" s="15" t="s">
        <v>78</v>
      </c>
      <c r="B11" s="39">
        <v>75158</v>
      </c>
      <c r="C11" s="39">
        <v>92000</v>
      </c>
      <c r="D11" s="39">
        <v>91500</v>
      </c>
      <c r="E11" s="39">
        <v>81600</v>
      </c>
      <c r="F11" s="39">
        <v>90300</v>
      </c>
      <c r="I11" s="15" t="s">
        <v>78</v>
      </c>
      <c r="J11" s="25">
        <f t="shared" si="1"/>
        <v>9.6255465422159833E-2</v>
      </c>
      <c r="K11" s="25">
        <f t="shared" si="0"/>
        <v>0.11638557021339041</v>
      </c>
      <c r="L11" s="25">
        <f t="shared" si="0"/>
        <v>0.1155967127579607</v>
      </c>
      <c r="M11" s="25">
        <f t="shared" si="0"/>
        <v>0.10208856182738525</v>
      </c>
      <c r="N11" s="25">
        <f t="shared" si="0"/>
        <v>0.10694553831030787</v>
      </c>
    </row>
    <row r="12" spans="1:14" ht="16" customHeight="1" x14ac:dyDescent="0.35">
      <c r="A12" s="15" t="s">
        <v>80</v>
      </c>
      <c r="B12" s="39">
        <v>33007</v>
      </c>
      <c r="C12" s="39">
        <v>21500</v>
      </c>
      <c r="D12" s="39">
        <v>23000</v>
      </c>
      <c r="E12" s="39">
        <v>23400</v>
      </c>
      <c r="F12" s="39">
        <v>24100</v>
      </c>
      <c r="I12" s="15" t="s">
        <v>80</v>
      </c>
      <c r="J12" s="25">
        <f t="shared" si="1"/>
        <v>4.2272334910312008E-2</v>
      </c>
      <c r="K12" s="25">
        <f t="shared" si="0"/>
        <v>2.7198801734651019E-2</v>
      </c>
      <c r="L12" s="25">
        <f t="shared" si="0"/>
        <v>2.905709719599012E-2</v>
      </c>
      <c r="M12" s="25">
        <f t="shared" si="0"/>
        <v>2.9275396406382537E-2</v>
      </c>
      <c r="N12" s="25">
        <f t="shared" si="0"/>
        <v>2.8542496935530671E-2</v>
      </c>
    </row>
    <row r="13" spans="1:14" ht="16" customHeight="1" x14ac:dyDescent="0.35">
      <c r="A13" s="15" t="s">
        <v>73</v>
      </c>
      <c r="B13" s="39">
        <v>138479</v>
      </c>
      <c r="C13" s="39">
        <v>134492</v>
      </c>
      <c r="D13" s="39">
        <v>135375</v>
      </c>
      <c r="E13" s="39">
        <v>121055</v>
      </c>
      <c r="F13" s="39">
        <v>145106</v>
      </c>
      <c r="I13" s="15" t="s">
        <v>73</v>
      </c>
      <c r="J13" s="25">
        <f t="shared" si="1"/>
        <v>0.17735118811297895</v>
      </c>
      <c r="K13" s="25">
        <f t="shared" si="0"/>
        <v>0.17014052292542722</v>
      </c>
      <c r="L13" s="25">
        <f t="shared" si="0"/>
        <v>0.17102628403944184</v>
      </c>
      <c r="M13" s="25">
        <f t="shared" si="0"/>
        <v>0.15145013299036914</v>
      </c>
      <c r="N13" s="25">
        <f t="shared" si="0"/>
        <v>0.17185425561523293</v>
      </c>
    </row>
    <row r="14" spans="1:14" ht="16" customHeight="1" x14ac:dyDescent="0.35">
      <c r="A14" s="20"/>
      <c r="B14" s="21"/>
      <c r="C14" s="21"/>
      <c r="D14" s="21"/>
      <c r="E14" s="21"/>
      <c r="F14" s="21"/>
      <c r="G14" s="21"/>
      <c r="I14" s="15"/>
      <c r="J14" s="25"/>
      <c r="K14" s="25"/>
      <c r="L14" s="25"/>
      <c r="M14" s="25"/>
      <c r="N14" s="25"/>
    </row>
    <row r="15" spans="1:14" ht="16" customHeight="1" x14ac:dyDescent="0.35">
      <c r="A15" s="15"/>
      <c r="B15" s="15"/>
      <c r="C15" s="15"/>
      <c r="D15" s="15"/>
      <c r="E15" s="15"/>
      <c r="F15" s="15"/>
      <c r="G15" s="15"/>
      <c r="I15" s="15"/>
      <c r="J15" s="25"/>
      <c r="K15" s="25"/>
      <c r="L15" s="25"/>
      <c r="M15" s="25"/>
      <c r="N15" s="25"/>
    </row>
    <row r="16" spans="1:14" ht="16" customHeight="1" x14ac:dyDescent="0.35">
      <c r="A16" s="15" t="s">
        <v>14</v>
      </c>
      <c r="B16" s="40">
        <f>SUM(B3:B13)</f>
        <v>653932</v>
      </c>
      <c r="C16" s="40">
        <f t="shared" ref="C16:E16" si="2">SUM(C3:C13)</f>
        <v>659350</v>
      </c>
      <c r="D16" s="40">
        <f t="shared" si="2"/>
        <v>657596</v>
      </c>
      <c r="E16" s="40">
        <f t="shared" si="2"/>
        <v>661183</v>
      </c>
      <c r="F16" s="40">
        <f>SUM(F3:F13)</f>
        <v>712243</v>
      </c>
      <c r="G16" s="16"/>
      <c r="I16" s="15" t="s">
        <v>14</v>
      </c>
      <c r="J16" s="25">
        <f>B16/B18</f>
        <v>0.83749606182234526</v>
      </c>
      <c r="K16" s="25">
        <f>C16/C18</f>
        <v>0.83411767087172795</v>
      </c>
      <c r="L16" s="25">
        <f t="shared" ref="L16:N16" si="3">D16/D18</f>
        <v>0.83077525598670954</v>
      </c>
      <c r="M16" s="25">
        <f t="shared" si="3"/>
        <v>0.82719634282740273</v>
      </c>
      <c r="N16" s="25">
        <f t="shared" si="3"/>
        <v>0.84353500601050502</v>
      </c>
    </row>
    <row r="17" spans="1:14" ht="16" customHeight="1" x14ac:dyDescent="0.35">
      <c r="A17" s="15" t="s">
        <v>0</v>
      </c>
      <c r="B17" s="39">
        <f>B18-B16</f>
        <v>126886</v>
      </c>
      <c r="C17" s="39">
        <f t="shared" ref="C17:F17" si="4">C18-C16</f>
        <v>131126</v>
      </c>
      <c r="D17" s="39">
        <f t="shared" si="4"/>
        <v>133949</v>
      </c>
      <c r="E17" s="39">
        <f t="shared" si="4"/>
        <v>138123</v>
      </c>
      <c r="F17" s="39">
        <f t="shared" si="4"/>
        <v>132112</v>
      </c>
      <c r="G17" s="16"/>
      <c r="I17" s="15" t="s">
        <v>0</v>
      </c>
      <c r="J17" s="25">
        <f>B17/B18</f>
        <v>0.16250393817765471</v>
      </c>
      <c r="K17" s="25">
        <f t="shared" ref="K17:N17" si="5">C17/C18</f>
        <v>0.16588232912827208</v>
      </c>
      <c r="L17" s="25">
        <f t="shared" si="5"/>
        <v>0.16922474401329046</v>
      </c>
      <c r="M17" s="25">
        <f t="shared" si="5"/>
        <v>0.17280365717259724</v>
      </c>
      <c r="N17" s="25">
        <f t="shared" si="5"/>
        <v>0.15646499398949493</v>
      </c>
    </row>
    <row r="18" spans="1:14" ht="16" customHeight="1" x14ac:dyDescent="0.35">
      <c r="A18" s="15" t="s">
        <v>15</v>
      </c>
      <c r="B18" s="39">
        <v>780818</v>
      </c>
      <c r="C18" s="39">
        <v>790476</v>
      </c>
      <c r="D18" s="39">
        <v>791545</v>
      </c>
      <c r="E18" s="39">
        <v>799306</v>
      </c>
      <c r="F18" s="39">
        <v>844355</v>
      </c>
      <c r="G18" s="23"/>
      <c r="I18" s="15" t="s">
        <v>15</v>
      </c>
      <c r="J18" s="25">
        <f>B18/B18</f>
        <v>1</v>
      </c>
      <c r="K18" s="25">
        <v>1</v>
      </c>
      <c r="L18" s="25">
        <v>1</v>
      </c>
      <c r="M18" s="25">
        <v>1</v>
      </c>
      <c r="N18" s="25">
        <v>1</v>
      </c>
    </row>
    <row r="21" spans="1:14" x14ac:dyDescent="0.35">
      <c r="A21" s="15" t="s">
        <v>93</v>
      </c>
    </row>
    <row r="22" spans="1:14" x14ac:dyDescent="0.35">
      <c r="A22" s="15" t="s">
        <v>16</v>
      </c>
    </row>
    <row r="23" spans="1:14" x14ac:dyDescent="0.35">
      <c r="A23" s="27" t="s">
        <v>17</v>
      </c>
    </row>
  </sheetData>
  <mergeCells count="2">
    <mergeCell ref="A1:F1"/>
    <mergeCell ref="I1:N1"/>
  </mergeCells>
  <hyperlinks>
    <hyperlink ref="A23" r:id="rId1" location="/app/home" xr:uid="{10030F30-DB3C-4004-A712-A45C7D725D60}"/>
  </hyperlink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2564-ECD3-4DB7-957B-517C5CDE00DD}">
  <dimension ref="A1:N23"/>
  <sheetViews>
    <sheetView showGridLines="0" workbookViewId="0">
      <selection activeCell="C21" sqref="C21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style="45" customWidth="1"/>
    <col min="9" max="9" width="14.7265625" customWidth="1"/>
    <col min="10" max="14" width="11.6328125" customWidth="1"/>
  </cols>
  <sheetData>
    <row r="1" spans="1:14" s="22" customFormat="1" ht="20" customHeight="1" x14ac:dyDescent="0.35">
      <c r="A1" s="48" t="s">
        <v>18</v>
      </c>
      <c r="B1" s="48"/>
      <c r="C1" s="48"/>
      <c r="D1" s="48"/>
      <c r="E1" s="48"/>
      <c r="F1" s="48"/>
      <c r="G1" s="38"/>
      <c r="H1" s="38"/>
      <c r="I1" s="48" t="s">
        <v>19</v>
      </c>
      <c r="J1" s="48"/>
      <c r="K1" s="48"/>
      <c r="L1" s="48"/>
      <c r="M1" s="48"/>
      <c r="N1" s="48"/>
    </row>
    <row r="2" spans="1:14" ht="25" customHeight="1" x14ac:dyDescent="0.35">
      <c r="A2" s="18" t="s">
        <v>3</v>
      </c>
      <c r="B2" s="18" t="s">
        <v>9</v>
      </c>
      <c r="C2" s="18" t="s">
        <v>10</v>
      </c>
      <c r="D2" s="18" t="s">
        <v>89</v>
      </c>
      <c r="E2" s="18" t="s">
        <v>90</v>
      </c>
      <c r="F2" s="18" t="s">
        <v>91</v>
      </c>
      <c r="G2" s="41"/>
      <c r="H2" s="41"/>
      <c r="I2" s="18" t="s">
        <v>3</v>
      </c>
      <c r="J2" s="18" t="s">
        <v>9</v>
      </c>
      <c r="K2" s="18" t="s">
        <v>10</v>
      </c>
      <c r="L2" s="18" t="s">
        <v>89</v>
      </c>
      <c r="M2" s="18" t="s">
        <v>90</v>
      </c>
      <c r="N2" s="18" t="s">
        <v>91</v>
      </c>
    </row>
    <row r="3" spans="1:14" ht="16" customHeight="1" x14ac:dyDescent="0.35">
      <c r="A3" s="23" t="s">
        <v>71</v>
      </c>
      <c r="B3" s="39">
        <v>11750</v>
      </c>
      <c r="C3" s="39">
        <v>11850</v>
      </c>
      <c r="D3" s="39">
        <v>12000</v>
      </c>
      <c r="E3" s="39">
        <v>12200</v>
      </c>
      <c r="F3" s="39">
        <v>12450</v>
      </c>
      <c r="G3" s="42"/>
      <c r="H3" s="42"/>
      <c r="I3" s="23" t="s">
        <v>71</v>
      </c>
      <c r="J3" s="25">
        <f>B3/B$18</f>
        <v>1.4909048460117343E-2</v>
      </c>
      <c r="K3" s="25">
        <f t="shared" ref="K3:N13" si="0">C3/C$18</f>
        <v>1.5154731729276383E-2</v>
      </c>
      <c r="L3" s="25">
        <f t="shared" si="0"/>
        <v>1.5049399654365454E-2</v>
      </c>
      <c r="M3" s="25">
        <f t="shared" si="0"/>
        <v>1.5237962010012091E-2</v>
      </c>
      <c r="N3" s="25">
        <f t="shared" si="0"/>
        <v>1.5216830670286114E-2</v>
      </c>
    </row>
    <row r="4" spans="1:14" ht="16" customHeight="1" x14ac:dyDescent="0.35">
      <c r="A4" s="23" t="s">
        <v>13</v>
      </c>
      <c r="B4" s="39">
        <v>148000</v>
      </c>
      <c r="C4" s="39">
        <v>148000</v>
      </c>
      <c r="D4" s="39">
        <v>153500</v>
      </c>
      <c r="E4" s="39">
        <v>150000</v>
      </c>
      <c r="F4" s="39">
        <v>150000</v>
      </c>
      <c r="G4" s="42"/>
      <c r="H4" s="42"/>
      <c r="I4" s="23" t="s">
        <v>13</v>
      </c>
      <c r="J4" s="25">
        <f t="shared" ref="J4:J13" si="1">B4/B$18</f>
        <v>0.18779056783807377</v>
      </c>
      <c r="K4" s="25">
        <f t="shared" si="0"/>
        <v>0.18927428657661644</v>
      </c>
      <c r="L4" s="25">
        <f t="shared" si="0"/>
        <v>0.19250690391209144</v>
      </c>
      <c r="M4" s="25">
        <f t="shared" si="0"/>
        <v>0.18735199192637816</v>
      </c>
      <c r="N4" s="25">
        <f t="shared" si="0"/>
        <v>0.18333530928055558</v>
      </c>
    </row>
    <row r="5" spans="1:14" ht="16" customHeight="1" x14ac:dyDescent="0.35">
      <c r="A5" s="23" t="s">
        <v>84</v>
      </c>
      <c r="B5" s="39">
        <v>20500</v>
      </c>
      <c r="C5" s="39">
        <v>20550</v>
      </c>
      <c r="D5" s="39">
        <v>20500</v>
      </c>
      <c r="E5" s="39">
        <v>20000</v>
      </c>
      <c r="F5" s="39">
        <v>20600</v>
      </c>
      <c r="G5" s="42"/>
      <c r="H5" s="42"/>
      <c r="I5" s="23" t="s">
        <v>84</v>
      </c>
      <c r="J5" s="25">
        <f t="shared" si="1"/>
        <v>2.601153135594941E-2</v>
      </c>
      <c r="K5" s="25">
        <f t="shared" si="0"/>
        <v>2.6280990467226133E-2</v>
      </c>
      <c r="L5" s="25">
        <f>D5/D$18</f>
        <v>2.5709391076207653E-2</v>
      </c>
      <c r="M5" s="25">
        <f t="shared" si="0"/>
        <v>2.4980265590183754E-2</v>
      </c>
      <c r="N5" s="25">
        <f t="shared" si="0"/>
        <v>2.5178049141196299E-2</v>
      </c>
    </row>
    <row r="6" spans="1:14" ht="16" customHeight="1" x14ac:dyDescent="0.35">
      <c r="A6" s="23" t="s">
        <v>82</v>
      </c>
      <c r="B6" s="39">
        <v>30411</v>
      </c>
      <c r="C6" s="39">
        <v>30361</v>
      </c>
      <c r="D6" s="39">
        <v>30180</v>
      </c>
      <c r="E6" s="39">
        <v>31120</v>
      </c>
      <c r="F6" s="39">
        <v>30473</v>
      </c>
      <c r="G6" s="42"/>
      <c r="H6" s="42"/>
      <c r="I6" s="23" t="s">
        <v>82</v>
      </c>
      <c r="J6" s="25">
        <f t="shared" si="1"/>
        <v>3.8587155125159874E-2</v>
      </c>
      <c r="K6" s="25">
        <f t="shared" si="0"/>
        <v>3.8828085234815214E-2</v>
      </c>
      <c r="L6" s="25">
        <f t="shared" si="0"/>
        <v>3.7849240130729121E-2</v>
      </c>
      <c r="M6" s="25">
        <f t="shared" si="0"/>
        <v>3.8869293258325922E-2</v>
      </c>
      <c r="N6" s="25">
        <f t="shared" si="0"/>
        <v>3.7245179198042468E-2</v>
      </c>
    </row>
    <row r="7" spans="1:14" ht="16" customHeight="1" x14ac:dyDescent="0.35">
      <c r="A7" s="23" t="s">
        <v>74</v>
      </c>
      <c r="B7" s="39">
        <v>109882</v>
      </c>
      <c r="C7" s="39">
        <v>108665</v>
      </c>
      <c r="D7" s="39">
        <v>112342</v>
      </c>
      <c r="E7" s="39">
        <v>108961</v>
      </c>
      <c r="F7" s="39">
        <v>107636</v>
      </c>
      <c r="G7" s="42"/>
      <c r="H7" s="42"/>
      <c r="I7" s="23" t="s">
        <v>74</v>
      </c>
      <c r="J7" s="25">
        <f t="shared" si="1"/>
        <v>0.13942434577826501</v>
      </c>
      <c r="K7" s="25">
        <f t="shared" si="0"/>
        <v>0.1389695293976218</v>
      </c>
      <c r="L7" s="25">
        <f t="shared" si="0"/>
        <v>0.14088997133089365</v>
      </c>
      <c r="M7" s="25">
        <f t="shared" si="0"/>
        <v>0.13609373594860061</v>
      </c>
      <c r="N7" s="25">
        <f t="shared" si="0"/>
        <v>0.13155652899814588</v>
      </c>
    </row>
    <row r="8" spans="1:14" ht="16" customHeight="1" x14ac:dyDescent="0.35">
      <c r="A8" s="23" t="s">
        <v>75</v>
      </c>
      <c r="B8" s="39">
        <v>18200</v>
      </c>
      <c r="C8" s="39">
        <v>18100</v>
      </c>
      <c r="D8" s="39">
        <v>17300</v>
      </c>
      <c r="E8" s="39">
        <v>16900</v>
      </c>
      <c r="F8" s="39">
        <v>16950</v>
      </c>
      <c r="G8" s="42"/>
      <c r="H8" s="42"/>
      <c r="I8" s="23" t="s">
        <v>75</v>
      </c>
      <c r="J8" s="25">
        <f t="shared" si="1"/>
        <v>2.3093164423330693E-2</v>
      </c>
      <c r="K8" s="25">
        <f t="shared" si="0"/>
        <v>2.3147733696194307E-2</v>
      </c>
      <c r="L8" s="25">
        <f t="shared" si="0"/>
        <v>2.1696217835043531E-2</v>
      </c>
      <c r="M8" s="25">
        <f t="shared" si="0"/>
        <v>2.1108324423705273E-2</v>
      </c>
      <c r="N8" s="25">
        <f t="shared" si="0"/>
        <v>2.0716889948702782E-2</v>
      </c>
    </row>
    <row r="9" spans="1:14" ht="16" customHeight="1" x14ac:dyDescent="0.35">
      <c r="A9" s="23" t="s">
        <v>77</v>
      </c>
      <c r="B9" s="39">
        <v>27700</v>
      </c>
      <c r="C9" s="39">
        <v>29000</v>
      </c>
      <c r="D9" s="39">
        <v>30200</v>
      </c>
      <c r="E9" s="39">
        <v>31200</v>
      </c>
      <c r="F9" s="39">
        <v>30700</v>
      </c>
      <c r="G9" s="42"/>
      <c r="H9" s="42"/>
      <c r="I9" s="23" t="s">
        <v>77</v>
      </c>
      <c r="J9" s="25">
        <f t="shared" si="1"/>
        <v>3.5147288710234079E-2</v>
      </c>
      <c r="K9" s="25">
        <f t="shared" si="0"/>
        <v>3.7087529126499166E-2</v>
      </c>
      <c r="L9" s="25">
        <f t="shared" si="0"/>
        <v>3.7874322463486397E-2</v>
      </c>
      <c r="M9" s="25">
        <f t="shared" si="0"/>
        <v>3.896921432068666E-2</v>
      </c>
      <c r="N9" s="25">
        <f t="shared" si="0"/>
        <v>3.7522626632753707E-2</v>
      </c>
    </row>
    <row r="10" spans="1:14" ht="16" customHeight="1" x14ac:dyDescent="0.35">
      <c r="A10" s="23" t="s">
        <v>81</v>
      </c>
      <c r="B10" s="39">
        <v>15324</v>
      </c>
      <c r="C10" s="39">
        <v>15200</v>
      </c>
      <c r="D10" s="39">
        <v>15594</v>
      </c>
      <c r="E10" s="39">
        <v>15025</v>
      </c>
      <c r="F10" s="39">
        <v>15300</v>
      </c>
      <c r="G10" s="42"/>
      <c r="H10" s="42"/>
      <c r="I10" s="23" t="s">
        <v>81</v>
      </c>
      <c r="J10" s="25">
        <f t="shared" si="1"/>
        <v>1.9443936902369206E-2</v>
      </c>
      <c r="K10" s="25">
        <f t="shared" si="0"/>
        <v>1.9438980783544391E-2</v>
      </c>
      <c r="L10" s="25">
        <f t="shared" si="0"/>
        <v>1.9556694850847909E-2</v>
      </c>
      <c r="M10" s="25">
        <f t="shared" si="0"/>
        <v>1.8766424524625545E-2</v>
      </c>
      <c r="N10" s="25">
        <f t="shared" si="0"/>
        <v>1.8700201546616668E-2</v>
      </c>
    </row>
    <row r="11" spans="1:14" ht="16" customHeight="1" x14ac:dyDescent="0.35">
      <c r="A11" s="23" t="s">
        <v>78</v>
      </c>
      <c r="B11" s="39">
        <v>40750</v>
      </c>
      <c r="C11" s="39">
        <v>41000</v>
      </c>
      <c r="D11" s="39">
        <v>39000</v>
      </c>
      <c r="E11" s="39">
        <v>40000</v>
      </c>
      <c r="F11" s="39">
        <v>41200</v>
      </c>
      <c r="G11" s="42"/>
      <c r="H11" s="42"/>
      <c r="I11" s="23" t="s">
        <v>78</v>
      </c>
      <c r="J11" s="25">
        <f t="shared" si="1"/>
        <v>5.1705848914875042E-2</v>
      </c>
      <c r="K11" s="25">
        <f t="shared" si="0"/>
        <v>5.243409290298158E-2</v>
      </c>
      <c r="L11" s="25">
        <f t="shared" si="0"/>
        <v>4.8910548876687727E-2</v>
      </c>
      <c r="M11" s="25">
        <f t="shared" si="0"/>
        <v>4.9960531180367508E-2</v>
      </c>
      <c r="N11" s="25">
        <f t="shared" si="0"/>
        <v>5.0356098282392597E-2</v>
      </c>
    </row>
    <row r="12" spans="1:14" ht="16" customHeight="1" x14ac:dyDescent="0.35">
      <c r="A12" s="23" t="s">
        <v>79</v>
      </c>
      <c r="B12" s="39">
        <v>19700</v>
      </c>
      <c r="C12" s="39">
        <v>19900</v>
      </c>
      <c r="D12" s="39">
        <v>19200</v>
      </c>
      <c r="E12" s="39">
        <v>18400</v>
      </c>
      <c r="F12" s="39">
        <v>18200</v>
      </c>
      <c r="G12" s="42"/>
      <c r="H12" s="42"/>
      <c r="I12" s="23" t="s">
        <v>79</v>
      </c>
      <c r="J12" s="25">
        <f t="shared" si="1"/>
        <v>2.4996447205473334E-2</v>
      </c>
      <c r="K12" s="25">
        <f t="shared" si="0"/>
        <v>2.5449718262666669E-2</v>
      </c>
      <c r="L12" s="25">
        <f t="shared" si="0"/>
        <v>2.4079039446984727E-2</v>
      </c>
      <c r="M12" s="25">
        <f t="shared" si="0"/>
        <v>2.2981844342969054E-2</v>
      </c>
      <c r="N12" s="25">
        <f t="shared" si="0"/>
        <v>2.224468419270741E-2</v>
      </c>
    </row>
    <row r="13" spans="1:14" ht="16" customHeight="1" x14ac:dyDescent="0.35">
      <c r="A13" s="23" t="s">
        <v>73</v>
      </c>
      <c r="B13" s="39">
        <v>108250</v>
      </c>
      <c r="C13" s="39">
        <v>109000</v>
      </c>
      <c r="D13" s="39">
        <v>110500</v>
      </c>
      <c r="E13" s="39">
        <v>108500</v>
      </c>
      <c r="F13" s="39">
        <v>115500</v>
      </c>
      <c r="G13" s="42"/>
      <c r="H13" s="42"/>
      <c r="I13" s="23" t="s">
        <v>73</v>
      </c>
      <c r="J13" s="25">
        <f t="shared" si="1"/>
        <v>0.13735357411129381</v>
      </c>
      <c r="K13" s="25">
        <f t="shared" si="0"/>
        <v>0.1393979543030486</v>
      </c>
      <c r="L13" s="25">
        <f t="shared" si="0"/>
        <v>0.13857988848394856</v>
      </c>
      <c r="M13" s="25">
        <f t="shared" si="0"/>
        <v>0.13551794082674687</v>
      </c>
      <c r="N13" s="25">
        <f t="shared" si="0"/>
        <v>0.1411681881460278</v>
      </c>
    </row>
    <row r="14" spans="1:14" ht="16" customHeight="1" x14ac:dyDescent="0.35">
      <c r="A14" s="15"/>
      <c r="B14" s="16"/>
      <c r="C14" s="16"/>
      <c r="D14" s="16"/>
      <c r="E14" s="16"/>
      <c r="F14" s="16"/>
      <c r="G14" s="42"/>
      <c r="H14" s="42"/>
      <c r="I14" s="15"/>
      <c r="J14" s="25"/>
      <c r="K14" s="25"/>
      <c r="L14" s="25"/>
      <c r="M14" s="25"/>
      <c r="N14" s="25"/>
    </row>
    <row r="15" spans="1:14" ht="16" customHeight="1" x14ac:dyDescent="0.35">
      <c r="A15" s="15"/>
      <c r="B15" s="15"/>
      <c r="C15" s="15"/>
      <c r="D15" s="15"/>
      <c r="E15" s="15"/>
      <c r="F15" s="15"/>
      <c r="G15" s="43"/>
      <c r="H15" s="43"/>
      <c r="I15" s="15"/>
      <c r="J15" s="25"/>
      <c r="K15" s="25"/>
      <c r="L15" s="25"/>
      <c r="M15" s="25"/>
      <c r="N15" s="25"/>
    </row>
    <row r="16" spans="1:14" ht="16" customHeight="1" x14ac:dyDescent="0.35">
      <c r="A16" s="15" t="s">
        <v>14</v>
      </c>
      <c r="B16" s="40">
        <f>SUM(B3:B13)</f>
        <v>550467</v>
      </c>
      <c r="C16" s="40">
        <f t="shared" ref="C16:F16" si="2">SUM(C3:C13)</f>
        <v>551626</v>
      </c>
      <c r="D16" s="40">
        <f t="shared" si="2"/>
        <v>560316</v>
      </c>
      <c r="E16" s="40">
        <f t="shared" si="2"/>
        <v>552306</v>
      </c>
      <c r="F16" s="40">
        <f t="shared" si="2"/>
        <v>559009</v>
      </c>
      <c r="G16" s="42"/>
      <c r="H16" s="42"/>
      <c r="I16" s="15" t="s">
        <v>14</v>
      </c>
      <c r="J16" s="25">
        <f>B16/B18</f>
        <v>0.69846290882514162</v>
      </c>
      <c r="K16" s="25">
        <f t="shared" ref="K16:N16" si="3">C16/C18</f>
        <v>0.70546363248049071</v>
      </c>
      <c r="L16" s="25">
        <f t="shared" si="3"/>
        <v>0.70270161806128617</v>
      </c>
      <c r="M16" s="25">
        <f t="shared" si="3"/>
        <v>0.68983752835260148</v>
      </c>
      <c r="N16" s="25">
        <f t="shared" si="3"/>
        <v>0.68324058603742732</v>
      </c>
    </row>
    <row r="17" spans="1:14" ht="16" customHeight="1" x14ac:dyDescent="0.35">
      <c r="A17" s="15" t="s">
        <v>0</v>
      </c>
      <c r="B17" s="39">
        <f>B18-B16</f>
        <v>237645</v>
      </c>
      <c r="C17" s="39">
        <f t="shared" ref="C17:F17" si="4">C18-C16</f>
        <v>230308</v>
      </c>
      <c r="D17" s="39">
        <f t="shared" si="4"/>
        <v>237058</v>
      </c>
      <c r="E17" s="39">
        <f t="shared" si="4"/>
        <v>248326</v>
      </c>
      <c r="F17" s="39">
        <f t="shared" si="4"/>
        <v>259164</v>
      </c>
      <c r="G17" s="42"/>
      <c r="H17" s="42"/>
      <c r="I17" s="15" t="s">
        <v>0</v>
      </c>
      <c r="J17" s="25">
        <f>B17/B18</f>
        <v>0.30153709117485838</v>
      </c>
      <c r="K17" s="25">
        <f t="shared" ref="K17:N17" si="5">C17/C18</f>
        <v>0.29453636751950935</v>
      </c>
      <c r="L17" s="25">
        <f t="shared" si="5"/>
        <v>0.29729838193871383</v>
      </c>
      <c r="M17" s="25">
        <f t="shared" si="5"/>
        <v>0.31016247164739857</v>
      </c>
      <c r="N17" s="25">
        <f t="shared" si="5"/>
        <v>0.31675941396257273</v>
      </c>
    </row>
    <row r="18" spans="1:14" ht="16" customHeight="1" x14ac:dyDescent="0.35">
      <c r="A18" s="15" t="s">
        <v>15</v>
      </c>
      <c r="B18" s="39">
        <v>788112</v>
      </c>
      <c r="C18" s="39">
        <v>781934</v>
      </c>
      <c r="D18" s="39">
        <v>797374</v>
      </c>
      <c r="E18" s="39">
        <v>800632</v>
      </c>
      <c r="F18" s="39">
        <v>818173</v>
      </c>
      <c r="G18" s="44"/>
      <c r="H18" s="44"/>
      <c r="I18" s="15" t="s">
        <v>15</v>
      </c>
      <c r="J18" s="25">
        <f>B18/B18</f>
        <v>1</v>
      </c>
      <c r="K18" s="25">
        <f t="shared" ref="K18:N18" si="6">C18/C18</f>
        <v>1</v>
      </c>
      <c r="L18" s="25">
        <f t="shared" si="6"/>
        <v>1</v>
      </c>
      <c r="M18" s="25">
        <f t="shared" si="6"/>
        <v>1</v>
      </c>
      <c r="N18" s="25">
        <f t="shared" si="6"/>
        <v>1</v>
      </c>
    </row>
    <row r="21" spans="1:14" x14ac:dyDescent="0.35">
      <c r="A21" s="15" t="s">
        <v>93</v>
      </c>
    </row>
    <row r="22" spans="1:14" x14ac:dyDescent="0.35">
      <c r="A22" s="31" t="s">
        <v>16</v>
      </c>
    </row>
    <row r="23" spans="1:14" x14ac:dyDescent="0.35">
      <c r="A23" s="2" t="s">
        <v>17</v>
      </c>
    </row>
  </sheetData>
  <mergeCells count="2">
    <mergeCell ref="I1:N1"/>
    <mergeCell ref="A1:F1"/>
  </mergeCells>
  <hyperlinks>
    <hyperlink ref="A23" r:id="rId1" location="/app/home" xr:uid="{47DAA550-2B5D-4669-9153-19226BB41260}"/>
  </hyperlink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8D88A-718C-4E6E-AB05-F51DC3A74A07}">
  <dimension ref="A1:N23"/>
  <sheetViews>
    <sheetView showGridLines="0" workbookViewId="0">
      <selection activeCell="G11" sqref="G11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customWidth="1"/>
    <col min="9" max="9" width="14.7265625" customWidth="1"/>
    <col min="10" max="14" width="11.6328125" customWidth="1"/>
  </cols>
  <sheetData>
    <row r="1" spans="1:14" s="22" customFormat="1" ht="20" customHeight="1" x14ac:dyDescent="0.35">
      <c r="A1" s="48" t="s">
        <v>20</v>
      </c>
      <c r="B1" s="48"/>
      <c r="C1" s="48"/>
      <c r="D1" s="48"/>
      <c r="E1" s="48"/>
      <c r="F1" s="48"/>
      <c r="G1" s="38"/>
      <c r="H1" s="38"/>
      <c r="I1" s="48" t="s">
        <v>21</v>
      </c>
      <c r="J1" s="48"/>
      <c r="K1" s="48"/>
      <c r="L1" s="48"/>
      <c r="M1" s="48"/>
      <c r="N1" s="48"/>
    </row>
    <row r="2" spans="1:14" ht="25" customHeight="1" x14ac:dyDescent="0.35">
      <c r="A2" s="18" t="s">
        <v>3</v>
      </c>
      <c r="B2" s="18" t="s">
        <v>9</v>
      </c>
      <c r="C2" s="18" t="s">
        <v>10</v>
      </c>
      <c r="D2" s="18" t="s">
        <v>89</v>
      </c>
      <c r="E2" s="18" t="s">
        <v>90</v>
      </c>
      <c r="F2" s="18" t="s">
        <v>91</v>
      </c>
      <c r="G2" s="18"/>
      <c r="H2" s="18"/>
      <c r="I2" s="18" t="s">
        <v>3</v>
      </c>
      <c r="J2" s="18" t="s">
        <v>9</v>
      </c>
      <c r="K2" s="18" t="s">
        <v>10</v>
      </c>
      <c r="L2" s="18" t="s">
        <v>89</v>
      </c>
      <c r="M2" s="18" t="s">
        <v>90</v>
      </c>
      <c r="N2" s="18" t="s">
        <v>91</v>
      </c>
    </row>
    <row r="3" spans="1:14" ht="16" customHeight="1" x14ac:dyDescent="0.35">
      <c r="A3" s="23" t="s">
        <v>12</v>
      </c>
      <c r="B3" s="39">
        <v>17651</v>
      </c>
      <c r="C3" s="39">
        <v>4681</v>
      </c>
      <c r="D3" s="39">
        <v>7282</v>
      </c>
      <c r="E3" s="39">
        <v>10406</v>
      </c>
      <c r="F3" s="39">
        <v>19000</v>
      </c>
      <c r="G3" s="16"/>
      <c r="H3" s="16"/>
      <c r="I3" s="23" t="s">
        <v>12</v>
      </c>
      <c r="J3" s="25">
        <f>B3/B$18</f>
        <v>8.563624366861379E-2</v>
      </c>
      <c r="K3" s="25">
        <f t="shared" ref="K3:N13" si="0">C3/C$18</f>
        <v>2.1485486624928857E-2</v>
      </c>
      <c r="L3" s="25">
        <f t="shared" si="0"/>
        <v>3.2446931755395939E-2</v>
      </c>
      <c r="M3" s="25">
        <f t="shared" si="0"/>
        <v>5.088409028674256E-2</v>
      </c>
      <c r="N3" s="25">
        <f t="shared" si="0"/>
        <v>8.3914848511615583E-2</v>
      </c>
    </row>
    <row r="4" spans="1:14" ht="16" customHeight="1" x14ac:dyDescent="0.35">
      <c r="A4" s="23" t="s">
        <v>70</v>
      </c>
      <c r="B4" s="39">
        <v>25958</v>
      </c>
      <c r="C4" s="39">
        <v>32329</v>
      </c>
      <c r="D4" s="39">
        <v>22504</v>
      </c>
      <c r="E4" s="39">
        <v>21295</v>
      </c>
      <c r="F4" s="39">
        <v>24000</v>
      </c>
      <c r="G4" s="16"/>
      <c r="H4" s="16"/>
      <c r="I4" s="23" t="s">
        <v>70</v>
      </c>
      <c r="J4" s="25">
        <f t="shared" ref="J4:J13" si="1">B4/B$18</f>
        <v>0.12593879174833589</v>
      </c>
      <c r="K4" s="25">
        <f t="shared" si="0"/>
        <v>0.14838801476123156</v>
      </c>
      <c r="L4" s="25">
        <f t="shared" si="0"/>
        <v>0.10027269324683194</v>
      </c>
      <c r="M4" s="25">
        <f t="shared" si="0"/>
        <v>0.10412999256738255</v>
      </c>
      <c r="N4" s="25">
        <f t="shared" si="0"/>
        <v>0.10599770338309336</v>
      </c>
    </row>
    <row r="5" spans="1:14" ht="16" customHeight="1" x14ac:dyDescent="0.35">
      <c r="A5" s="23" t="s">
        <v>71</v>
      </c>
      <c r="B5" s="39">
        <v>3105</v>
      </c>
      <c r="C5" s="39">
        <v>2689</v>
      </c>
      <c r="D5" s="39">
        <v>2812</v>
      </c>
      <c r="E5" s="39">
        <v>1897</v>
      </c>
      <c r="F5" s="39">
        <v>1850</v>
      </c>
      <c r="G5" s="16"/>
      <c r="H5" s="16"/>
      <c r="I5" s="23" t="s">
        <v>71</v>
      </c>
      <c r="J5" s="25">
        <f t="shared" si="1"/>
        <v>1.5064332705854956E-2</v>
      </c>
      <c r="K5" s="25">
        <f t="shared" si="0"/>
        <v>1.2342335726219546E-2</v>
      </c>
      <c r="L5" s="25">
        <f t="shared" si="0"/>
        <v>1.2529630883846935E-2</v>
      </c>
      <c r="M5" s="25">
        <f t="shared" si="0"/>
        <v>9.2761021789304846E-3</v>
      </c>
      <c r="N5" s="25">
        <f t="shared" si="0"/>
        <v>8.1706563024467795E-3</v>
      </c>
    </row>
    <row r="6" spans="1:14" ht="16" customHeight="1" x14ac:dyDescent="0.35">
      <c r="A6" s="23" t="s">
        <v>72</v>
      </c>
      <c r="B6" s="39">
        <v>15010</v>
      </c>
      <c r="C6" s="39">
        <v>25338</v>
      </c>
      <c r="D6" s="39">
        <v>25673</v>
      </c>
      <c r="E6" s="39">
        <v>28586</v>
      </c>
      <c r="F6" s="39">
        <v>30000</v>
      </c>
      <c r="G6" s="16"/>
      <c r="H6" s="16"/>
      <c r="I6" s="23" t="s">
        <v>72</v>
      </c>
      <c r="J6" s="25">
        <f t="shared" si="1"/>
        <v>7.2823070503988049E-2</v>
      </c>
      <c r="K6" s="25">
        <f t="shared" si="0"/>
        <v>0.1162997778471368</v>
      </c>
      <c r="L6" s="25">
        <f t="shared" si="0"/>
        <v>0.11439303473719857</v>
      </c>
      <c r="M6" s="25">
        <f t="shared" si="0"/>
        <v>0.13978210695145327</v>
      </c>
      <c r="N6" s="25">
        <f t="shared" si="0"/>
        <v>0.13249712922886669</v>
      </c>
    </row>
    <row r="7" spans="1:14" ht="16" customHeight="1" x14ac:dyDescent="0.35">
      <c r="A7" s="23" t="s">
        <v>76</v>
      </c>
      <c r="B7" s="39">
        <v>8459</v>
      </c>
      <c r="C7" s="39">
        <v>9862</v>
      </c>
      <c r="D7" s="39">
        <v>8409</v>
      </c>
      <c r="E7" s="39">
        <v>9986</v>
      </c>
      <c r="F7" s="39">
        <v>12000</v>
      </c>
      <c r="G7" s="16"/>
      <c r="H7" s="16"/>
      <c r="I7" s="23" t="s">
        <v>76</v>
      </c>
      <c r="J7" s="25">
        <f t="shared" si="1"/>
        <v>4.1039996894952357E-2</v>
      </c>
      <c r="K7" s="25">
        <f t="shared" si="0"/>
        <v>4.5265940844915267E-2</v>
      </c>
      <c r="L7" s="25">
        <f t="shared" si="0"/>
        <v>3.746858680735024E-2</v>
      </c>
      <c r="M7" s="25">
        <f t="shared" si="0"/>
        <v>4.8830340726831747E-2</v>
      </c>
      <c r="N7" s="25">
        <f t="shared" si="0"/>
        <v>5.2998851691546681E-2</v>
      </c>
    </row>
    <row r="8" spans="1:14" ht="16" customHeight="1" x14ac:dyDescent="0.35">
      <c r="A8" s="23" t="s">
        <v>84</v>
      </c>
      <c r="B8" s="39">
        <v>300</v>
      </c>
      <c r="C8" s="39">
        <v>661</v>
      </c>
      <c r="D8" s="39">
        <v>1851</v>
      </c>
      <c r="E8" s="39">
        <v>2352</v>
      </c>
      <c r="F8" s="39">
        <v>2000</v>
      </c>
      <c r="G8" s="16"/>
      <c r="H8" s="16"/>
      <c r="I8" s="23" t="s">
        <v>84</v>
      </c>
      <c r="J8" s="25">
        <f t="shared" si="1"/>
        <v>1.4554910826913002E-3</v>
      </c>
      <c r="K8" s="25">
        <f t="shared" si="0"/>
        <v>3.0339471606660915E-3</v>
      </c>
      <c r="L8" s="25">
        <f t="shared" si="0"/>
        <v>8.2476339850642514E-3</v>
      </c>
      <c r="M8" s="25">
        <f t="shared" si="0"/>
        <v>1.1500997535500528E-2</v>
      </c>
      <c r="N8" s="25">
        <f t="shared" si="0"/>
        <v>8.8331419485911146E-3</v>
      </c>
    </row>
    <row r="9" spans="1:14" ht="16" customHeight="1" x14ac:dyDescent="0.35">
      <c r="A9" s="23" t="s">
        <v>82</v>
      </c>
      <c r="B9" s="39">
        <v>21347</v>
      </c>
      <c r="C9" s="39">
        <v>2025</v>
      </c>
      <c r="D9" s="39">
        <v>19615</v>
      </c>
      <c r="E9" s="39">
        <v>22683</v>
      </c>
      <c r="F9" s="39">
        <v>24500</v>
      </c>
      <c r="G9" s="16"/>
      <c r="H9" s="16"/>
      <c r="I9" s="23" t="s">
        <v>82</v>
      </c>
      <c r="J9" s="25">
        <f t="shared" si="1"/>
        <v>0.10356789380737061</v>
      </c>
      <c r="K9" s="25">
        <f t="shared" si="0"/>
        <v>9.2946187599831087E-3</v>
      </c>
      <c r="L9" s="25">
        <f t="shared" si="0"/>
        <v>8.7399967918441554E-2</v>
      </c>
      <c r="M9" s="25">
        <f t="shared" si="0"/>
        <v>0.11091714587489732</v>
      </c>
      <c r="N9" s="25">
        <f t="shared" si="0"/>
        <v>0.10820598887024115</v>
      </c>
    </row>
    <row r="10" spans="1:14" ht="16" customHeight="1" x14ac:dyDescent="0.35">
      <c r="A10" s="23" t="s">
        <v>78</v>
      </c>
      <c r="B10" s="39">
        <v>34000</v>
      </c>
      <c r="C10" s="39">
        <v>49000</v>
      </c>
      <c r="D10" s="39">
        <v>55500</v>
      </c>
      <c r="E10" s="39">
        <v>43000</v>
      </c>
      <c r="F10" s="39">
        <v>48000</v>
      </c>
      <c r="G10" s="16"/>
      <c r="H10" s="16"/>
      <c r="I10" s="23" t="s">
        <v>78</v>
      </c>
      <c r="J10" s="25">
        <f t="shared" si="1"/>
        <v>0.16495565603834733</v>
      </c>
      <c r="K10" s="25">
        <f t="shared" si="0"/>
        <v>0.22490682431564066</v>
      </c>
      <c r="L10" s="25">
        <f t="shared" si="0"/>
        <v>0.24729534639171583</v>
      </c>
      <c r="M10" s="25">
        <f t="shared" si="0"/>
        <v>0.21026483589563041</v>
      </c>
      <c r="N10" s="25">
        <f t="shared" si="0"/>
        <v>0.21199540676618672</v>
      </c>
    </row>
    <row r="11" spans="1:14" ht="16" customHeight="1" x14ac:dyDescent="0.35">
      <c r="A11" s="23" t="s">
        <v>79</v>
      </c>
      <c r="B11" s="39">
        <v>6646</v>
      </c>
      <c r="C11" s="39">
        <v>6953</v>
      </c>
      <c r="D11" s="39">
        <v>9998</v>
      </c>
      <c r="E11" s="39">
        <v>7148</v>
      </c>
      <c r="F11" s="39">
        <v>6500</v>
      </c>
      <c r="G11" s="16"/>
      <c r="H11" s="16"/>
      <c r="I11" s="23" t="s">
        <v>79</v>
      </c>
      <c r="J11" s="25">
        <f t="shared" si="1"/>
        <v>3.2243979118554603E-2</v>
      </c>
      <c r="K11" s="25">
        <f t="shared" si="0"/>
        <v>3.1913819376870399E-2</v>
      </c>
      <c r="L11" s="25">
        <f t="shared" si="0"/>
        <v>4.4548808526565314E-2</v>
      </c>
      <c r="M11" s="25">
        <f t="shared" si="0"/>
        <v>3.4952861557720143E-2</v>
      </c>
      <c r="N11" s="25">
        <f t="shared" si="0"/>
        <v>2.8707711332921122E-2</v>
      </c>
    </row>
    <row r="12" spans="1:14" ht="16" customHeight="1" x14ac:dyDescent="0.35">
      <c r="A12" s="23" t="s">
        <v>80</v>
      </c>
      <c r="B12" s="39">
        <v>18844</v>
      </c>
      <c r="C12" s="39">
        <v>17122</v>
      </c>
      <c r="D12" s="39">
        <v>18577</v>
      </c>
      <c r="E12" s="39">
        <v>15751</v>
      </c>
      <c r="F12" s="39">
        <v>14000</v>
      </c>
      <c r="G12" s="16"/>
      <c r="H12" s="16"/>
      <c r="I12" s="23" t="s">
        <v>80</v>
      </c>
      <c r="J12" s="25">
        <f t="shared" si="1"/>
        <v>9.1424246540782864E-2</v>
      </c>
      <c r="K12" s="25">
        <f t="shared" si="0"/>
        <v>7.8588870325151008E-2</v>
      </c>
      <c r="L12" s="25">
        <f t="shared" si="0"/>
        <v>8.2774876575115411E-2</v>
      </c>
      <c r="M12" s="25">
        <f t="shared" si="0"/>
        <v>7.7020498376559873E-2</v>
      </c>
      <c r="N12" s="25">
        <f t="shared" si="0"/>
        <v>6.1831993640137799E-2</v>
      </c>
    </row>
    <row r="13" spans="1:14" ht="16" customHeight="1" x14ac:dyDescent="0.35">
      <c r="A13" s="23" t="s">
        <v>73</v>
      </c>
      <c r="B13" s="39">
        <v>31927</v>
      </c>
      <c r="C13" s="39">
        <v>35083</v>
      </c>
      <c r="D13" s="39">
        <v>38001</v>
      </c>
      <c r="E13" s="39">
        <v>27917</v>
      </c>
      <c r="F13" s="39">
        <v>31000</v>
      </c>
      <c r="G13" s="16"/>
      <c r="H13" s="16"/>
      <c r="I13" s="23" t="s">
        <v>73</v>
      </c>
      <c r="J13" s="25">
        <f t="shared" si="1"/>
        <v>0.15489821265695045</v>
      </c>
      <c r="K13" s="25">
        <f t="shared" si="0"/>
        <v>0.16102869627480859</v>
      </c>
      <c r="L13" s="25">
        <f t="shared" si="0"/>
        <v>0.16932379204020889</v>
      </c>
      <c r="M13" s="25">
        <f t="shared" si="0"/>
        <v>0.13651077729530964</v>
      </c>
      <c r="N13" s="25">
        <f t="shared" si="0"/>
        <v>0.13691370020316226</v>
      </c>
    </row>
    <row r="14" spans="1:14" ht="16" customHeight="1" x14ac:dyDescent="0.35">
      <c r="A14" s="15"/>
      <c r="B14" s="40"/>
      <c r="C14" s="40"/>
      <c r="D14" s="40"/>
      <c r="E14" s="40"/>
      <c r="F14" s="40"/>
      <c r="G14" s="16"/>
      <c r="H14" s="16"/>
      <c r="I14" s="15"/>
      <c r="J14" s="25"/>
      <c r="K14" s="25"/>
      <c r="L14" s="25"/>
      <c r="M14" s="25"/>
      <c r="N14" s="25"/>
    </row>
    <row r="15" spans="1:14" ht="16" customHeight="1" x14ac:dyDescent="0.35">
      <c r="A15" s="15"/>
      <c r="B15" s="40"/>
      <c r="C15" s="40"/>
      <c r="D15" s="40"/>
      <c r="E15" s="40"/>
      <c r="F15" s="40"/>
      <c r="G15" s="15"/>
      <c r="H15" s="15"/>
      <c r="I15" s="15"/>
      <c r="J15" s="25"/>
      <c r="K15" s="25"/>
      <c r="L15" s="25"/>
      <c r="M15" s="25"/>
      <c r="N15" s="25"/>
    </row>
    <row r="16" spans="1:14" ht="16" customHeight="1" x14ac:dyDescent="0.35">
      <c r="A16" s="15" t="s">
        <v>14</v>
      </c>
      <c r="B16" s="40">
        <f>SUM(B3:B13)</f>
        <v>183247</v>
      </c>
      <c r="C16" s="40">
        <f t="shared" ref="C16:F16" si="2">SUM(C3:C13)</f>
        <v>185743</v>
      </c>
      <c r="D16" s="40">
        <f t="shared" si="2"/>
        <v>210222</v>
      </c>
      <c r="E16" s="40">
        <f t="shared" si="2"/>
        <v>191021</v>
      </c>
      <c r="F16" s="40">
        <f t="shared" si="2"/>
        <v>212850</v>
      </c>
      <c r="G16" s="16"/>
      <c r="H16" s="16"/>
      <c r="I16" s="15" t="s">
        <v>14</v>
      </c>
      <c r="J16" s="25">
        <f>B16/B18</f>
        <v>0.88904791476644218</v>
      </c>
      <c r="K16" s="25">
        <f t="shared" ref="K16:N16" si="3">C16/C18</f>
        <v>0.85254833201755187</v>
      </c>
      <c r="L16" s="25">
        <f t="shared" si="3"/>
        <v>0.9367013028677349</v>
      </c>
      <c r="M16" s="25">
        <f t="shared" si="3"/>
        <v>0.93406974924695851</v>
      </c>
      <c r="N16" s="25">
        <f t="shared" si="3"/>
        <v>0.9400671318788093</v>
      </c>
    </row>
    <row r="17" spans="1:14" ht="16" customHeight="1" x14ac:dyDescent="0.35">
      <c r="A17" s="15" t="s">
        <v>0</v>
      </c>
      <c r="B17" s="40">
        <f>B18-B16</f>
        <v>22869</v>
      </c>
      <c r="C17" s="40">
        <f t="shared" ref="C17:F17" si="4">C18-C16</f>
        <v>32125</v>
      </c>
      <c r="D17" s="40">
        <f t="shared" si="4"/>
        <v>14206</v>
      </c>
      <c r="E17" s="40">
        <f t="shared" si="4"/>
        <v>13483</v>
      </c>
      <c r="F17" s="40">
        <f t="shared" si="4"/>
        <v>13570</v>
      </c>
      <c r="G17" s="16"/>
      <c r="H17" s="16"/>
      <c r="I17" s="15" t="s">
        <v>0</v>
      </c>
      <c r="J17" s="25">
        <f>B17/B18</f>
        <v>0.1109520852335578</v>
      </c>
      <c r="K17" s="25">
        <f t="shared" ref="K17:N17" si="5">C17/C18</f>
        <v>0.14745166798244808</v>
      </c>
      <c r="L17" s="25">
        <f t="shared" si="5"/>
        <v>6.329869713226513E-2</v>
      </c>
      <c r="M17" s="25">
        <f t="shared" si="5"/>
        <v>6.59302507530415E-2</v>
      </c>
      <c r="N17" s="25">
        <f t="shared" si="5"/>
        <v>5.993286812119071E-2</v>
      </c>
    </row>
    <row r="18" spans="1:14" ht="16" customHeight="1" x14ac:dyDescent="0.35">
      <c r="A18" s="15" t="s">
        <v>15</v>
      </c>
      <c r="B18" s="39">
        <v>206116</v>
      </c>
      <c r="C18" s="39">
        <v>217868</v>
      </c>
      <c r="D18" s="39">
        <v>224428</v>
      </c>
      <c r="E18" s="39">
        <v>204504</v>
      </c>
      <c r="F18" s="39">
        <v>226420</v>
      </c>
      <c r="G18" s="23"/>
      <c r="H18" s="23"/>
      <c r="I18" s="15" t="s">
        <v>15</v>
      </c>
      <c r="J18" s="25">
        <f>B18/B18</f>
        <v>1</v>
      </c>
      <c r="K18" s="25">
        <f t="shared" ref="K18:N18" si="6">C18/C18</f>
        <v>1</v>
      </c>
      <c r="L18" s="25">
        <f t="shared" si="6"/>
        <v>1</v>
      </c>
      <c r="M18" s="25">
        <f t="shared" si="6"/>
        <v>1</v>
      </c>
      <c r="N18" s="25">
        <f t="shared" si="6"/>
        <v>1</v>
      </c>
    </row>
    <row r="19" spans="1:14" x14ac:dyDescent="0.3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3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35">
      <c r="A21" s="15" t="s">
        <v>93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35">
      <c r="A22" s="31" t="s">
        <v>16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35">
      <c r="A23" s="17" t="s">
        <v>17</v>
      </c>
    </row>
  </sheetData>
  <mergeCells count="2">
    <mergeCell ref="A1:F1"/>
    <mergeCell ref="I1:N1"/>
  </mergeCells>
  <hyperlinks>
    <hyperlink ref="A23" r:id="rId1" location="/app/home" xr:uid="{BC47C883-D11C-462F-8864-F4572FF83F47}"/>
  </hyperlink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423A8-BCEB-4FC4-BFAA-EA2F60536E7F}">
  <dimension ref="A1:N22"/>
  <sheetViews>
    <sheetView showGridLines="0" workbookViewId="0">
      <selection activeCell="G22" sqref="G22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customWidth="1"/>
    <col min="9" max="9" width="14.7265625" customWidth="1"/>
    <col min="10" max="14" width="11.6328125" customWidth="1"/>
  </cols>
  <sheetData>
    <row r="1" spans="1:14" s="22" customFormat="1" ht="20" customHeight="1" x14ac:dyDescent="0.35">
      <c r="A1" s="48" t="s">
        <v>22</v>
      </c>
      <c r="B1" s="48"/>
      <c r="C1" s="48"/>
      <c r="D1" s="48"/>
      <c r="E1" s="48"/>
      <c r="F1" s="48"/>
      <c r="G1" s="38"/>
      <c r="H1" s="38"/>
      <c r="I1" s="48" t="s">
        <v>24</v>
      </c>
      <c r="J1" s="48"/>
      <c r="K1" s="48"/>
      <c r="L1" s="48"/>
      <c r="M1" s="48"/>
      <c r="N1" s="48"/>
    </row>
    <row r="2" spans="1:14" ht="25" customHeight="1" x14ac:dyDescent="0.35">
      <c r="A2" s="18" t="s">
        <v>3</v>
      </c>
      <c r="B2" s="18" t="s">
        <v>9</v>
      </c>
      <c r="C2" s="18" t="s">
        <v>10</v>
      </c>
      <c r="D2" s="18" t="s">
        <v>89</v>
      </c>
      <c r="E2" s="18" t="s">
        <v>90</v>
      </c>
      <c r="F2" s="18" t="s">
        <v>91</v>
      </c>
      <c r="G2" s="18"/>
      <c r="H2" s="18"/>
      <c r="I2" s="18" t="s">
        <v>3</v>
      </c>
      <c r="J2" s="18" t="s">
        <v>9</v>
      </c>
      <c r="K2" s="18" t="s">
        <v>10</v>
      </c>
      <c r="L2" s="18" t="s">
        <v>89</v>
      </c>
      <c r="M2" s="18" t="s">
        <v>90</v>
      </c>
      <c r="N2" s="18" t="s">
        <v>91</v>
      </c>
    </row>
    <row r="3" spans="1:14" ht="16" customHeight="1" x14ac:dyDescent="0.35">
      <c r="A3" s="23" t="s">
        <v>83</v>
      </c>
      <c r="B3" s="39">
        <v>8500</v>
      </c>
      <c r="C3" s="39">
        <v>8600</v>
      </c>
      <c r="D3" s="39">
        <v>9600</v>
      </c>
      <c r="E3" s="39">
        <v>9100</v>
      </c>
      <c r="F3" s="39">
        <v>9500</v>
      </c>
      <c r="G3" s="16"/>
      <c r="H3" s="16"/>
      <c r="I3" s="23" t="s">
        <v>83</v>
      </c>
      <c r="J3" s="25">
        <f>B3/B$17</f>
        <v>4.2034052527730112E-2</v>
      </c>
      <c r="K3" s="25">
        <f t="shared" ref="K3:N12" si="0">C3/C$17</f>
        <v>4.0564698335432324E-2</v>
      </c>
      <c r="L3" s="25">
        <f t="shared" si="0"/>
        <v>4.3410432069456689E-2</v>
      </c>
      <c r="M3" s="25">
        <f t="shared" si="0"/>
        <v>4.5263273081782282E-2</v>
      </c>
      <c r="N3" s="25">
        <f t="shared" si="0"/>
        <v>4.3015037151408406E-2</v>
      </c>
    </row>
    <row r="4" spans="1:14" ht="16" customHeight="1" x14ac:dyDescent="0.35">
      <c r="A4" s="23" t="s">
        <v>23</v>
      </c>
      <c r="B4" s="39">
        <v>6340</v>
      </c>
      <c r="C4" s="39">
        <v>5120</v>
      </c>
      <c r="D4" s="39">
        <v>6650</v>
      </c>
      <c r="E4" s="39">
        <v>5800</v>
      </c>
      <c r="F4" s="39">
        <v>7800</v>
      </c>
      <c r="G4" s="16"/>
      <c r="H4" s="16"/>
      <c r="I4" s="23" t="s">
        <v>23</v>
      </c>
      <c r="J4" s="25">
        <f t="shared" ref="J4:J12" si="1">B4/B$17</f>
        <v>3.1352458003036342E-2</v>
      </c>
      <c r="K4" s="25">
        <f t="shared" si="0"/>
        <v>2.4150145985745754E-2</v>
      </c>
      <c r="L4" s="25">
        <f t="shared" si="0"/>
        <v>3.007076804811323E-2</v>
      </c>
      <c r="M4" s="25">
        <f t="shared" si="0"/>
        <v>2.8849119107070022E-2</v>
      </c>
      <c r="N4" s="25">
        <f t="shared" si="0"/>
        <v>3.5317609450630054E-2</v>
      </c>
    </row>
    <row r="5" spans="1:14" ht="16" customHeight="1" x14ac:dyDescent="0.35">
      <c r="A5" s="23" t="s">
        <v>71</v>
      </c>
      <c r="B5" s="39">
        <v>6582</v>
      </c>
      <c r="C5" s="39">
        <v>4985</v>
      </c>
      <c r="D5" s="39">
        <v>5917</v>
      </c>
      <c r="E5" s="39">
        <v>7299</v>
      </c>
      <c r="F5" s="39">
        <v>6550</v>
      </c>
      <c r="G5" s="16"/>
      <c r="H5" s="16"/>
      <c r="I5" s="23" t="s">
        <v>71</v>
      </c>
      <c r="J5" s="25">
        <f t="shared" si="1"/>
        <v>3.2549192204414067E-2</v>
      </c>
      <c r="K5" s="25">
        <f t="shared" si="0"/>
        <v>2.3513374558387222E-2</v>
      </c>
      <c r="L5" s="25">
        <f t="shared" si="0"/>
        <v>2.6756200682809921E-2</v>
      </c>
      <c r="M5" s="25">
        <f t="shared" si="0"/>
        <v>3.6305124200431742E-2</v>
      </c>
      <c r="N5" s="25">
        <f t="shared" si="0"/>
        <v>2.9657736141234216E-2</v>
      </c>
    </row>
    <row r="6" spans="1:14" ht="16" customHeight="1" x14ac:dyDescent="0.35">
      <c r="A6" s="23" t="s">
        <v>84</v>
      </c>
      <c r="B6" s="39">
        <v>11256</v>
      </c>
      <c r="C6" s="39">
        <v>11218</v>
      </c>
      <c r="D6" s="39">
        <v>12440</v>
      </c>
      <c r="E6" s="39">
        <v>12428</v>
      </c>
      <c r="F6" s="39">
        <v>15500</v>
      </c>
      <c r="G6" s="16"/>
      <c r="H6" s="16"/>
      <c r="I6" s="23" t="s">
        <v>84</v>
      </c>
      <c r="J6" s="25">
        <f t="shared" si="1"/>
        <v>5.5662975912015307E-2</v>
      </c>
      <c r="K6" s="25">
        <f t="shared" si="0"/>
        <v>5.2913347200799973E-2</v>
      </c>
      <c r="L6" s="25">
        <f t="shared" si="0"/>
        <v>5.6252684890004297E-2</v>
      </c>
      <c r="M6" s="25">
        <f t="shared" si="0"/>
        <v>6.1816698665976944E-2</v>
      </c>
      <c r="N6" s="25">
        <f t="shared" si="0"/>
        <v>7.0182429036508454E-2</v>
      </c>
    </row>
    <row r="7" spans="1:14" ht="16" customHeight="1" x14ac:dyDescent="0.35">
      <c r="A7" s="23" t="s">
        <v>87</v>
      </c>
      <c r="B7" s="39">
        <v>6886</v>
      </c>
      <c r="C7" s="39">
        <v>5750</v>
      </c>
      <c r="D7" s="39">
        <v>6915</v>
      </c>
      <c r="E7" s="39">
        <v>6351</v>
      </c>
      <c r="F7" s="39">
        <v>7600</v>
      </c>
      <c r="G7" s="16"/>
      <c r="H7" s="16"/>
      <c r="I7" s="23" t="s">
        <v>87</v>
      </c>
      <c r="J7" s="25">
        <f t="shared" si="1"/>
        <v>3.4052527730111713E-2</v>
      </c>
      <c r="K7" s="25">
        <f t="shared" si="0"/>
        <v>2.7121745980085564E-2</v>
      </c>
      <c r="L7" s="25">
        <f t="shared" si="0"/>
        <v>3.1269076850030525E-2</v>
      </c>
      <c r="M7" s="25">
        <f t="shared" si="0"/>
        <v>3.1589785422241674E-2</v>
      </c>
      <c r="N7" s="25">
        <f t="shared" si="0"/>
        <v>3.4412029721126725E-2</v>
      </c>
    </row>
    <row r="8" spans="1:14" ht="16" customHeight="1" x14ac:dyDescent="0.35">
      <c r="A8" s="23" t="s">
        <v>85</v>
      </c>
      <c r="B8" s="39">
        <v>11271</v>
      </c>
      <c r="C8" s="39">
        <v>9446</v>
      </c>
      <c r="D8" s="39">
        <v>13015</v>
      </c>
      <c r="E8" s="39">
        <v>10452</v>
      </c>
      <c r="F8" s="39">
        <v>13400</v>
      </c>
      <c r="G8" s="16"/>
      <c r="H8" s="16"/>
      <c r="I8" s="23" t="s">
        <v>85</v>
      </c>
      <c r="J8" s="25">
        <f t="shared" si="1"/>
        <v>5.5737153651770129E-2</v>
      </c>
      <c r="K8" s="25">
        <f t="shared" si="0"/>
        <v>4.4555132613545781E-2</v>
      </c>
      <c r="L8" s="25">
        <f t="shared" si="0"/>
        <v>5.8852788894164461E-2</v>
      </c>
      <c r="M8" s="25">
        <f t="shared" si="0"/>
        <v>5.1988102225361363E-2</v>
      </c>
      <c r="N8" s="25">
        <f t="shared" si="0"/>
        <v>6.0673841876723429E-2</v>
      </c>
    </row>
    <row r="9" spans="1:14" ht="16" customHeight="1" x14ac:dyDescent="0.35">
      <c r="A9" s="23" t="s">
        <v>86</v>
      </c>
      <c r="B9" s="39">
        <v>4725</v>
      </c>
      <c r="C9" s="39">
        <v>5770</v>
      </c>
      <c r="D9" s="39">
        <v>6205</v>
      </c>
      <c r="E9" s="39">
        <v>6328</v>
      </c>
      <c r="F9" s="39">
        <v>6500</v>
      </c>
      <c r="G9" s="16"/>
      <c r="H9" s="16"/>
      <c r="I9" s="23" t="s">
        <v>86</v>
      </c>
      <c r="J9" s="25">
        <f t="shared" si="1"/>
        <v>2.3365988022767622E-2</v>
      </c>
      <c r="K9" s="25">
        <f t="shared" si="0"/>
        <v>2.7216082487842384E-2</v>
      </c>
      <c r="L9" s="25">
        <f t="shared" si="0"/>
        <v>2.8058513644893621E-2</v>
      </c>
      <c r="M9" s="25">
        <f t="shared" si="0"/>
        <v>3.1475383743023985E-2</v>
      </c>
      <c r="N9" s="25">
        <f t="shared" si="0"/>
        <v>2.9431341208858382E-2</v>
      </c>
    </row>
    <row r="10" spans="1:14" ht="16" customHeight="1" x14ac:dyDescent="0.35">
      <c r="A10" s="23" t="s">
        <v>79</v>
      </c>
      <c r="B10" s="39">
        <v>9555</v>
      </c>
      <c r="C10" s="39">
        <v>12500</v>
      </c>
      <c r="D10" s="39">
        <v>8921</v>
      </c>
      <c r="E10" s="39">
        <v>2985</v>
      </c>
      <c r="F10" s="39">
        <v>6800</v>
      </c>
      <c r="G10" s="16"/>
      <c r="H10" s="16"/>
      <c r="I10" s="23" t="s">
        <v>79</v>
      </c>
      <c r="J10" s="25">
        <f t="shared" si="1"/>
        <v>4.7251220223818967E-2</v>
      </c>
      <c r="K10" s="25">
        <f t="shared" si="0"/>
        <v>5.8960317348012097E-2</v>
      </c>
      <c r="L10" s="25">
        <f t="shared" si="0"/>
        <v>4.034004838454408E-2</v>
      </c>
      <c r="M10" s="25">
        <f t="shared" si="0"/>
        <v>1.4847348368035177E-2</v>
      </c>
      <c r="N10" s="25">
        <f t="shared" si="0"/>
        <v>3.0789710803113383E-2</v>
      </c>
    </row>
    <row r="11" spans="1:14" ht="16" customHeight="1" x14ac:dyDescent="0.35">
      <c r="A11" s="23" t="s">
        <v>73</v>
      </c>
      <c r="B11" s="39">
        <v>4631</v>
      </c>
      <c r="C11" s="39">
        <v>12228</v>
      </c>
      <c r="D11" s="39">
        <v>12777</v>
      </c>
      <c r="E11" s="39">
        <v>10715</v>
      </c>
      <c r="F11" s="39">
        <v>7000</v>
      </c>
      <c r="G11" s="16"/>
      <c r="H11" s="16"/>
      <c r="I11" s="23" t="s">
        <v>73</v>
      </c>
      <c r="J11" s="25">
        <f t="shared" si="1"/>
        <v>2.2901140853637428E-2</v>
      </c>
      <c r="K11" s="25">
        <f t="shared" si="0"/>
        <v>5.7677340842519353E-2</v>
      </c>
      <c r="L11" s="25">
        <f t="shared" si="0"/>
        <v>5.7776571932442518E-2</v>
      </c>
      <c r="M11" s="25">
        <f t="shared" si="0"/>
        <v>5.3296260557285396E-2</v>
      </c>
      <c r="N11" s="25">
        <f t="shared" si="0"/>
        <v>3.1695290532616716E-2</v>
      </c>
    </row>
    <row r="12" spans="1:14" ht="16" customHeight="1" x14ac:dyDescent="0.35">
      <c r="A12" s="23" t="s">
        <v>94</v>
      </c>
      <c r="B12" s="39">
        <v>4517</v>
      </c>
      <c r="C12" s="39">
        <v>4317</v>
      </c>
      <c r="D12" s="39">
        <v>5403</v>
      </c>
      <c r="E12" s="39">
        <v>5700</v>
      </c>
      <c r="F12" s="39">
        <v>7300</v>
      </c>
      <c r="G12" s="16"/>
      <c r="H12" s="16"/>
      <c r="I12" s="23" t="s">
        <v>94</v>
      </c>
      <c r="J12" s="25">
        <f t="shared" si="1"/>
        <v>2.2337390031500814E-2</v>
      </c>
      <c r="K12" s="25">
        <f t="shared" si="0"/>
        <v>2.0362535199309455E-2</v>
      </c>
      <c r="L12" s="25">
        <f t="shared" si="0"/>
        <v>2.4431933799091095E-2</v>
      </c>
      <c r="M12" s="25">
        <f t="shared" si="0"/>
        <v>2.8351720501775712E-2</v>
      </c>
      <c r="N12" s="25">
        <f t="shared" si="0"/>
        <v>3.305366012687172E-2</v>
      </c>
    </row>
    <row r="13" spans="1:14" ht="16" customHeight="1" x14ac:dyDescent="0.35">
      <c r="A13" s="15"/>
      <c r="B13" s="40"/>
      <c r="C13" s="40"/>
      <c r="D13" s="40"/>
      <c r="E13" s="40"/>
      <c r="F13" s="40"/>
      <c r="G13" s="16"/>
      <c r="H13" s="16"/>
      <c r="I13" s="15"/>
      <c r="J13" s="25"/>
      <c r="K13" s="25"/>
      <c r="L13" s="25"/>
      <c r="M13" s="25"/>
      <c r="N13" s="25"/>
    </row>
    <row r="14" spans="1:14" ht="16" customHeight="1" x14ac:dyDescent="0.35">
      <c r="A14" s="15"/>
      <c r="B14" s="40"/>
      <c r="C14" s="40"/>
      <c r="D14" s="40"/>
      <c r="E14" s="40"/>
      <c r="F14" s="40"/>
      <c r="G14" s="15"/>
      <c r="H14" s="15"/>
      <c r="J14" s="25"/>
      <c r="K14" s="25"/>
      <c r="L14" s="25"/>
      <c r="M14" s="25"/>
      <c r="N14" s="25"/>
    </row>
    <row r="15" spans="1:14" ht="16" customHeight="1" x14ac:dyDescent="0.35">
      <c r="A15" s="15" t="s">
        <v>14</v>
      </c>
      <c r="B15" s="40">
        <f>SUM(B3:B12)</f>
        <v>74263</v>
      </c>
      <c r="C15" s="40">
        <f t="shared" ref="C15:F15" si="2">SUM(C3:C12)</f>
        <v>79934</v>
      </c>
      <c r="D15" s="40">
        <f t="shared" si="2"/>
        <v>87843</v>
      </c>
      <c r="E15" s="40">
        <f t="shared" si="2"/>
        <v>77158</v>
      </c>
      <c r="F15" s="40">
        <f t="shared" si="2"/>
        <v>87950</v>
      </c>
      <c r="G15" s="16"/>
      <c r="H15" s="16"/>
      <c r="I15" s="15" t="s">
        <v>14</v>
      </c>
      <c r="J15" s="25">
        <f>B15/B17</f>
        <v>0.36724409916080253</v>
      </c>
      <c r="K15" s="25">
        <f t="shared" ref="K15:N15" si="3">C15/C17</f>
        <v>0.37703472055167991</v>
      </c>
      <c r="L15" s="25">
        <f t="shared" si="3"/>
        <v>0.39721901919555042</v>
      </c>
      <c r="M15" s="25">
        <f t="shared" si="3"/>
        <v>0.3837828158729843</v>
      </c>
      <c r="N15" s="25">
        <f t="shared" si="3"/>
        <v>0.39822868604909145</v>
      </c>
    </row>
    <row r="16" spans="1:14" ht="16" customHeight="1" x14ac:dyDescent="0.35">
      <c r="A16" s="15" t="s">
        <v>0</v>
      </c>
      <c r="B16" s="40">
        <f>B17-B15</f>
        <v>127954</v>
      </c>
      <c r="C16" s="40">
        <f t="shared" ref="C16:F16" si="4">C17-C15</f>
        <v>132073</v>
      </c>
      <c r="D16" s="40">
        <f t="shared" si="4"/>
        <v>133302</v>
      </c>
      <c r="E16" s="40">
        <f t="shared" si="4"/>
        <v>123888</v>
      </c>
      <c r="F16" s="40">
        <f t="shared" si="4"/>
        <v>132903</v>
      </c>
      <c r="G16" s="16"/>
      <c r="H16" s="16"/>
      <c r="I16" s="15" t="s">
        <v>0</v>
      </c>
      <c r="J16" s="25">
        <f>B16/B17</f>
        <v>0.63275590083919753</v>
      </c>
      <c r="K16" s="25">
        <f t="shared" ref="K16:N16" si="5">C16/C17</f>
        <v>0.62296527944832014</v>
      </c>
      <c r="L16" s="25">
        <f t="shared" si="5"/>
        <v>0.60278098080444953</v>
      </c>
      <c r="M16" s="25">
        <f t="shared" si="5"/>
        <v>0.61621718412701576</v>
      </c>
      <c r="N16" s="25">
        <f t="shared" si="5"/>
        <v>0.60177131395090855</v>
      </c>
    </row>
    <row r="17" spans="1:14" ht="16" customHeight="1" x14ac:dyDescent="0.35">
      <c r="A17" s="15" t="s">
        <v>15</v>
      </c>
      <c r="B17" s="39">
        <v>202217</v>
      </c>
      <c r="C17" s="39">
        <v>212007</v>
      </c>
      <c r="D17" s="39">
        <v>221145</v>
      </c>
      <c r="E17" s="39">
        <v>201046</v>
      </c>
      <c r="F17" s="39">
        <v>220853</v>
      </c>
      <c r="G17" s="23"/>
      <c r="H17" s="23"/>
      <c r="I17" s="15" t="s">
        <v>15</v>
      </c>
      <c r="J17" s="25">
        <f>B17/B17</f>
        <v>1</v>
      </c>
      <c r="K17" s="25">
        <f t="shared" ref="K17:N17" si="6">C17/C17</f>
        <v>1</v>
      </c>
      <c r="L17" s="25">
        <f t="shared" si="6"/>
        <v>1</v>
      </c>
      <c r="M17" s="25">
        <f t="shared" si="6"/>
        <v>1</v>
      </c>
      <c r="N17" s="25">
        <f t="shared" si="6"/>
        <v>1</v>
      </c>
    </row>
    <row r="20" spans="1:14" x14ac:dyDescent="0.35">
      <c r="A20" s="15" t="s">
        <v>92</v>
      </c>
    </row>
    <row r="21" spans="1:14" x14ac:dyDescent="0.35">
      <c r="A21" s="31" t="s">
        <v>16</v>
      </c>
    </row>
    <row r="22" spans="1:14" x14ac:dyDescent="0.35">
      <c r="A22" s="2" t="s">
        <v>17</v>
      </c>
    </row>
  </sheetData>
  <mergeCells count="2">
    <mergeCell ref="A1:F1"/>
    <mergeCell ref="I1:N1"/>
  </mergeCells>
  <hyperlinks>
    <hyperlink ref="A22" r:id="rId1" location="/app/home" xr:uid="{593B55AF-89D4-4BC0-AE01-2D1FB570A432}"/>
  </hyperlink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6699-8FC8-42E8-8CD0-7A6E5B12ED1D}">
  <dimension ref="A1:O23"/>
  <sheetViews>
    <sheetView showGridLines="0" workbookViewId="0">
      <selection activeCell="H3" sqref="H3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customWidth="1"/>
    <col min="9" max="9" width="14.7265625" customWidth="1"/>
    <col min="10" max="14" width="11.6328125" customWidth="1"/>
  </cols>
  <sheetData>
    <row r="1" spans="1:15" s="22" customFormat="1" ht="20" customHeight="1" x14ac:dyDescent="0.35">
      <c r="A1" s="48" t="s">
        <v>25</v>
      </c>
      <c r="B1" s="48"/>
      <c r="C1" s="48"/>
      <c r="D1" s="48"/>
      <c r="E1" s="48"/>
      <c r="F1" s="48"/>
      <c r="G1" s="38"/>
      <c r="H1" s="38"/>
      <c r="I1" s="48" t="s">
        <v>26</v>
      </c>
      <c r="J1" s="48"/>
      <c r="K1" s="48"/>
      <c r="L1" s="48"/>
      <c r="M1" s="48"/>
      <c r="N1" s="48"/>
    </row>
    <row r="2" spans="1:15" ht="25" customHeight="1" x14ac:dyDescent="0.35">
      <c r="A2" s="18" t="s">
        <v>3</v>
      </c>
      <c r="B2" s="18" t="s">
        <v>9</v>
      </c>
      <c r="C2" s="18" t="s">
        <v>10</v>
      </c>
      <c r="D2" s="18" t="s">
        <v>89</v>
      </c>
      <c r="E2" s="18" t="s">
        <v>90</v>
      </c>
      <c r="F2" s="18" t="s">
        <v>91</v>
      </c>
      <c r="G2" s="18"/>
      <c r="H2" s="18"/>
      <c r="I2" s="18" t="s">
        <v>3</v>
      </c>
      <c r="J2" s="18" t="s">
        <v>9</v>
      </c>
      <c r="K2" s="18" t="s">
        <v>10</v>
      </c>
      <c r="L2" s="18" t="s">
        <v>89</v>
      </c>
      <c r="M2" s="18" t="s">
        <v>90</v>
      </c>
      <c r="N2" s="18" t="s">
        <v>91</v>
      </c>
    </row>
    <row r="3" spans="1:15" ht="16" customHeight="1" x14ac:dyDescent="0.35">
      <c r="A3" s="23" t="s">
        <v>83</v>
      </c>
      <c r="B3" s="39">
        <v>4351</v>
      </c>
      <c r="C3" s="39">
        <v>4981</v>
      </c>
      <c r="D3" s="39">
        <v>5531</v>
      </c>
      <c r="E3" s="39">
        <v>5681</v>
      </c>
      <c r="F3" s="39">
        <v>6131</v>
      </c>
      <c r="G3" s="16"/>
      <c r="H3" s="16"/>
      <c r="I3" s="23" t="s">
        <v>83</v>
      </c>
      <c r="J3" s="25">
        <f>B3/B$18</f>
        <v>1.5819057037317123E-2</v>
      </c>
      <c r="K3" s="25">
        <f t="shared" ref="K3:N13" si="0">C3/C$18</f>
        <v>1.8143075690245501E-2</v>
      </c>
      <c r="L3" s="25">
        <f t="shared" si="0"/>
        <v>2.047494771132952E-2</v>
      </c>
      <c r="M3" s="25">
        <f t="shared" si="0"/>
        <v>2.1889738294133966E-2</v>
      </c>
      <c r="N3" s="25">
        <f t="shared" si="0"/>
        <v>2.1900730500634052E-2</v>
      </c>
      <c r="O3" s="25"/>
    </row>
    <row r="4" spans="1:15" ht="16" customHeight="1" x14ac:dyDescent="0.35">
      <c r="A4" s="23" t="s">
        <v>12</v>
      </c>
      <c r="B4" s="39">
        <v>1926</v>
      </c>
      <c r="C4" s="39">
        <v>3967</v>
      </c>
      <c r="D4" s="39">
        <v>4537</v>
      </c>
      <c r="E4" s="39">
        <v>2601</v>
      </c>
      <c r="F4" s="39">
        <v>4132</v>
      </c>
      <c r="G4" s="16"/>
      <c r="H4" s="16"/>
      <c r="I4" s="23" t="s">
        <v>12</v>
      </c>
      <c r="J4" s="25">
        <f t="shared" ref="J4:J13" si="1">B4/B$18</f>
        <v>7.0024141240801604E-3</v>
      </c>
      <c r="K4" s="25">
        <f t="shared" si="0"/>
        <v>1.4449624826983318E-2</v>
      </c>
      <c r="L4" s="25">
        <f t="shared" si="0"/>
        <v>1.6795306050678364E-2</v>
      </c>
      <c r="M4" s="25">
        <f t="shared" si="0"/>
        <v>1.0022040011097069E-2</v>
      </c>
      <c r="N4" s="25">
        <f t="shared" si="0"/>
        <v>1.476004215113683E-2</v>
      </c>
      <c r="O4" s="25"/>
    </row>
    <row r="5" spans="1:15" ht="16" customHeight="1" x14ac:dyDescent="0.35">
      <c r="A5" s="23" t="s">
        <v>70</v>
      </c>
      <c r="B5" s="39">
        <v>3454</v>
      </c>
      <c r="C5" s="39">
        <v>4371</v>
      </c>
      <c r="D5" s="39">
        <v>2412</v>
      </c>
      <c r="E5" s="39">
        <v>3991</v>
      </c>
      <c r="F5" s="39">
        <v>5606</v>
      </c>
      <c r="G5" s="16"/>
      <c r="H5" s="16"/>
      <c r="I5" s="23" t="s">
        <v>70</v>
      </c>
      <c r="J5" s="25">
        <f t="shared" si="1"/>
        <v>1.2557808091678543E-2</v>
      </c>
      <c r="K5" s="25">
        <f t="shared" si="0"/>
        <v>1.5921177241931959E-2</v>
      </c>
      <c r="L5" s="25">
        <f t="shared" si="0"/>
        <v>8.9288688988838922E-3</v>
      </c>
      <c r="M5" s="25">
        <f t="shared" si="0"/>
        <v>1.5377916833636448E-2</v>
      </c>
      <c r="N5" s="25">
        <f t="shared" si="0"/>
        <v>2.0025362124703065E-2</v>
      </c>
      <c r="O5" s="25"/>
    </row>
    <row r="6" spans="1:15" ht="16" customHeight="1" x14ac:dyDescent="0.35">
      <c r="A6" s="23" t="s">
        <v>71</v>
      </c>
      <c r="B6" s="39">
        <v>1102</v>
      </c>
      <c r="C6" s="39">
        <v>1797</v>
      </c>
      <c r="D6" s="39">
        <v>1691</v>
      </c>
      <c r="E6" s="39">
        <v>2687</v>
      </c>
      <c r="F6" s="39">
        <v>2710</v>
      </c>
      <c r="G6" s="16"/>
      <c r="H6" s="16"/>
      <c r="I6" s="23" t="s">
        <v>71</v>
      </c>
      <c r="J6" s="25">
        <f t="shared" si="1"/>
        <v>4.0065733980977868E-3</v>
      </c>
      <c r="K6" s="25">
        <f t="shared" si="0"/>
        <v>6.5454942813433382E-3</v>
      </c>
      <c r="L6" s="25">
        <f t="shared" si="0"/>
        <v>6.2598330464397429E-3</v>
      </c>
      <c r="M6" s="25">
        <f t="shared" si="0"/>
        <v>1.0353410807311735E-2</v>
      </c>
      <c r="N6" s="25">
        <f t="shared" si="0"/>
        <v>9.6804729500437579E-3</v>
      </c>
      <c r="O6" s="25"/>
    </row>
    <row r="7" spans="1:15" ht="16" customHeight="1" x14ac:dyDescent="0.35">
      <c r="A7" s="23" t="s">
        <v>72</v>
      </c>
      <c r="B7" s="39">
        <v>4169</v>
      </c>
      <c r="C7" s="39">
        <v>5706</v>
      </c>
      <c r="D7" s="39">
        <v>5293</v>
      </c>
      <c r="E7" s="39">
        <v>4176</v>
      </c>
      <c r="F7" s="39">
        <v>5881</v>
      </c>
      <c r="G7" s="16"/>
      <c r="H7" s="16"/>
      <c r="I7" s="23" t="s">
        <v>72</v>
      </c>
      <c r="J7" s="25">
        <f t="shared" si="1"/>
        <v>1.5157354352694802E-2</v>
      </c>
      <c r="K7" s="25">
        <f t="shared" si="0"/>
        <v>2.0783856632913236E-2</v>
      </c>
      <c r="L7" s="25">
        <f t="shared" si="0"/>
        <v>1.959390675032854E-2</v>
      </c>
      <c r="M7" s="25">
        <f t="shared" si="0"/>
        <v>1.6090749360377299E-2</v>
      </c>
      <c r="N7" s="25">
        <f t="shared" si="0"/>
        <v>2.1007697940666918E-2</v>
      </c>
      <c r="O7" s="25"/>
    </row>
    <row r="8" spans="1:15" ht="16" customHeight="1" x14ac:dyDescent="0.35">
      <c r="A8" s="23" t="s">
        <v>13</v>
      </c>
      <c r="B8" s="39">
        <v>136759</v>
      </c>
      <c r="C8" s="39">
        <v>138818</v>
      </c>
      <c r="D8" s="39">
        <v>134523</v>
      </c>
      <c r="E8" s="39">
        <v>127775</v>
      </c>
      <c r="F8" s="39">
        <v>122845</v>
      </c>
      <c r="G8" s="16"/>
      <c r="H8" s="16"/>
      <c r="I8" s="23" t="s">
        <v>13</v>
      </c>
      <c r="J8" s="25">
        <f t="shared" si="1"/>
        <v>0.49721866728716441</v>
      </c>
      <c r="K8" s="25">
        <f t="shared" si="0"/>
        <v>0.5056385226196547</v>
      </c>
      <c r="L8" s="25">
        <f t="shared" si="0"/>
        <v>0.49798434116275198</v>
      </c>
      <c r="M8" s="25">
        <f t="shared" si="0"/>
        <v>0.49233608705033755</v>
      </c>
      <c r="N8" s="25">
        <f t="shared" si="0"/>
        <v>0.43881833931665148</v>
      </c>
      <c r="O8" s="25"/>
    </row>
    <row r="9" spans="1:15" ht="16" customHeight="1" x14ac:dyDescent="0.35">
      <c r="A9" s="23" t="s">
        <v>84</v>
      </c>
      <c r="B9" s="39">
        <v>5330</v>
      </c>
      <c r="C9" s="39">
        <v>4837</v>
      </c>
      <c r="D9" s="39">
        <v>3796</v>
      </c>
      <c r="E9" s="39">
        <v>2872</v>
      </c>
      <c r="F9" s="39">
        <v>4972</v>
      </c>
      <c r="G9" s="16"/>
      <c r="H9" s="16"/>
      <c r="I9" s="23" t="s">
        <v>84</v>
      </c>
      <c r="J9" s="25">
        <f t="shared" si="1"/>
        <v>1.9378435763939387E-2</v>
      </c>
      <c r="K9" s="25">
        <f t="shared" si="0"/>
        <v>1.7618561958184599E-2</v>
      </c>
      <c r="L9" s="25">
        <f t="shared" si="0"/>
        <v>1.4052233142687916E-2</v>
      </c>
      <c r="M9" s="25">
        <f t="shared" si="0"/>
        <v>1.1066243334052588E-2</v>
      </c>
      <c r="N9" s="25">
        <f t="shared" si="0"/>
        <v>1.7760631552626409E-2</v>
      </c>
      <c r="O9" s="25"/>
    </row>
    <row r="10" spans="1:15" ht="16" customHeight="1" x14ac:dyDescent="0.35">
      <c r="A10" s="23" t="s">
        <v>82</v>
      </c>
      <c r="B10" s="39">
        <v>18355</v>
      </c>
      <c r="C10" s="39">
        <v>15501</v>
      </c>
      <c r="D10" s="39">
        <v>18954</v>
      </c>
      <c r="E10" s="39">
        <v>23262</v>
      </c>
      <c r="F10" s="39">
        <v>25435</v>
      </c>
      <c r="G10" s="16"/>
      <c r="H10" s="16"/>
      <c r="I10" s="23" t="s">
        <v>82</v>
      </c>
      <c r="J10" s="25">
        <f t="shared" si="1"/>
        <v>6.6733806462871942E-2</v>
      </c>
      <c r="K10" s="25">
        <f t="shared" si="0"/>
        <v>5.6461717782472498E-2</v>
      </c>
      <c r="L10" s="25">
        <f t="shared" si="0"/>
        <v>7.0164917541229388E-2</v>
      </c>
      <c r="M10" s="25">
        <f t="shared" si="0"/>
        <v>8.9631947227274134E-2</v>
      </c>
      <c r="N10" s="25">
        <f t="shared" si="0"/>
        <v>9.0857132651056452E-2</v>
      </c>
      <c r="O10" s="25"/>
    </row>
    <row r="11" spans="1:15" ht="16" customHeight="1" x14ac:dyDescent="0.35">
      <c r="A11" s="23" t="s">
        <v>74</v>
      </c>
      <c r="B11" s="39">
        <v>19500</v>
      </c>
      <c r="C11" s="39">
        <v>9500</v>
      </c>
      <c r="D11" s="39">
        <v>7500</v>
      </c>
      <c r="E11" s="39">
        <v>11800</v>
      </c>
      <c r="F11" s="39">
        <v>22000</v>
      </c>
      <c r="G11" s="16"/>
      <c r="H11" s="16"/>
      <c r="I11" s="23" t="s">
        <v>74</v>
      </c>
      <c r="J11" s="25">
        <f t="shared" si="1"/>
        <v>7.0896716209534333E-2</v>
      </c>
      <c r="K11" s="25">
        <f t="shared" si="0"/>
        <v>3.4603336490128943E-2</v>
      </c>
      <c r="L11" s="25">
        <f t="shared" si="0"/>
        <v>2.7763895829862845E-2</v>
      </c>
      <c r="M11" s="25">
        <f t="shared" si="0"/>
        <v>4.5467155759686816E-2</v>
      </c>
      <c r="N11" s="25">
        <f t="shared" si="0"/>
        <v>7.8586865277108009E-2</v>
      </c>
      <c r="O11" s="25"/>
    </row>
    <row r="12" spans="1:15" ht="16" customHeight="1" x14ac:dyDescent="0.35">
      <c r="A12" s="23" t="s">
        <v>78</v>
      </c>
      <c r="B12" s="39">
        <v>12088</v>
      </c>
      <c r="C12" s="39">
        <v>14388</v>
      </c>
      <c r="D12" s="39">
        <v>11688</v>
      </c>
      <c r="E12" s="39">
        <v>10588</v>
      </c>
      <c r="F12" s="39">
        <v>11988</v>
      </c>
      <c r="G12" s="16"/>
      <c r="H12" s="16"/>
      <c r="I12" s="23" t="s">
        <v>78</v>
      </c>
      <c r="J12" s="25">
        <f t="shared" si="1"/>
        <v>4.3948692591838513E-2</v>
      </c>
      <c r="K12" s="25">
        <f t="shared" si="0"/>
        <v>5.2407663728418444E-2</v>
      </c>
      <c r="L12" s="25">
        <f t="shared" si="0"/>
        <v>4.3267255261258263E-2</v>
      </c>
      <c r="M12" s="25">
        <f t="shared" si="0"/>
        <v>4.0797139422335933E-2</v>
      </c>
      <c r="N12" s="25">
        <f t="shared" si="0"/>
        <v>4.2822697315544125E-2</v>
      </c>
      <c r="O12" s="25"/>
    </row>
    <row r="13" spans="1:15" ht="16" customHeight="1" x14ac:dyDescent="0.35">
      <c r="A13" s="23" t="s">
        <v>73</v>
      </c>
      <c r="B13" s="39">
        <v>13631</v>
      </c>
      <c r="C13" s="39">
        <v>16268</v>
      </c>
      <c r="D13" s="39">
        <v>15919</v>
      </c>
      <c r="E13" s="39">
        <v>11272</v>
      </c>
      <c r="F13" s="39">
        <v>16878</v>
      </c>
      <c r="G13" s="16"/>
      <c r="H13" s="16"/>
      <c r="I13" s="23" t="s">
        <v>73</v>
      </c>
      <c r="J13" s="25">
        <f t="shared" si="1"/>
        <v>4.9558622494982697E-2</v>
      </c>
      <c r="K13" s="25">
        <f t="shared" si="0"/>
        <v>5.9255481896991334E-2</v>
      </c>
      <c r="L13" s="25">
        <f t="shared" si="0"/>
        <v>5.8929794362078222E-2</v>
      </c>
      <c r="M13" s="25">
        <f t="shared" si="0"/>
        <v>4.3432693196880492E-2</v>
      </c>
      <c r="N13" s="25">
        <f t="shared" si="0"/>
        <v>6.0290414188501312E-2</v>
      </c>
      <c r="O13" s="25"/>
    </row>
    <row r="14" spans="1:15" ht="16" customHeight="1" x14ac:dyDescent="0.35">
      <c r="A14" s="15"/>
      <c r="B14" s="40"/>
      <c r="C14" s="40"/>
      <c r="D14" s="40"/>
      <c r="E14" s="40"/>
      <c r="F14" s="40"/>
      <c r="G14" s="15"/>
      <c r="H14" s="15"/>
      <c r="I14" s="15"/>
      <c r="J14" s="25"/>
      <c r="K14" s="25"/>
      <c r="L14" s="25"/>
      <c r="M14" s="25"/>
      <c r="N14" s="25"/>
    </row>
    <row r="15" spans="1:15" ht="16" customHeight="1" x14ac:dyDescent="0.35">
      <c r="A15" s="15"/>
      <c r="B15" s="40"/>
      <c r="C15" s="40"/>
      <c r="D15" s="40"/>
      <c r="E15" s="40"/>
      <c r="F15" s="40"/>
      <c r="G15" s="15"/>
      <c r="H15" s="15"/>
      <c r="I15" s="15"/>
      <c r="J15" s="25"/>
      <c r="K15" s="25"/>
      <c r="L15" s="25"/>
      <c r="M15" s="25"/>
      <c r="N15" s="25"/>
    </row>
    <row r="16" spans="1:15" ht="16" customHeight="1" x14ac:dyDescent="0.35">
      <c r="A16" s="15" t="s">
        <v>14</v>
      </c>
      <c r="B16" s="40">
        <f>SUM(B3:B13)</f>
        <v>220665</v>
      </c>
      <c r="C16" s="40">
        <f t="shared" ref="C16:F16" si="2">SUM(C3:C13)</f>
        <v>220134</v>
      </c>
      <c r="D16" s="40">
        <f t="shared" si="2"/>
        <v>211844</v>
      </c>
      <c r="E16" s="40">
        <f t="shared" si="2"/>
        <v>206705</v>
      </c>
      <c r="F16" s="40">
        <f t="shared" si="2"/>
        <v>228578</v>
      </c>
      <c r="G16" s="16"/>
      <c r="H16" s="16"/>
      <c r="I16" s="15" t="s">
        <v>14</v>
      </c>
      <c r="J16" s="25">
        <f>B16/B18</f>
        <v>0.8022781478141997</v>
      </c>
      <c r="K16" s="25">
        <f t="shared" ref="K16:N16" si="3">C16/C18</f>
        <v>0.80182851314926784</v>
      </c>
      <c r="L16" s="25">
        <f t="shared" si="3"/>
        <v>0.78421529975752868</v>
      </c>
      <c r="M16" s="25">
        <f t="shared" si="3"/>
        <v>0.79646512129712399</v>
      </c>
      <c r="N16" s="25">
        <f t="shared" si="3"/>
        <v>0.81651038596867243</v>
      </c>
    </row>
    <row r="17" spans="1:14" ht="16" customHeight="1" x14ac:dyDescent="0.35">
      <c r="A17" s="15" t="s">
        <v>0</v>
      </c>
      <c r="B17" s="40">
        <f>B18-B16</f>
        <v>54383</v>
      </c>
      <c r="C17" s="40">
        <f t="shared" ref="C17:F17" si="4">C18-C16</f>
        <v>54406</v>
      </c>
      <c r="D17" s="40">
        <f t="shared" si="4"/>
        <v>58291</v>
      </c>
      <c r="E17" s="40">
        <f t="shared" si="4"/>
        <v>52823</v>
      </c>
      <c r="F17" s="40">
        <f t="shared" si="4"/>
        <v>51367</v>
      </c>
      <c r="G17" s="16"/>
      <c r="H17" s="16"/>
      <c r="I17" s="15" t="s">
        <v>0</v>
      </c>
      <c r="J17" s="25">
        <f>B17/B18</f>
        <v>0.1977218521858003</v>
      </c>
      <c r="K17" s="25">
        <f t="shared" ref="K17:N17" si="5">C17/C18</f>
        <v>0.19817148685073213</v>
      </c>
      <c r="L17" s="25">
        <f t="shared" si="5"/>
        <v>0.21578470024247134</v>
      </c>
      <c r="M17" s="25">
        <f t="shared" si="5"/>
        <v>0.20353487870287598</v>
      </c>
      <c r="N17" s="25">
        <f t="shared" si="5"/>
        <v>0.18348961403132757</v>
      </c>
    </row>
    <row r="18" spans="1:14" ht="16" customHeight="1" x14ac:dyDescent="0.35">
      <c r="A18" s="15" t="s">
        <v>15</v>
      </c>
      <c r="B18" s="39">
        <v>275048</v>
      </c>
      <c r="C18" s="39">
        <v>274540</v>
      </c>
      <c r="D18" s="39">
        <v>270135</v>
      </c>
      <c r="E18" s="39">
        <v>259528</v>
      </c>
      <c r="F18" s="39">
        <v>279945</v>
      </c>
      <c r="G18" s="24"/>
      <c r="H18" s="24"/>
      <c r="I18" s="15" t="s">
        <v>15</v>
      </c>
      <c r="J18" s="25">
        <f>B18/B18</f>
        <v>1</v>
      </c>
      <c r="K18" s="25">
        <f t="shared" ref="K18:N18" si="6">C18/C18</f>
        <v>1</v>
      </c>
      <c r="L18" s="25">
        <f t="shared" si="6"/>
        <v>1</v>
      </c>
      <c r="M18" s="25">
        <f t="shared" si="6"/>
        <v>1</v>
      </c>
      <c r="N18" s="25">
        <f t="shared" si="6"/>
        <v>1</v>
      </c>
    </row>
    <row r="21" spans="1:14" x14ac:dyDescent="0.35">
      <c r="A21" s="15" t="s">
        <v>93</v>
      </c>
    </row>
    <row r="22" spans="1:14" x14ac:dyDescent="0.35">
      <c r="A22" s="31" t="s">
        <v>16</v>
      </c>
    </row>
    <row r="23" spans="1:14" x14ac:dyDescent="0.35">
      <c r="A23" s="32" t="s">
        <v>17</v>
      </c>
    </row>
  </sheetData>
  <mergeCells count="2">
    <mergeCell ref="A1:F1"/>
    <mergeCell ref="I1:N1"/>
  </mergeCell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7325-1E77-4914-90F7-3166031C9995}">
  <dimension ref="A1:J33"/>
  <sheetViews>
    <sheetView showGridLines="0" zoomScale="90" zoomScaleNormal="90" workbookViewId="0">
      <selection activeCell="A15" sqref="A15"/>
    </sheetView>
  </sheetViews>
  <sheetFormatPr defaultRowHeight="14.5" x14ac:dyDescent="0.35"/>
  <cols>
    <col min="1" max="10" width="17.7265625" customWidth="1"/>
  </cols>
  <sheetData>
    <row r="1" spans="1:10" s="22" customFormat="1" ht="20" customHeight="1" x14ac:dyDescent="0.35">
      <c r="A1" s="48" t="s">
        <v>35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5" customHeight="1" x14ac:dyDescent="0.35">
      <c r="A2" s="15"/>
      <c r="B2" s="18" t="s">
        <v>27</v>
      </c>
      <c r="C2" s="18" t="s">
        <v>28</v>
      </c>
      <c r="D2" s="18" t="s">
        <v>29</v>
      </c>
      <c r="E2" s="18" t="s">
        <v>30</v>
      </c>
      <c r="F2" s="18" t="s">
        <v>31</v>
      </c>
      <c r="G2" s="18" t="s">
        <v>32</v>
      </c>
      <c r="H2" s="18" t="s">
        <v>33</v>
      </c>
      <c r="I2" s="18" t="s">
        <v>36</v>
      </c>
      <c r="J2" s="18" t="s">
        <v>34</v>
      </c>
    </row>
    <row r="3" spans="1:10" x14ac:dyDescent="0.35">
      <c r="A3" s="19" t="s">
        <v>55</v>
      </c>
      <c r="B3" s="23">
        <v>1468</v>
      </c>
      <c r="C3" s="23">
        <v>1300</v>
      </c>
      <c r="D3" s="23">
        <v>1660</v>
      </c>
      <c r="E3" s="23">
        <v>7465</v>
      </c>
      <c r="F3" s="23">
        <v>10149</v>
      </c>
      <c r="G3" s="24">
        <v>0</v>
      </c>
      <c r="H3" s="23">
        <v>9600</v>
      </c>
      <c r="I3" s="26">
        <f>D3/H3</f>
        <v>0.17291666666666666</v>
      </c>
      <c r="J3" s="23">
        <v>546</v>
      </c>
    </row>
    <row r="4" spans="1:10" x14ac:dyDescent="0.35">
      <c r="A4" s="19" t="s">
        <v>56</v>
      </c>
      <c r="B4" s="23">
        <v>1725</v>
      </c>
      <c r="C4" s="23">
        <v>546</v>
      </c>
      <c r="D4" s="23">
        <v>3250</v>
      </c>
      <c r="E4" s="23">
        <v>7202</v>
      </c>
      <c r="F4" s="23">
        <v>10543</v>
      </c>
      <c r="G4" s="23">
        <v>400</v>
      </c>
      <c r="H4" s="23">
        <v>9700</v>
      </c>
      <c r="I4" s="26">
        <f t="shared" ref="I4:I28" si="0">D4/H4</f>
        <v>0.33505154639175255</v>
      </c>
      <c r="J4" s="23">
        <v>838</v>
      </c>
    </row>
    <row r="5" spans="1:10" x14ac:dyDescent="0.35">
      <c r="A5" s="19" t="s">
        <v>57</v>
      </c>
      <c r="B5" s="23">
        <v>2043</v>
      </c>
      <c r="C5" s="23">
        <v>838</v>
      </c>
      <c r="D5" s="23">
        <v>2925</v>
      </c>
      <c r="E5" s="23">
        <v>7057</v>
      </c>
      <c r="F5" s="23">
        <v>10736</v>
      </c>
      <c r="G5" s="23">
        <v>600</v>
      </c>
      <c r="H5" s="23">
        <v>9850</v>
      </c>
      <c r="I5" s="26">
        <f t="shared" si="0"/>
        <v>0.29695431472081218</v>
      </c>
      <c r="J5" s="23">
        <v>881</v>
      </c>
    </row>
    <row r="6" spans="1:10" x14ac:dyDescent="0.35">
      <c r="A6" s="19" t="s">
        <v>58</v>
      </c>
      <c r="B6" s="23">
        <v>2464</v>
      </c>
      <c r="C6" s="23">
        <v>881</v>
      </c>
      <c r="D6" s="23">
        <v>5851</v>
      </c>
      <c r="E6" s="23">
        <v>5695</v>
      </c>
      <c r="F6" s="23">
        <v>12091</v>
      </c>
      <c r="G6" s="23">
        <v>1378</v>
      </c>
      <c r="H6" s="23">
        <v>9900</v>
      </c>
      <c r="I6" s="26">
        <f t="shared" si="0"/>
        <v>0.59101010101010099</v>
      </c>
      <c r="J6" s="23">
        <v>813</v>
      </c>
    </row>
    <row r="7" spans="1:10" x14ac:dyDescent="0.35">
      <c r="A7" s="19" t="s">
        <v>59</v>
      </c>
      <c r="B7" s="23">
        <v>2756</v>
      </c>
      <c r="C7" s="23">
        <v>813</v>
      </c>
      <c r="D7" s="23">
        <v>5845</v>
      </c>
      <c r="E7" s="23">
        <v>5368</v>
      </c>
      <c r="F7" s="23">
        <v>11896</v>
      </c>
      <c r="G7" s="23">
        <v>150</v>
      </c>
      <c r="H7" s="23">
        <v>10200</v>
      </c>
      <c r="I7" s="26">
        <f t="shared" si="0"/>
        <v>0.57303921568627447</v>
      </c>
      <c r="J7" s="23">
        <v>1681</v>
      </c>
    </row>
    <row r="8" spans="1:10" x14ac:dyDescent="0.35">
      <c r="A8" s="19" t="s">
        <v>60</v>
      </c>
      <c r="B8" s="23">
        <v>2360</v>
      </c>
      <c r="C8" s="23">
        <v>1681</v>
      </c>
      <c r="D8" s="23">
        <v>4873</v>
      </c>
      <c r="E8" s="23">
        <v>6015</v>
      </c>
      <c r="F8" s="23">
        <v>13163</v>
      </c>
      <c r="G8" s="23">
        <v>771</v>
      </c>
      <c r="H8" s="23">
        <v>10450</v>
      </c>
      <c r="I8" s="26">
        <f t="shared" si="0"/>
        <v>0.46631578947368418</v>
      </c>
      <c r="J8" s="23">
        <v>1906</v>
      </c>
    </row>
    <row r="9" spans="1:10" x14ac:dyDescent="0.35">
      <c r="A9" s="19" t="s">
        <v>61</v>
      </c>
      <c r="B9" s="23">
        <v>1758</v>
      </c>
      <c r="C9" s="23">
        <v>1906</v>
      </c>
      <c r="D9" s="23">
        <v>2234</v>
      </c>
      <c r="E9" s="23">
        <v>7832</v>
      </c>
      <c r="F9" s="23">
        <v>12154</v>
      </c>
      <c r="G9" s="23">
        <v>400</v>
      </c>
      <c r="H9" s="23">
        <v>10300</v>
      </c>
      <c r="I9" s="26">
        <f t="shared" si="0"/>
        <v>0.21689320388349514</v>
      </c>
      <c r="J9" s="23">
        <v>1850</v>
      </c>
    </row>
    <row r="10" spans="1:10" x14ac:dyDescent="0.35">
      <c r="A10" s="19" t="s">
        <v>62</v>
      </c>
      <c r="B10" s="23">
        <v>1819</v>
      </c>
      <c r="C10" s="23">
        <v>1850</v>
      </c>
      <c r="D10" s="23">
        <v>3825</v>
      </c>
      <c r="E10" s="23">
        <v>7077</v>
      </c>
      <c r="F10" s="23">
        <v>12448</v>
      </c>
      <c r="G10" s="23">
        <v>767</v>
      </c>
      <c r="H10" s="23">
        <v>10300</v>
      </c>
      <c r="I10" s="26">
        <f t="shared" si="0"/>
        <v>0.37135922330097088</v>
      </c>
      <c r="J10" s="23">
        <v>1378</v>
      </c>
    </row>
    <row r="11" spans="1:10" x14ac:dyDescent="0.35">
      <c r="A11" s="19" t="s">
        <v>63</v>
      </c>
      <c r="B11" s="23">
        <v>2400</v>
      </c>
      <c r="C11" s="23">
        <v>1378</v>
      </c>
      <c r="D11" s="23">
        <v>5880</v>
      </c>
      <c r="E11" s="23">
        <v>6765</v>
      </c>
      <c r="F11" s="23">
        <v>13669</v>
      </c>
      <c r="G11" s="23">
        <v>369</v>
      </c>
      <c r="H11" s="23">
        <v>10700</v>
      </c>
      <c r="I11" s="26">
        <f t="shared" si="0"/>
        <v>0.54953271028037387</v>
      </c>
      <c r="J11" s="23">
        <v>2566</v>
      </c>
    </row>
    <row r="12" spans="1:10" x14ac:dyDescent="0.35">
      <c r="A12" s="19" t="s">
        <v>64</v>
      </c>
      <c r="B12" s="23">
        <v>2428</v>
      </c>
      <c r="C12" s="23">
        <v>2566</v>
      </c>
      <c r="D12" s="23">
        <v>5026</v>
      </c>
      <c r="E12" s="23">
        <v>6691</v>
      </c>
      <c r="F12" s="23">
        <v>14750</v>
      </c>
      <c r="G12" s="23">
        <v>1195</v>
      </c>
      <c r="H12" s="23">
        <v>11000</v>
      </c>
      <c r="I12" s="26">
        <f t="shared" si="0"/>
        <v>0.45690909090909093</v>
      </c>
      <c r="J12" s="23">
        <v>2588</v>
      </c>
    </row>
    <row r="13" spans="1:10" x14ac:dyDescent="0.35">
      <c r="A13" s="19" t="s">
        <v>65</v>
      </c>
      <c r="B13" s="23">
        <v>2150</v>
      </c>
      <c r="C13" s="23">
        <v>2588</v>
      </c>
      <c r="D13" s="23">
        <v>5900</v>
      </c>
      <c r="E13" s="23">
        <v>6742</v>
      </c>
      <c r="F13" s="23">
        <v>15181</v>
      </c>
      <c r="G13" s="23">
        <v>2539</v>
      </c>
      <c r="H13" s="23">
        <v>10800</v>
      </c>
      <c r="I13" s="26">
        <f t="shared" si="0"/>
        <v>0.54629629629629628</v>
      </c>
      <c r="J13" s="23">
        <v>1846</v>
      </c>
    </row>
    <row r="14" spans="1:10" x14ac:dyDescent="0.35">
      <c r="A14" s="19" t="s">
        <v>66</v>
      </c>
      <c r="B14" s="23">
        <v>2170</v>
      </c>
      <c r="C14" s="23">
        <v>1846</v>
      </c>
      <c r="D14" s="23">
        <v>5800</v>
      </c>
      <c r="E14" s="23">
        <v>7053</v>
      </c>
      <c r="F14" s="23">
        <v>14984</v>
      </c>
      <c r="G14" s="23">
        <v>1860</v>
      </c>
      <c r="H14" s="23">
        <v>11200</v>
      </c>
      <c r="I14" s="26">
        <f t="shared" si="0"/>
        <v>0.5178571428571429</v>
      </c>
      <c r="J14" s="23">
        <v>1748</v>
      </c>
    </row>
    <row r="15" spans="1:10" x14ac:dyDescent="0.35">
      <c r="A15" s="19" t="s">
        <v>67</v>
      </c>
      <c r="B15" s="23">
        <v>1900</v>
      </c>
      <c r="C15" s="23">
        <v>1748</v>
      </c>
      <c r="D15" s="23">
        <v>4380</v>
      </c>
      <c r="E15" s="23">
        <v>7547</v>
      </c>
      <c r="F15" s="23">
        <v>13485</v>
      </c>
      <c r="G15" s="23">
        <v>1753</v>
      </c>
      <c r="H15" s="23">
        <v>10900</v>
      </c>
      <c r="I15" s="26">
        <f t="shared" si="0"/>
        <v>0.40183486238532112</v>
      </c>
      <c r="J15" s="23">
        <v>1001</v>
      </c>
    </row>
    <row r="16" spans="1:10" x14ac:dyDescent="0.35">
      <c r="A16" s="19" t="s">
        <v>68</v>
      </c>
      <c r="B16" s="23">
        <v>2200</v>
      </c>
      <c r="C16" s="23">
        <v>1001</v>
      </c>
      <c r="D16" s="23">
        <v>5530</v>
      </c>
      <c r="E16" s="23">
        <v>7061</v>
      </c>
      <c r="F16" s="23">
        <v>13597</v>
      </c>
      <c r="G16" s="23">
        <v>810</v>
      </c>
      <c r="H16" s="23">
        <v>11400</v>
      </c>
      <c r="I16" s="26">
        <f t="shared" si="0"/>
        <v>0.48508771929824562</v>
      </c>
      <c r="J16" s="23">
        <v>2117</v>
      </c>
    </row>
    <row r="17" spans="1:10" x14ac:dyDescent="0.35">
      <c r="A17" s="19" t="s">
        <v>69</v>
      </c>
      <c r="B17" s="23">
        <v>2760</v>
      </c>
      <c r="C17" s="23">
        <v>2117</v>
      </c>
      <c r="D17" s="23">
        <v>6000</v>
      </c>
      <c r="E17" s="23">
        <v>5869</v>
      </c>
      <c r="F17" s="23">
        <v>13491</v>
      </c>
      <c r="G17" s="23">
        <v>1688</v>
      </c>
      <c r="H17" s="23">
        <v>10700</v>
      </c>
      <c r="I17" s="26">
        <f t="shared" si="0"/>
        <v>0.56074766355140182</v>
      </c>
      <c r="J17" s="23">
        <v>1100</v>
      </c>
    </row>
    <row r="18" spans="1:10" x14ac:dyDescent="0.35">
      <c r="A18" s="19" t="s">
        <v>11</v>
      </c>
      <c r="B18" s="23">
        <v>2450</v>
      </c>
      <c r="C18" s="23">
        <v>1100</v>
      </c>
      <c r="D18" s="23">
        <v>5540</v>
      </c>
      <c r="E18" s="23">
        <v>5922</v>
      </c>
      <c r="F18" s="23">
        <v>13385</v>
      </c>
      <c r="G18" s="23">
        <v>1063</v>
      </c>
      <c r="H18" s="23">
        <v>11100</v>
      </c>
      <c r="I18" s="26">
        <f t="shared" si="0"/>
        <v>0.49909909909909911</v>
      </c>
      <c r="J18" s="23">
        <v>1226</v>
      </c>
    </row>
    <row r="19" spans="1:10" x14ac:dyDescent="0.35">
      <c r="A19" s="19" t="s">
        <v>4</v>
      </c>
      <c r="B19" s="23">
        <v>2120</v>
      </c>
      <c r="C19" s="23">
        <v>1226</v>
      </c>
      <c r="D19" s="23">
        <v>6730</v>
      </c>
      <c r="E19" s="23">
        <v>7788</v>
      </c>
      <c r="F19" s="23">
        <v>15305</v>
      </c>
      <c r="G19" s="23">
        <v>608</v>
      </c>
      <c r="H19" s="23">
        <v>11800</v>
      </c>
      <c r="I19" s="26">
        <f t="shared" si="0"/>
        <v>0.5703389830508474</v>
      </c>
      <c r="J19" s="23">
        <v>2886</v>
      </c>
    </row>
    <row r="20" spans="1:10" x14ac:dyDescent="0.35">
      <c r="A20" s="19" t="s">
        <v>5</v>
      </c>
      <c r="B20" s="23">
        <v>1916</v>
      </c>
      <c r="C20" s="23">
        <v>2886</v>
      </c>
      <c r="D20" s="23">
        <v>4264</v>
      </c>
      <c r="E20" s="23">
        <v>6702</v>
      </c>
      <c r="F20" s="23">
        <v>14171</v>
      </c>
      <c r="G20" s="23">
        <v>245</v>
      </c>
      <c r="H20" s="23">
        <v>11800</v>
      </c>
      <c r="I20" s="37">
        <f t="shared" si="0"/>
        <v>0.36135593220338985</v>
      </c>
      <c r="J20" s="23">
        <v>2141</v>
      </c>
    </row>
    <row r="21" spans="1:10" x14ac:dyDescent="0.35">
      <c r="A21" s="19" t="s">
        <v>6</v>
      </c>
      <c r="B21" s="23">
        <v>2042</v>
      </c>
      <c r="C21" s="23">
        <v>2141</v>
      </c>
      <c r="D21" s="23">
        <v>5428</v>
      </c>
      <c r="E21" s="23">
        <v>7442</v>
      </c>
      <c r="F21" s="23">
        <v>14589</v>
      </c>
      <c r="G21" s="23">
        <v>594</v>
      </c>
      <c r="H21" s="23">
        <v>11900</v>
      </c>
      <c r="I21" s="37">
        <f t="shared" si="0"/>
        <v>0.45613445378151263</v>
      </c>
      <c r="J21" s="23">
        <v>2087</v>
      </c>
    </row>
    <row r="22" spans="1:10" x14ac:dyDescent="0.35">
      <c r="A22" s="19" t="s">
        <v>7</v>
      </c>
      <c r="B22" s="23">
        <v>2041</v>
      </c>
      <c r="C22" s="23">
        <v>2087</v>
      </c>
      <c r="D22" s="23">
        <v>5155</v>
      </c>
      <c r="E22" s="23">
        <v>7063</v>
      </c>
      <c r="F22" s="23">
        <v>14271</v>
      </c>
      <c r="G22" s="23">
        <v>408</v>
      </c>
      <c r="H22" s="23">
        <v>11900</v>
      </c>
      <c r="I22" s="37">
        <f t="shared" si="0"/>
        <v>0.43319327731092439</v>
      </c>
      <c r="J22" s="23">
        <v>1946</v>
      </c>
    </row>
    <row r="23" spans="1:10" x14ac:dyDescent="0.35">
      <c r="A23" s="19" t="s">
        <v>8</v>
      </c>
      <c r="B23" s="23">
        <v>2342</v>
      </c>
      <c r="C23" s="23">
        <v>1946</v>
      </c>
      <c r="D23" s="23">
        <v>6235</v>
      </c>
      <c r="E23" s="23">
        <v>6359</v>
      </c>
      <c r="F23" s="23">
        <v>14576</v>
      </c>
      <c r="G23" s="23">
        <v>911</v>
      </c>
      <c r="H23" s="23">
        <v>11800</v>
      </c>
      <c r="I23" s="37">
        <f t="shared" si="0"/>
        <v>0.52838983050847455</v>
      </c>
      <c r="J23" s="23">
        <v>1851</v>
      </c>
    </row>
    <row r="24" spans="1:10" x14ac:dyDescent="0.35">
      <c r="A24" s="19" t="s">
        <v>9</v>
      </c>
      <c r="B24" s="23">
        <v>2739</v>
      </c>
      <c r="C24" s="23">
        <v>1851</v>
      </c>
      <c r="D24" s="23">
        <v>7679</v>
      </c>
      <c r="E24" s="23">
        <v>6582</v>
      </c>
      <c r="F24" s="23">
        <v>15992</v>
      </c>
      <c r="G24" s="23">
        <v>3105</v>
      </c>
      <c r="H24" s="23">
        <v>11750</v>
      </c>
      <c r="I24" s="37">
        <f t="shared" si="0"/>
        <v>0.65353191489361706</v>
      </c>
      <c r="J24" s="23">
        <v>1102</v>
      </c>
    </row>
    <row r="25" spans="1:10" x14ac:dyDescent="0.35">
      <c r="A25" s="19" t="s">
        <v>10</v>
      </c>
      <c r="B25" s="23">
        <v>3086</v>
      </c>
      <c r="C25" s="23">
        <v>1102</v>
      </c>
      <c r="D25" s="23">
        <v>10554</v>
      </c>
      <c r="E25" s="23">
        <v>4985</v>
      </c>
      <c r="F25" s="23">
        <v>16334</v>
      </c>
      <c r="G25" s="23">
        <v>2689</v>
      </c>
      <c r="H25" s="23">
        <v>11850</v>
      </c>
      <c r="I25" s="37">
        <f t="shared" si="0"/>
        <v>0.89063291139240508</v>
      </c>
      <c r="J25" s="23">
        <v>1797</v>
      </c>
    </row>
    <row r="26" spans="1:10" x14ac:dyDescent="0.35">
      <c r="A26" s="19" t="s">
        <v>89</v>
      </c>
      <c r="B26" s="23">
        <v>3473</v>
      </c>
      <c r="C26" s="23">
        <v>1797</v>
      </c>
      <c r="D26" s="23">
        <v>8097</v>
      </c>
      <c r="E26" s="23">
        <v>5917</v>
      </c>
      <c r="F26" s="23">
        <v>16503</v>
      </c>
      <c r="G26" s="23">
        <v>2812</v>
      </c>
      <c r="H26" s="23">
        <v>12000</v>
      </c>
      <c r="I26" s="37">
        <f t="shared" si="0"/>
        <v>0.67474999999999996</v>
      </c>
      <c r="J26" s="23">
        <v>1691</v>
      </c>
    </row>
    <row r="27" spans="1:10" x14ac:dyDescent="0.35">
      <c r="A27" s="19" t="s">
        <v>90</v>
      </c>
      <c r="B27" s="23">
        <v>3059</v>
      </c>
      <c r="C27" s="23">
        <v>1691</v>
      </c>
      <c r="D27" s="23">
        <v>7889</v>
      </c>
      <c r="E27" s="23">
        <v>7299</v>
      </c>
      <c r="F27" s="23">
        <v>16781</v>
      </c>
      <c r="G27" s="23">
        <v>1897</v>
      </c>
      <c r="H27" s="23">
        <v>12200</v>
      </c>
      <c r="I27" s="37">
        <f t="shared" si="0"/>
        <v>0.64663934426229508</v>
      </c>
      <c r="J27" s="23">
        <v>2687</v>
      </c>
    </row>
    <row r="28" spans="1:10" x14ac:dyDescent="0.35">
      <c r="A28" s="19" t="s">
        <v>91</v>
      </c>
      <c r="B28" s="23">
        <v>2446</v>
      </c>
      <c r="C28" s="23">
        <v>2687</v>
      </c>
      <c r="D28" s="23">
        <v>7873</v>
      </c>
      <c r="E28" s="23">
        <v>6550</v>
      </c>
      <c r="F28" s="23">
        <v>17010</v>
      </c>
      <c r="G28" s="23">
        <v>1850</v>
      </c>
      <c r="H28" s="23">
        <v>12450</v>
      </c>
      <c r="I28" s="37">
        <f t="shared" si="0"/>
        <v>0.63236947791164655</v>
      </c>
      <c r="J28" s="23">
        <v>2710</v>
      </c>
    </row>
    <row r="30" spans="1:10" x14ac:dyDescent="0.35">
      <c r="A30" s="28" t="s">
        <v>16</v>
      </c>
    </row>
    <row r="31" spans="1:10" x14ac:dyDescent="0.35">
      <c r="A31" s="29" t="s">
        <v>17</v>
      </c>
    </row>
    <row r="33" spans="1:1" x14ac:dyDescent="0.35">
      <c r="A33" s="36"/>
    </row>
  </sheetData>
  <mergeCells count="1">
    <mergeCell ref="A1:J1"/>
  </mergeCell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40E3-8088-4899-8D51-F14BB6F86068}">
  <dimension ref="A1:W97"/>
  <sheetViews>
    <sheetView showGridLines="0" zoomScale="90" zoomScaleNormal="80" workbookViewId="0">
      <selection sqref="A1:U1"/>
    </sheetView>
  </sheetViews>
  <sheetFormatPr defaultRowHeight="14.5" x14ac:dyDescent="0.35"/>
  <sheetData>
    <row r="1" spans="1:23" ht="20" customHeight="1" x14ac:dyDescent="0.35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33"/>
      <c r="W1" s="33"/>
    </row>
    <row r="2" spans="1:23" x14ac:dyDescent="0.35">
      <c r="A2" s="4"/>
      <c r="B2" s="5">
        <v>2004</v>
      </c>
      <c r="C2" s="5">
        <v>2005</v>
      </c>
      <c r="D2" s="5">
        <v>2006</v>
      </c>
      <c r="E2" s="5">
        <v>2007</v>
      </c>
      <c r="F2" s="5">
        <v>2008</v>
      </c>
      <c r="G2" s="5">
        <v>2009</v>
      </c>
      <c r="H2" s="5">
        <v>2010</v>
      </c>
      <c r="I2" s="5">
        <v>2011</v>
      </c>
      <c r="J2" s="5">
        <v>2012</v>
      </c>
      <c r="K2" s="5">
        <v>2013</v>
      </c>
      <c r="L2" s="5">
        <v>2014</v>
      </c>
      <c r="M2" s="5">
        <v>2015</v>
      </c>
      <c r="N2" s="5">
        <v>2016</v>
      </c>
      <c r="O2" s="5">
        <v>2017</v>
      </c>
      <c r="P2" s="5">
        <v>2018</v>
      </c>
      <c r="Q2" s="5">
        <v>2019</v>
      </c>
      <c r="R2" s="5">
        <v>2020</v>
      </c>
      <c r="S2" s="5">
        <v>2021</v>
      </c>
      <c r="T2" s="5">
        <v>2022</v>
      </c>
      <c r="U2" s="5">
        <v>2023</v>
      </c>
      <c r="V2" s="5">
        <v>2024</v>
      </c>
      <c r="W2" s="5">
        <v>2025</v>
      </c>
    </row>
    <row r="3" spans="1:23" x14ac:dyDescent="0.35">
      <c r="A3" s="5" t="s">
        <v>38</v>
      </c>
      <c r="B3" s="6">
        <v>164.63</v>
      </c>
      <c r="C3" s="6">
        <v>110.22</v>
      </c>
      <c r="D3" s="6">
        <v>136.44999999999999</v>
      </c>
      <c r="E3" s="6">
        <v>186.74</v>
      </c>
      <c r="F3" s="6">
        <v>329.5</v>
      </c>
      <c r="G3" s="6">
        <v>211.14</v>
      </c>
      <c r="H3" s="6">
        <v>236.05</v>
      </c>
      <c r="I3" s="6">
        <v>310.11</v>
      </c>
      <c r="J3" s="6">
        <v>228.53</v>
      </c>
      <c r="K3" s="6">
        <v>362.12</v>
      </c>
      <c r="L3" s="6">
        <v>320.62</v>
      </c>
      <c r="M3" s="6">
        <v>248.17</v>
      </c>
      <c r="N3" s="6">
        <v>182.25</v>
      </c>
      <c r="O3" s="6">
        <v>166.53</v>
      </c>
      <c r="P3" s="6">
        <v>176.666666666667</v>
      </c>
      <c r="Q3" s="6">
        <v>227.95454545454547</v>
      </c>
      <c r="R3" s="6">
        <v>218.10606060606059</v>
      </c>
      <c r="S3" s="6">
        <v>265.40000000000003</v>
      </c>
      <c r="T3" s="6">
        <v>286.10999999999996</v>
      </c>
      <c r="U3" s="6">
        <v>348.030303030303</v>
      </c>
      <c r="V3" s="6">
        <v>233.56060606060603</v>
      </c>
      <c r="W3" s="6">
        <v>223.33333333333334</v>
      </c>
    </row>
    <row r="4" spans="1:23" x14ac:dyDescent="0.35">
      <c r="A4" s="5" t="s">
        <v>39</v>
      </c>
      <c r="B4" s="6">
        <v>152.65</v>
      </c>
      <c r="C4" s="6">
        <v>113.61</v>
      </c>
      <c r="D4" s="6">
        <v>142.27000000000001</v>
      </c>
      <c r="E4" s="6">
        <v>181.52</v>
      </c>
      <c r="F4" s="6">
        <v>390</v>
      </c>
      <c r="G4" s="6">
        <v>220.33</v>
      </c>
      <c r="H4" s="6">
        <v>219.87</v>
      </c>
      <c r="I4" s="6">
        <v>342.02</v>
      </c>
      <c r="J4" s="6">
        <v>257.67</v>
      </c>
      <c r="K4" s="6">
        <v>357.14</v>
      </c>
      <c r="L4" s="6">
        <v>320.33</v>
      </c>
      <c r="M4" s="6">
        <v>238.44</v>
      </c>
      <c r="N4" s="6">
        <v>182.75</v>
      </c>
      <c r="O4" s="6">
        <v>178.43</v>
      </c>
      <c r="P4" s="6">
        <v>182.31481481481501</v>
      </c>
      <c r="Q4" s="6">
        <v>231.58333333333334</v>
      </c>
      <c r="R4" s="6">
        <v>223.33333333333334</v>
      </c>
      <c r="S4" s="6">
        <v>268.81481481481484</v>
      </c>
      <c r="T4" s="6">
        <v>286.11111111111109</v>
      </c>
      <c r="U4" s="6">
        <v>337.22222222222223</v>
      </c>
      <c r="V4" s="6">
        <v>225.70175438596493</v>
      </c>
      <c r="W4" s="6">
        <v>234.7833333333333</v>
      </c>
    </row>
    <row r="5" spans="1:23" x14ac:dyDescent="0.35">
      <c r="A5" s="5" t="s">
        <v>40</v>
      </c>
      <c r="B5" s="6">
        <v>153.19999999999999</v>
      </c>
      <c r="C5" s="6">
        <v>132.51</v>
      </c>
      <c r="D5" s="6">
        <v>137.80000000000001</v>
      </c>
      <c r="E5" s="6">
        <v>187.9</v>
      </c>
      <c r="F5" s="6">
        <v>423</v>
      </c>
      <c r="G5" s="6">
        <v>216.58</v>
      </c>
      <c r="H5" s="6">
        <v>217.5</v>
      </c>
      <c r="I5" s="6">
        <v>341.95</v>
      </c>
      <c r="J5" s="6">
        <v>249.94</v>
      </c>
      <c r="K5" s="6">
        <v>350</v>
      </c>
      <c r="L5" s="6">
        <v>332.28</v>
      </c>
      <c r="M5" s="6">
        <v>226.94</v>
      </c>
      <c r="N5" s="6">
        <v>181.75</v>
      </c>
      <c r="O5" s="6">
        <v>179.33</v>
      </c>
      <c r="P5" s="6">
        <v>196.26984126984101</v>
      </c>
      <c r="Q5" s="6">
        <v>222.53333333333333</v>
      </c>
      <c r="R5" s="6">
        <v>215.15151515151516</v>
      </c>
      <c r="S5" s="6">
        <v>252.98550724637684</v>
      </c>
      <c r="T5" s="6">
        <v>374.56521739130432</v>
      </c>
      <c r="U5" s="6">
        <v>329.63768115942025</v>
      </c>
      <c r="V5" s="6">
        <v>211.38333333333335</v>
      </c>
      <c r="W5" s="6">
        <v>240.59649122807016</v>
      </c>
    </row>
    <row r="6" spans="1:23" x14ac:dyDescent="0.35">
      <c r="A6" s="5" t="s">
        <v>41</v>
      </c>
      <c r="B6" s="6">
        <v>161.57</v>
      </c>
      <c r="C6" s="6">
        <v>136.68</v>
      </c>
      <c r="D6" s="6">
        <v>137.88</v>
      </c>
      <c r="E6" s="6">
        <v>211.1</v>
      </c>
      <c r="F6" s="6">
        <v>406.43</v>
      </c>
      <c r="G6" s="6">
        <v>213.97</v>
      </c>
      <c r="H6" s="6">
        <v>226.78</v>
      </c>
      <c r="I6" s="6">
        <v>338.9</v>
      </c>
      <c r="J6" s="6">
        <v>242.68</v>
      </c>
      <c r="K6" s="6">
        <v>327.64999999999998</v>
      </c>
      <c r="L6" s="6">
        <v>345.58</v>
      </c>
      <c r="M6" s="6">
        <v>211.63</v>
      </c>
      <c r="N6" s="6">
        <v>182.83</v>
      </c>
      <c r="O6" s="6">
        <v>180.43</v>
      </c>
      <c r="P6" s="6">
        <v>228.333333333333</v>
      </c>
      <c r="Q6" s="6">
        <v>218.33333333333334</v>
      </c>
      <c r="R6" s="6">
        <v>213.33333333333334</v>
      </c>
      <c r="S6" s="6">
        <v>251.61666666666667</v>
      </c>
      <c r="T6" s="6">
        <v>385.43859649122805</v>
      </c>
      <c r="U6" s="6">
        <v>323.33333333333331</v>
      </c>
      <c r="V6" s="6">
        <v>227.19696969696972</v>
      </c>
      <c r="W6" s="6">
        <v>244.98333333333335</v>
      </c>
    </row>
    <row r="7" spans="1:23" x14ac:dyDescent="0.35">
      <c r="A7" s="5" t="s">
        <v>42</v>
      </c>
      <c r="B7" s="6">
        <v>162.83000000000001</v>
      </c>
      <c r="C7" s="6">
        <v>134.86000000000001</v>
      </c>
      <c r="D7" s="6">
        <v>147.69999999999999</v>
      </c>
      <c r="E7" s="6">
        <v>222.24</v>
      </c>
      <c r="F7" s="6">
        <v>398.16</v>
      </c>
      <c r="G7" s="6">
        <v>226.97</v>
      </c>
      <c r="H7" s="6">
        <v>240.78</v>
      </c>
      <c r="I7" s="6">
        <v>338.88</v>
      </c>
      <c r="J7" s="6">
        <v>240.58</v>
      </c>
      <c r="K7" s="6">
        <v>315</v>
      </c>
      <c r="L7" s="6">
        <v>355.48</v>
      </c>
      <c r="M7" s="6">
        <v>215</v>
      </c>
      <c r="N7" s="6">
        <v>187.46</v>
      </c>
      <c r="O7" s="6">
        <v>178.15</v>
      </c>
      <c r="P7" s="6">
        <v>253.888888888889</v>
      </c>
      <c r="Q7" s="6">
        <v>218.63636363636363</v>
      </c>
      <c r="R7" s="6">
        <v>218.33333333333334</v>
      </c>
      <c r="S7" s="6">
        <v>269.60317460317464</v>
      </c>
      <c r="T7" s="6">
        <v>431.28787878787881</v>
      </c>
      <c r="U7" s="6">
        <v>322.04545454545456</v>
      </c>
      <c r="V7" s="6">
        <v>265.71428571428572</v>
      </c>
      <c r="W7" s="6">
        <v>232.38095238095238</v>
      </c>
    </row>
    <row r="8" spans="1:23" x14ac:dyDescent="0.35">
      <c r="A8" s="5" t="s">
        <v>43</v>
      </c>
      <c r="B8" s="6">
        <v>149.05000000000001</v>
      </c>
      <c r="C8" s="6">
        <v>132.86000000000001</v>
      </c>
      <c r="D8" s="6">
        <v>157.59</v>
      </c>
      <c r="E8" s="6">
        <v>242.8</v>
      </c>
      <c r="F8" s="6">
        <v>396.98</v>
      </c>
      <c r="G8" s="6">
        <v>241.9</v>
      </c>
      <c r="H8" s="6">
        <v>231.17</v>
      </c>
      <c r="I8" s="6">
        <v>345</v>
      </c>
      <c r="J8" s="6">
        <v>260.51</v>
      </c>
      <c r="K8" s="6">
        <v>331.25</v>
      </c>
      <c r="L8" s="6">
        <v>350.32</v>
      </c>
      <c r="M8" s="6">
        <v>213.81</v>
      </c>
      <c r="N8" s="6">
        <v>220</v>
      </c>
      <c r="O8" s="6">
        <v>179.92</v>
      </c>
      <c r="P8" s="6">
        <v>253.76666666666699</v>
      </c>
      <c r="Q8" s="6">
        <v>232.45614035087718</v>
      </c>
      <c r="R8" s="6">
        <v>221.66666666666666</v>
      </c>
      <c r="S8" s="6">
        <v>268.28571428571428</v>
      </c>
      <c r="T8" s="6">
        <v>447.87878787878793</v>
      </c>
      <c r="U8" s="6">
        <v>341.969696969697</v>
      </c>
      <c r="V8" s="6">
        <v>277.33333333333331</v>
      </c>
      <c r="W8" s="6">
        <v>229.98333333333335</v>
      </c>
    </row>
    <row r="9" spans="1:23" x14ac:dyDescent="0.35">
      <c r="A9" s="5" t="s">
        <v>44</v>
      </c>
      <c r="B9" s="6">
        <v>141.72999999999999</v>
      </c>
      <c r="C9" s="6">
        <v>143.03</v>
      </c>
      <c r="D9" s="6">
        <v>157.4</v>
      </c>
      <c r="E9" s="6">
        <v>256.82</v>
      </c>
      <c r="F9" s="6">
        <v>356.3</v>
      </c>
      <c r="G9" s="6">
        <v>240.95</v>
      </c>
      <c r="H9" s="6">
        <v>231.89</v>
      </c>
      <c r="I9" s="6">
        <v>301.92</v>
      </c>
      <c r="J9" s="6">
        <v>293.14</v>
      </c>
      <c r="K9" s="6">
        <v>340</v>
      </c>
      <c r="L9" s="6">
        <v>313.48</v>
      </c>
      <c r="M9" s="6">
        <v>215.36</v>
      </c>
      <c r="N9" s="6">
        <v>215.08</v>
      </c>
      <c r="O9" s="6">
        <v>200</v>
      </c>
      <c r="P9" s="6">
        <v>238.79</v>
      </c>
      <c r="Q9" s="6">
        <v>238.33333333333334</v>
      </c>
      <c r="R9" s="6">
        <v>221.66666666666666</v>
      </c>
      <c r="S9" s="6">
        <v>269.14999999999998</v>
      </c>
      <c r="T9" s="6">
        <v>402.53968253968259</v>
      </c>
      <c r="U9" s="6">
        <v>340</v>
      </c>
      <c r="V9" s="6">
        <v>264.20289855072468</v>
      </c>
      <c r="W9" s="6">
        <v>227.82608695652175</v>
      </c>
    </row>
    <row r="10" spans="1:23" x14ac:dyDescent="0.35">
      <c r="A10" s="5" t="s">
        <v>45</v>
      </c>
      <c r="B10" s="6">
        <v>130.66999999999999</v>
      </c>
      <c r="C10" s="6">
        <v>141.52000000000001</v>
      </c>
      <c r="D10" s="6">
        <v>159.85</v>
      </c>
      <c r="E10" s="6">
        <v>294.35000000000002</v>
      </c>
      <c r="F10" s="6">
        <v>314.43</v>
      </c>
      <c r="G10" s="6">
        <v>256</v>
      </c>
      <c r="H10" s="6">
        <v>275</v>
      </c>
      <c r="I10" s="6">
        <v>287.64999999999998</v>
      </c>
      <c r="J10" s="6">
        <v>322.25</v>
      </c>
      <c r="K10" s="6">
        <v>350</v>
      </c>
      <c r="L10" s="6">
        <v>285</v>
      </c>
      <c r="M10" s="6">
        <v>212.86</v>
      </c>
      <c r="N10" s="6">
        <v>210</v>
      </c>
      <c r="O10" s="6">
        <v>203.19</v>
      </c>
      <c r="P10" s="6">
        <v>235.14</v>
      </c>
      <c r="Q10" s="6">
        <v>235.30303030303034</v>
      </c>
      <c r="R10" s="6">
        <v>223.25396825396828</v>
      </c>
      <c r="S10" s="6">
        <v>278.47000000000003</v>
      </c>
      <c r="T10" s="6">
        <v>380.07246376811599</v>
      </c>
      <c r="U10" s="6">
        <v>314.42028985507244</v>
      </c>
      <c r="V10" s="6">
        <v>261.28787878787875</v>
      </c>
      <c r="W10" s="6">
        <v>231.34920634920636</v>
      </c>
    </row>
    <row r="11" spans="1:23" x14ac:dyDescent="0.35">
      <c r="A11" s="5" t="s">
        <v>46</v>
      </c>
      <c r="B11" s="6">
        <v>129.16999999999999</v>
      </c>
      <c r="C11" s="6">
        <v>135.6</v>
      </c>
      <c r="D11" s="6">
        <v>171.87</v>
      </c>
      <c r="E11" s="6">
        <v>337.89</v>
      </c>
      <c r="F11" s="6">
        <v>294.7</v>
      </c>
      <c r="G11" s="6">
        <v>243.81</v>
      </c>
      <c r="H11" s="6">
        <v>302.11</v>
      </c>
      <c r="I11" s="6">
        <v>289.75</v>
      </c>
      <c r="J11" s="6">
        <v>328.53</v>
      </c>
      <c r="K11" s="6">
        <v>350</v>
      </c>
      <c r="L11" s="6">
        <v>285</v>
      </c>
      <c r="M11" s="6">
        <v>211.51</v>
      </c>
      <c r="N11" s="6">
        <v>206.19</v>
      </c>
      <c r="O11" s="6">
        <v>181</v>
      </c>
      <c r="P11" s="6">
        <v>216.92982456140399</v>
      </c>
      <c r="Q11" s="6">
        <v>208.01587301587301</v>
      </c>
      <c r="R11" s="6">
        <v>228.33333333333334</v>
      </c>
      <c r="S11" s="6">
        <v>283.33</v>
      </c>
      <c r="T11" s="6">
        <v>371.42857142857139</v>
      </c>
      <c r="U11" s="6">
        <v>286.91666666666669</v>
      </c>
      <c r="V11" s="6">
        <v>258.33333333333331</v>
      </c>
      <c r="W11" s="6">
        <v>225.45454545454547</v>
      </c>
    </row>
    <row r="12" spans="1:23" x14ac:dyDescent="0.35">
      <c r="A12" s="5" t="s">
        <v>47</v>
      </c>
      <c r="B12" s="6">
        <v>127.72</v>
      </c>
      <c r="C12" s="6">
        <v>135.82</v>
      </c>
      <c r="D12" s="6">
        <v>186.56</v>
      </c>
      <c r="E12" s="6">
        <v>349.44</v>
      </c>
      <c r="F12" s="6">
        <v>244.46</v>
      </c>
      <c r="G12" s="6">
        <v>225</v>
      </c>
      <c r="H12" s="6">
        <v>291.19</v>
      </c>
      <c r="I12" s="6">
        <v>246.47</v>
      </c>
      <c r="J12" s="6">
        <v>337.88</v>
      </c>
      <c r="K12" s="6">
        <v>353.91</v>
      </c>
      <c r="L12" s="6">
        <v>282.61</v>
      </c>
      <c r="M12" s="6">
        <v>208.33</v>
      </c>
      <c r="N12" s="6">
        <v>188</v>
      </c>
      <c r="O12" s="6">
        <v>181.59</v>
      </c>
      <c r="P12" s="6">
        <v>217.88</v>
      </c>
      <c r="Q12" s="6">
        <v>213.18840579710147</v>
      </c>
      <c r="R12" s="6">
        <v>234.12698412698413</v>
      </c>
      <c r="S12" s="6">
        <v>283.22000000000003</v>
      </c>
      <c r="T12" s="6">
        <v>365.58333333333331</v>
      </c>
      <c r="U12" s="6">
        <v>266.90476190476187</v>
      </c>
      <c r="V12" s="6">
        <v>253.98550724637678</v>
      </c>
      <c r="W12" s="6">
        <v>220.40579710144928</v>
      </c>
    </row>
    <row r="13" spans="1:23" x14ac:dyDescent="0.35">
      <c r="A13" s="5" t="s">
        <v>48</v>
      </c>
      <c r="B13" s="6">
        <v>115.67</v>
      </c>
      <c r="C13" s="6">
        <v>138.22</v>
      </c>
      <c r="D13" s="6">
        <v>193.55</v>
      </c>
      <c r="E13" s="6">
        <v>285.2</v>
      </c>
      <c r="F13" s="6">
        <v>193.42</v>
      </c>
      <c r="G13" s="6">
        <v>214.63</v>
      </c>
      <c r="H13" s="6">
        <v>288.06</v>
      </c>
      <c r="I13" s="6">
        <v>234.92</v>
      </c>
      <c r="J13" s="6">
        <v>342.85</v>
      </c>
      <c r="K13" s="6">
        <v>347.5</v>
      </c>
      <c r="L13" s="6">
        <v>280.11</v>
      </c>
      <c r="M13" s="6">
        <v>197.67</v>
      </c>
      <c r="N13" s="6">
        <v>170</v>
      </c>
      <c r="O13" s="6">
        <v>181.67</v>
      </c>
      <c r="P13" s="6">
        <v>213.93</v>
      </c>
      <c r="Q13" s="6">
        <v>221.25</v>
      </c>
      <c r="R13" s="6">
        <v>245.58333333333334</v>
      </c>
      <c r="S13" s="6">
        <v>289.83</v>
      </c>
      <c r="T13" s="6">
        <v>368.83333333333331</v>
      </c>
      <c r="U13" s="6">
        <v>247.75</v>
      </c>
      <c r="V13" s="6">
        <v>224.64912280701756</v>
      </c>
      <c r="W13" s="6">
        <v>215.68333333333331</v>
      </c>
    </row>
    <row r="14" spans="1:23" x14ac:dyDescent="0.35">
      <c r="A14" s="5" t="s">
        <v>49</v>
      </c>
      <c r="B14" s="6">
        <v>114.4</v>
      </c>
      <c r="C14" s="6">
        <v>134.66999999999999</v>
      </c>
      <c r="D14" s="6">
        <v>190.5</v>
      </c>
      <c r="E14" s="6">
        <v>309.81</v>
      </c>
      <c r="F14" s="6">
        <v>171</v>
      </c>
      <c r="G14" s="6">
        <v>238.58</v>
      </c>
      <c r="H14" s="6">
        <v>288.81</v>
      </c>
      <c r="I14" s="6">
        <v>208.73</v>
      </c>
      <c r="J14" s="6">
        <v>356.13</v>
      </c>
      <c r="K14" s="6">
        <v>323.02</v>
      </c>
      <c r="L14" s="6">
        <v>249.38</v>
      </c>
      <c r="M14" s="6">
        <v>189.33</v>
      </c>
      <c r="N14" s="6">
        <v>160</v>
      </c>
      <c r="O14" s="6">
        <v>181.67</v>
      </c>
      <c r="P14" s="6">
        <v>222.92</v>
      </c>
      <c r="Q14" s="6">
        <v>198.33333333333334</v>
      </c>
      <c r="R14" s="6">
        <v>243.91666666666666</v>
      </c>
      <c r="S14" s="6">
        <v>296.29000000000002</v>
      </c>
      <c r="T14" s="6">
        <v>358.56060606060606</v>
      </c>
      <c r="U14" s="6">
        <v>232.68333333333331</v>
      </c>
      <c r="V14" s="6">
        <v>220.78947368421052</v>
      </c>
      <c r="W14" s="6">
        <v>209.24242424242425</v>
      </c>
    </row>
    <row r="15" spans="1:23" x14ac:dyDescent="0.35">
      <c r="A15" s="5" t="s">
        <v>50</v>
      </c>
      <c r="B15" s="7">
        <v>141.94</v>
      </c>
      <c r="C15" s="7">
        <v>132.47</v>
      </c>
      <c r="D15" s="7">
        <v>159.94999999999999</v>
      </c>
      <c r="E15" s="7">
        <v>255.48</v>
      </c>
      <c r="F15" s="7">
        <v>326.52999999999997</v>
      </c>
      <c r="G15" s="7">
        <v>229.16</v>
      </c>
      <c r="H15" s="7">
        <v>254.1</v>
      </c>
      <c r="I15" s="7">
        <v>298.86</v>
      </c>
      <c r="J15" s="7">
        <v>288.39</v>
      </c>
      <c r="K15" s="7">
        <v>342.3</v>
      </c>
      <c r="L15" s="7">
        <v>310.01583333333298</v>
      </c>
      <c r="M15" s="7">
        <v>215.754166666667</v>
      </c>
      <c r="N15" s="7">
        <v>190.525833333333</v>
      </c>
      <c r="O15" s="7">
        <v>182.65916666666701</v>
      </c>
      <c r="P15" s="7">
        <v>219.73583635013463</v>
      </c>
      <c r="Q15" s="7">
        <v>222.15916666666666</v>
      </c>
      <c r="R15" s="7">
        <v>225.56709956709958</v>
      </c>
      <c r="S15" s="8">
        <v>273.08298980139563</v>
      </c>
      <c r="T15" s="8">
        <v>371.53413184366269</v>
      </c>
      <c r="U15" s="7">
        <v>307.57614525168873</v>
      </c>
      <c r="V15" s="7">
        <v>243.67820807783622</v>
      </c>
      <c r="W15" s="7">
        <v>228.001847531653</v>
      </c>
    </row>
    <row r="16" spans="1:23" x14ac:dyDescent="0.35">
      <c r="A16" s="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10"/>
      <c r="W16" s="10"/>
    </row>
    <row r="17" spans="1:23" ht="20" customHeight="1" x14ac:dyDescent="0.35">
      <c r="A17" s="49" t="s">
        <v>51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33"/>
      <c r="W17" s="33"/>
    </row>
    <row r="18" spans="1:23" x14ac:dyDescent="0.35">
      <c r="A18" s="4"/>
      <c r="B18" s="5">
        <v>2004</v>
      </c>
      <c r="C18" s="5">
        <v>2005</v>
      </c>
      <c r="D18" s="5">
        <v>2006</v>
      </c>
      <c r="E18" s="5">
        <v>2007</v>
      </c>
      <c r="F18" s="5">
        <v>2008</v>
      </c>
      <c r="G18" s="5">
        <v>2009</v>
      </c>
      <c r="H18" s="5">
        <v>2010</v>
      </c>
      <c r="I18" s="5">
        <v>2011</v>
      </c>
      <c r="J18" s="5">
        <v>2012</v>
      </c>
      <c r="K18" s="5">
        <v>2013</v>
      </c>
      <c r="L18" s="5">
        <v>2014</v>
      </c>
      <c r="M18" s="5">
        <v>2015</v>
      </c>
      <c r="N18" s="5">
        <v>2016</v>
      </c>
      <c r="O18" s="5">
        <v>2017</v>
      </c>
      <c r="P18" s="5">
        <v>2018</v>
      </c>
      <c r="Q18" s="5">
        <v>2019</v>
      </c>
      <c r="R18" s="5">
        <v>2020</v>
      </c>
      <c r="S18" s="5">
        <v>2021</v>
      </c>
      <c r="T18" s="5">
        <v>2022</v>
      </c>
      <c r="U18" s="5">
        <v>2023</v>
      </c>
      <c r="V18" s="5">
        <v>2024</v>
      </c>
      <c r="W18" s="5">
        <v>2025</v>
      </c>
    </row>
    <row r="19" spans="1:23" x14ac:dyDescent="0.35">
      <c r="A19" s="5" t="s">
        <v>38</v>
      </c>
      <c r="B19" s="6">
        <v>165.75</v>
      </c>
      <c r="C19" s="6">
        <v>111.35</v>
      </c>
      <c r="D19" s="6">
        <v>140.4</v>
      </c>
      <c r="E19" s="6">
        <v>191.32</v>
      </c>
      <c r="F19" s="6">
        <v>331.5</v>
      </c>
      <c r="G19" s="6">
        <v>213.333333333333</v>
      </c>
      <c r="H19" s="6">
        <v>236.052631578947</v>
      </c>
      <c r="I19" s="6">
        <v>313.56</v>
      </c>
      <c r="J19" s="6">
        <v>236.86</v>
      </c>
      <c r="K19" s="6">
        <v>367.5</v>
      </c>
      <c r="L19" s="6">
        <v>328.04545454545502</v>
      </c>
      <c r="M19" s="6">
        <v>255</v>
      </c>
      <c r="N19" s="6">
        <v>190</v>
      </c>
      <c r="O19" s="6">
        <v>167</v>
      </c>
      <c r="P19" s="6">
        <v>179.31818181818201</v>
      </c>
      <c r="Q19" s="6">
        <v>228.727272727273</v>
      </c>
      <c r="R19" s="6">
        <v>221.63636363636363</v>
      </c>
      <c r="S19" s="6">
        <v>266.2</v>
      </c>
      <c r="T19" s="6">
        <v>288.57</v>
      </c>
      <c r="U19" s="6">
        <v>348.86363636363637</v>
      </c>
      <c r="V19" s="6">
        <v>235.22727272727272</v>
      </c>
      <c r="W19" s="6">
        <v>225</v>
      </c>
    </row>
    <row r="20" spans="1:23" x14ac:dyDescent="0.35">
      <c r="A20" s="5" t="s">
        <v>39</v>
      </c>
      <c r="B20" s="6">
        <v>153.166666666667</v>
      </c>
      <c r="C20" s="6">
        <v>115.166666666667</v>
      </c>
      <c r="D20" s="6">
        <v>146.75</v>
      </c>
      <c r="E20" s="6">
        <v>188.888888888889</v>
      </c>
      <c r="F20" s="6">
        <v>390</v>
      </c>
      <c r="G20" s="6">
        <v>221.789473684211</v>
      </c>
      <c r="H20" s="6">
        <v>219.944444444444</v>
      </c>
      <c r="I20" s="6">
        <v>342.75</v>
      </c>
      <c r="J20" s="6">
        <v>266</v>
      </c>
      <c r="K20" s="6">
        <v>363.06818181818198</v>
      </c>
      <c r="L20" s="6">
        <v>325</v>
      </c>
      <c r="M20" s="6">
        <v>248.111111111111</v>
      </c>
      <c r="N20" s="6">
        <v>190.857142857143</v>
      </c>
      <c r="O20" s="6">
        <v>179.72</v>
      </c>
      <c r="P20" s="6">
        <v>184.722222222222</v>
      </c>
      <c r="Q20" s="6">
        <v>233.25</v>
      </c>
      <c r="R20" s="6">
        <v>225</v>
      </c>
      <c r="S20" s="6">
        <v>269.94444444444446</v>
      </c>
      <c r="T20" s="6">
        <v>288.57142857142856</v>
      </c>
      <c r="U20" s="6">
        <v>338.88888888888891</v>
      </c>
      <c r="V20" s="6">
        <v>227.36842105263159</v>
      </c>
      <c r="W20" s="6">
        <v>236.45</v>
      </c>
    </row>
    <row r="21" spans="1:23" x14ac:dyDescent="0.35">
      <c r="A21" s="5" t="s">
        <v>40</v>
      </c>
      <c r="B21" s="6">
        <v>155</v>
      </c>
      <c r="C21" s="6">
        <v>133.71428571428601</v>
      </c>
      <c r="D21" s="6">
        <v>140.88</v>
      </c>
      <c r="E21" s="6">
        <v>192.6875</v>
      </c>
      <c r="F21" s="6">
        <v>423</v>
      </c>
      <c r="G21" s="6">
        <v>218</v>
      </c>
      <c r="H21" s="6">
        <v>217.5</v>
      </c>
      <c r="I21" s="6">
        <v>342.86</v>
      </c>
      <c r="J21" s="6">
        <v>258.27272727272702</v>
      </c>
      <c r="K21" s="6">
        <v>354.5</v>
      </c>
      <c r="L21" s="6">
        <v>338.15789473684202</v>
      </c>
      <c r="M21" s="6">
        <v>236.272727272727</v>
      </c>
      <c r="N21" s="6">
        <v>190.26086956521701</v>
      </c>
      <c r="O21" s="6">
        <v>180</v>
      </c>
      <c r="P21" s="6">
        <v>200</v>
      </c>
      <c r="Q21" s="6">
        <v>224.3</v>
      </c>
      <c r="R21" s="6">
        <v>216.81818181818181</v>
      </c>
      <c r="S21" s="6">
        <v>254.2608695652174</v>
      </c>
      <c r="T21" s="6">
        <v>376.52173913043481</v>
      </c>
      <c r="U21" s="6">
        <v>331.30434782608694</v>
      </c>
      <c r="V21" s="6">
        <v>213.05</v>
      </c>
      <c r="W21" s="6">
        <v>242.26315789473685</v>
      </c>
    </row>
    <row r="22" spans="1:23" x14ac:dyDescent="0.35">
      <c r="A22" s="5" t="s">
        <v>41</v>
      </c>
      <c r="B22" s="6">
        <v>163.5</v>
      </c>
      <c r="C22" s="6">
        <v>139.52631578947401</v>
      </c>
      <c r="D22" s="6">
        <v>139.74</v>
      </c>
      <c r="E22" s="6">
        <v>214</v>
      </c>
      <c r="F22" s="6">
        <v>406.43</v>
      </c>
      <c r="G22" s="6">
        <v>215</v>
      </c>
      <c r="H22" s="6">
        <v>226.4</v>
      </c>
      <c r="I22" s="6">
        <v>345.61</v>
      </c>
      <c r="J22" s="6">
        <v>251.3</v>
      </c>
      <c r="K22" s="6">
        <v>331.36363636363598</v>
      </c>
      <c r="L22" s="6">
        <v>356.5</v>
      </c>
      <c r="M22" s="6">
        <v>232.9</v>
      </c>
      <c r="N22" s="6">
        <v>190</v>
      </c>
      <c r="O22" s="6">
        <v>182.5</v>
      </c>
      <c r="P22" s="6">
        <v>230</v>
      </c>
      <c r="Q22" s="6">
        <v>220</v>
      </c>
      <c r="R22" s="6">
        <v>215</v>
      </c>
      <c r="S22" s="6">
        <v>253.15</v>
      </c>
      <c r="T22" s="6">
        <v>387.63157894736844</v>
      </c>
      <c r="U22" s="6">
        <v>325</v>
      </c>
      <c r="V22" s="6">
        <v>228.86363636363637</v>
      </c>
      <c r="W22" s="6">
        <v>246.65</v>
      </c>
    </row>
    <row r="23" spans="1:23" x14ac:dyDescent="0.35">
      <c r="A23" s="5" t="s">
        <v>42</v>
      </c>
      <c r="B23" s="6">
        <v>164.80952380952399</v>
      </c>
      <c r="C23" s="6">
        <v>137.09523809523799</v>
      </c>
      <c r="D23" s="6">
        <v>149.86000000000001</v>
      </c>
      <c r="E23" s="6">
        <v>224.71428571428601</v>
      </c>
      <c r="F23" s="6">
        <v>398.15789473684202</v>
      </c>
      <c r="G23" s="6">
        <v>229</v>
      </c>
      <c r="H23" s="6">
        <v>240.38095238095201</v>
      </c>
      <c r="I23" s="6">
        <v>351.36</v>
      </c>
      <c r="J23" s="6">
        <v>249.25</v>
      </c>
      <c r="K23" s="6">
        <v>320</v>
      </c>
      <c r="L23" s="6">
        <v>368.09523809523802</v>
      </c>
      <c r="M23" s="6">
        <v>230</v>
      </c>
      <c r="N23" s="6">
        <v>187.61904761904799</v>
      </c>
      <c r="O23" s="6">
        <v>182.18181818181799</v>
      </c>
      <c r="P23" s="6">
        <v>259.28571428571399</v>
      </c>
      <c r="Q23" s="6">
        <v>220.45</v>
      </c>
      <c r="R23" s="6">
        <v>220</v>
      </c>
      <c r="S23" s="6">
        <v>270.8095238095238</v>
      </c>
      <c r="T23" s="6">
        <v>433.86363636363637</v>
      </c>
      <c r="U23" s="6">
        <v>323.63636363636363</v>
      </c>
      <c r="V23" s="6">
        <v>267.38095238095241</v>
      </c>
      <c r="W23" s="6">
        <v>234.04761904761904</v>
      </c>
    </row>
    <row r="24" spans="1:23" x14ac:dyDescent="0.35">
      <c r="A24" s="5" t="s">
        <v>43</v>
      </c>
      <c r="B24" s="6">
        <v>151.76190476190499</v>
      </c>
      <c r="C24" s="6">
        <v>134.727272727273</v>
      </c>
      <c r="D24" s="6">
        <v>159.80952380952399</v>
      </c>
      <c r="E24" s="6">
        <v>244</v>
      </c>
      <c r="F24" s="6">
        <v>397.04761904761898</v>
      </c>
      <c r="G24" s="6">
        <v>242.38095238095201</v>
      </c>
      <c r="H24" s="6">
        <v>228.5</v>
      </c>
      <c r="I24" s="6">
        <v>350</v>
      </c>
      <c r="J24" s="6">
        <v>267.73684210526301</v>
      </c>
      <c r="K24" s="6">
        <v>333</v>
      </c>
      <c r="L24" s="6">
        <v>356.43</v>
      </c>
      <c r="M24" s="6">
        <v>225</v>
      </c>
      <c r="N24" s="6">
        <v>220</v>
      </c>
      <c r="O24" s="6">
        <v>182.38095238095201</v>
      </c>
      <c r="P24" s="6">
        <v>256.8</v>
      </c>
      <c r="Q24" s="6">
        <v>234.21</v>
      </c>
      <c r="R24" s="6">
        <v>225</v>
      </c>
      <c r="S24" s="6">
        <v>269.89999999999998</v>
      </c>
      <c r="T24" s="6">
        <v>449.54545454545456</v>
      </c>
      <c r="U24" s="6">
        <v>342.95454545454544</v>
      </c>
      <c r="V24" s="6">
        <v>279</v>
      </c>
      <c r="W24" s="6">
        <v>231.65</v>
      </c>
    </row>
    <row r="25" spans="1:23" x14ac:dyDescent="0.35">
      <c r="A25" s="5" t="s">
        <v>44</v>
      </c>
      <c r="B25" s="6">
        <v>142.727272727273</v>
      </c>
      <c r="C25" s="6">
        <v>144.23809523809501</v>
      </c>
      <c r="D25" s="6">
        <v>159.52380952381</v>
      </c>
      <c r="E25" s="6">
        <v>257.27272727272702</v>
      </c>
      <c r="F25" s="6">
        <v>356.3</v>
      </c>
      <c r="G25" s="6">
        <v>240.95454545454501</v>
      </c>
      <c r="H25" s="6">
        <v>227.95454545454501</v>
      </c>
      <c r="I25" s="6">
        <v>307.142857142857</v>
      </c>
      <c r="J25" s="6">
        <v>292.18181818181802</v>
      </c>
      <c r="K25" s="6">
        <v>340</v>
      </c>
      <c r="L25" s="6">
        <v>330.43478260869603</v>
      </c>
      <c r="M25" s="6">
        <v>225</v>
      </c>
      <c r="N25" s="6">
        <v>215.23809523809501</v>
      </c>
      <c r="O25" s="6">
        <v>203.333333333333</v>
      </c>
      <c r="P25" s="6">
        <v>240.45454545454501</v>
      </c>
      <c r="Q25" s="6">
        <v>240</v>
      </c>
      <c r="R25" s="6">
        <v>225</v>
      </c>
      <c r="S25" s="6">
        <v>270.82</v>
      </c>
      <c r="T25" s="6">
        <v>403.8095238095238</v>
      </c>
      <c r="U25" s="6">
        <v>341.66666666666669</v>
      </c>
      <c r="V25" s="6">
        <v>265.86956521739131</v>
      </c>
      <c r="W25" s="6">
        <v>229.43478260869566</v>
      </c>
    </row>
    <row r="26" spans="1:23" x14ac:dyDescent="0.35">
      <c r="A26" s="5" t="s">
        <v>45</v>
      </c>
      <c r="B26" s="6">
        <v>130.8125</v>
      </c>
      <c r="C26" s="6">
        <v>142.65217391304299</v>
      </c>
      <c r="D26" s="6">
        <v>162.363636363636</v>
      </c>
      <c r="E26" s="6">
        <v>294.35000000000002</v>
      </c>
      <c r="F26" s="6">
        <v>314.42857142857099</v>
      </c>
      <c r="G26" s="6">
        <v>256</v>
      </c>
      <c r="H26" s="6">
        <v>272.72727272727298</v>
      </c>
      <c r="I26" s="6">
        <v>297.17391304347802</v>
      </c>
      <c r="J26" s="6">
        <v>316.304347826087</v>
      </c>
      <c r="K26" s="6">
        <v>350</v>
      </c>
      <c r="L26" s="6">
        <v>295</v>
      </c>
      <c r="M26" s="6">
        <v>225</v>
      </c>
      <c r="N26" s="6">
        <v>210</v>
      </c>
      <c r="O26" s="6">
        <v>206.52173913043501</v>
      </c>
      <c r="P26" s="6">
        <v>236.95652173913001</v>
      </c>
      <c r="Q26" s="6">
        <v>237.27</v>
      </c>
      <c r="R26" s="6">
        <v>226.1904761904762</v>
      </c>
      <c r="S26" s="6">
        <v>280.14</v>
      </c>
      <c r="T26" s="6">
        <v>381.73913043478262</v>
      </c>
      <c r="U26" s="6">
        <v>316.08695652173913</v>
      </c>
      <c r="V26" s="6">
        <v>262.95454545454544</v>
      </c>
      <c r="W26" s="6">
        <v>232.76190476190476</v>
      </c>
    </row>
    <row r="27" spans="1:23" x14ac:dyDescent="0.35">
      <c r="A27" s="5" t="s">
        <v>46</v>
      </c>
      <c r="B27" s="6">
        <v>129.94999999999999</v>
      </c>
      <c r="C27" s="6">
        <v>134.09523809523799</v>
      </c>
      <c r="D27" s="6">
        <v>174.11</v>
      </c>
      <c r="E27" s="6">
        <v>337.89473684210498</v>
      </c>
      <c r="F27" s="6">
        <v>297.27272727272702</v>
      </c>
      <c r="G27" s="6">
        <v>243.80952380952399</v>
      </c>
      <c r="H27" s="6">
        <v>299.57142857142901</v>
      </c>
      <c r="I27" s="6">
        <v>298.137996219282</v>
      </c>
      <c r="J27" s="6">
        <v>325.78947368421098</v>
      </c>
      <c r="K27" s="6">
        <v>350</v>
      </c>
      <c r="L27" s="6">
        <v>295</v>
      </c>
      <c r="M27" s="6">
        <v>220.71428571428601</v>
      </c>
      <c r="N27" s="6">
        <v>206.19047619047601</v>
      </c>
      <c r="O27" s="6">
        <v>181.5</v>
      </c>
      <c r="P27" s="6">
        <v>219.47368421052599</v>
      </c>
      <c r="Q27" s="6">
        <v>210.47619047619048</v>
      </c>
      <c r="R27" s="6">
        <v>230</v>
      </c>
      <c r="S27" s="6">
        <v>285</v>
      </c>
      <c r="T27" s="6">
        <v>373.09523809523807</v>
      </c>
      <c r="U27" s="6">
        <v>288.25</v>
      </c>
      <c r="V27" s="6">
        <v>260</v>
      </c>
      <c r="W27" s="6">
        <v>227</v>
      </c>
    </row>
    <row r="28" spans="1:23" x14ac:dyDescent="0.35">
      <c r="A28" s="5" t="s">
        <v>47</v>
      </c>
      <c r="B28" s="6">
        <v>128.75</v>
      </c>
      <c r="C28" s="6">
        <v>135.05000000000001</v>
      </c>
      <c r="D28" s="6">
        <v>186.76190476190499</v>
      </c>
      <c r="E28" s="6">
        <v>350.83333333333297</v>
      </c>
      <c r="F28" s="6">
        <v>248.39130434782601</v>
      </c>
      <c r="G28" s="6">
        <v>231.63157894736801</v>
      </c>
      <c r="H28" s="6">
        <v>292.47619047619003</v>
      </c>
      <c r="I28" s="6">
        <v>254.8</v>
      </c>
      <c r="J28" s="6">
        <v>344.77272727272702</v>
      </c>
      <c r="K28" s="6">
        <v>353.91304347826099</v>
      </c>
      <c r="L28" s="6">
        <v>287.82608695652198</v>
      </c>
      <c r="M28" s="6">
        <v>220</v>
      </c>
      <c r="N28" s="6">
        <v>188</v>
      </c>
      <c r="O28" s="6">
        <v>184.76190476190499</v>
      </c>
      <c r="P28" s="6">
        <v>219.55</v>
      </c>
      <c r="Q28" s="6">
        <v>218.2608695652174</v>
      </c>
      <c r="R28" s="6">
        <v>235.71428571428572</v>
      </c>
      <c r="S28" s="6">
        <v>284.52380952380952</v>
      </c>
      <c r="T28" s="6">
        <v>367.25</v>
      </c>
      <c r="U28" s="6">
        <v>268.57142857142856</v>
      </c>
      <c r="V28" s="6">
        <v>255.65217391304347</v>
      </c>
      <c r="W28" s="6">
        <v>221.95652173913044</v>
      </c>
    </row>
    <row r="29" spans="1:23" x14ac:dyDescent="0.35">
      <c r="A29" s="5" t="s">
        <v>48</v>
      </c>
      <c r="B29" s="6">
        <v>120.7</v>
      </c>
      <c r="C29" s="6">
        <v>138.94999999999999</v>
      </c>
      <c r="D29" s="6">
        <v>197.1</v>
      </c>
      <c r="E29" s="6">
        <v>288</v>
      </c>
      <c r="F29" s="6">
        <v>196.25</v>
      </c>
      <c r="G29" s="6">
        <v>214.7</v>
      </c>
      <c r="H29" s="6">
        <v>289.15873015873001</v>
      </c>
      <c r="I29" s="6">
        <v>243.25</v>
      </c>
      <c r="J29" s="6">
        <v>350.55</v>
      </c>
      <c r="K29" s="6">
        <v>351.66666666666703</v>
      </c>
      <c r="L29" s="6">
        <v>280.34026465028398</v>
      </c>
      <c r="M29" s="6">
        <v>204</v>
      </c>
      <c r="N29" s="6">
        <v>170</v>
      </c>
      <c r="O29" s="6">
        <v>185</v>
      </c>
      <c r="P29" s="6">
        <v>215.75</v>
      </c>
      <c r="Q29" s="6">
        <v>227.5</v>
      </c>
      <c r="R29" s="6">
        <v>247.25</v>
      </c>
      <c r="S29" s="6">
        <v>291.5</v>
      </c>
      <c r="T29" s="6">
        <v>370.5</v>
      </c>
      <c r="U29" s="6">
        <v>249</v>
      </c>
      <c r="V29" s="6">
        <v>226.31578947368422</v>
      </c>
      <c r="W29" s="6">
        <v>217.35</v>
      </c>
    </row>
    <row r="30" spans="1:23" x14ac:dyDescent="0.35">
      <c r="A30" s="5" t="s">
        <v>49</v>
      </c>
      <c r="B30" s="6">
        <v>115.857142857143</v>
      </c>
      <c r="C30" s="6">
        <v>136.272727272727</v>
      </c>
      <c r="D30" s="6">
        <v>192.4</v>
      </c>
      <c r="E30" s="6">
        <v>311.944444444444</v>
      </c>
      <c r="F30" s="6">
        <v>174</v>
      </c>
      <c r="G30" s="6">
        <v>238.7</v>
      </c>
      <c r="H30" s="6">
        <v>291.43</v>
      </c>
      <c r="I30" s="6">
        <v>211.227272727273</v>
      </c>
      <c r="J30" s="6">
        <v>361.83333333333297</v>
      </c>
      <c r="K30" s="6">
        <v>328.06</v>
      </c>
      <c r="L30" s="6">
        <v>257.45454545454498</v>
      </c>
      <c r="M30" s="6">
        <v>197.5</v>
      </c>
      <c r="N30" s="6">
        <v>160</v>
      </c>
      <c r="O30" s="6">
        <v>185</v>
      </c>
      <c r="P30" s="6">
        <v>224</v>
      </c>
      <c r="Q30" s="6">
        <v>201.05263157894737</v>
      </c>
      <c r="R30" s="6">
        <v>244.75</v>
      </c>
      <c r="S30" s="6">
        <v>298.18181818181819</v>
      </c>
      <c r="T30" s="6">
        <v>360.22727272727275</v>
      </c>
      <c r="U30" s="6">
        <v>234.35</v>
      </c>
      <c r="V30" s="6">
        <v>223.05263157894737</v>
      </c>
      <c r="W30" s="6">
        <v>210.90909090909091</v>
      </c>
    </row>
    <row r="31" spans="1:23" x14ac:dyDescent="0.35">
      <c r="A31" s="5" t="s">
        <v>50</v>
      </c>
      <c r="B31" s="7">
        <v>143.56541756854301</v>
      </c>
      <c r="C31" s="7">
        <v>133.56983445933699</v>
      </c>
      <c r="D31" s="7">
        <v>162.47490620490601</v>
      </c>
      <c r="E31" s="7">
        <v>257.99215970798201</v>
      </c>
      <c r="F31" s="7">
        <v>327.73150973613201</v>
      </c>
      <c r="G31" s="7">
        <v>230.441617300828</v>
      </c>
      <c r="H31" s="7">
        <v>253.50801631604301</v>
      </c>
      <c r="I31" s="7">
        <v>304.822669927741</v>
      </c>
      <c r="J31" s="7">
        <v>293.40427247301398</v>
      </c>
      <c r="K31" s="7">
        <v>345.25596069389502</v>
      </c>
      <c r="L31" s="7">
        <v>318.19035558729797</v>
      </c>
      <c r="M31" s="7">
        <v>226.62484367484399</v>
      </c>
      <c r="N31" s="7">
        <v>193.18046928916499</v>
      </c>
      <c r="O31" s="7">
        <v>184.99183083422199</v>
      </c>
      <c r="P31" s="7">
        <v>222.1925724775266</v>
      </c>
      <c r="Q31" s="7">
        <v>224.62474702896904</v>
      </c>
      <c r="R31" s="7">
        <v>227.69660894660896</v>
      </c>
      <c r="S31" s="7">
        <v>274.53587212706776</v>
      </c>
      <c r="T31" s="7">
        <v>373.44375021876164</v>
      </c>
      <c r="U31" s="7">
        <v>309.04773616077961</v>
      </c>
      <c r="V31" s="7">
        <v>245.3945823468421</v>
      </c>
      <c r="W31" s="7">
        <v>229.62275641343149</v>
      </c>
    </row>
    <row r="32" spans="1:23" x14ac:dyDescent="0.3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  <c r="V32" s="13"/>
      <c r="W32" s="13"/>
    </row>
    <row r="33" spans="1:23" ht="20" customHeight="1" x14ac:dyDescent="0.35">
      <c r="A33" s="49" t="s">
        <v>52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33"/>
      <c r="W33" s="33"/>
    </row>
    <row r="34" spans="1:23" x14ac:dyDescent="0.35">
      <c r="A34" s="4"/>
      <c r="B34" s="5">
        <v>2004</v>
      </c>
      <c r="C34" s="5">
        <v>2005</v>
      </c>
      <c r="D34" s="5">
        <v>2006</v>
      </c>
      <c r="E34" s="5">
        <v>2007</v>
      </c>
      <c r="F34" s="5">
        <v>2008</v>
      </c>
      <c r="G34" s="5">
        <v>2009</v>
      </c>
      <c r="H34" s="5">
        <v>2010</v>
      </c>
      <c r="I34" s="5">
        <v>2011</v>
      </c>
      <c r="J34" s="5">
        <v>2012</v>
      </c>
      <c r="K34" s="5">
        <v>2013</v>
      </c>
      <c r="L34" s="5">
        <v>2014</v>
      </c>
      <c r="M34" s="5">
        <v>2015</v>
      </c>
      <c r="N34" s="5">
        <v>2016</v>
      </c>
      <c r="O34" s="5">
        <v>2017</v>
      </c>
      <c r="P34" s="5">
        <v>2018</v>
      </c>
      <c r="Q34" s="5">
        <v>2019</v>
      </c>
      <c r="R34" s="5">
        <v>2020</v>
      </c>
      <c r="S34" s="5">
        <v>2021</v>
      </c>
      <c r="T34" s="5">
        <v>2022</v>
      </c>
      <c r="U34" s="5">
        <v>2023</v>
      </c>
      <c r="V34" s="5">
        <v>2024</v>
      </c>
      <c r="W34" s="5">
        <v>2025</v>
      </c>
    </row>
    <row r="35" spans="1:23" x14ac:dyDescent="0.35">
      <c r="A35" s="5" t="s">
        <v>38</v>
      </c>
      <c r="B35" s="14">
        <v>167.21</v>
      </c>
      <c r="C35" s="14">
        <v>155.32</v>
      </c>
      <c r="D35" s="14">
        <v>171.33</v>
      </c>
      <c r="E35" s="14">
        <v>203.37</v>
      </c>
      <c r="F35" s="14">
        <v>384.65</v>
      </c>
      <c r="G35" s="14">
        <v>245.08</v>
      </c>
      <c r="H35" s="14">
        <v>202.61</v>
      </c>
      <c r="I35" s="14">
        <v>332.93</v>
      </c>
      <c r="J35" s="14">
        <v>290.19</v>
      </c>
      <c r="K35" s="6">
        <v>348.55</v>
      </c>
      <c r="L35" s="6">
        <v>285.89</v>
      </c>
      <c r="M35" s="6">
        <v>255.57430475000001</v>
      </c>
      <c r="N35" s="6">
        <v>196.46</v>
      </c>
      <c r="O35" s="14">
        <v>202.12</v>
      </c>
      <c r="P35" s="6">
        <v>253.39791654545499</v>
      </c>
      <c r="Q35" s="6">
        <v>244.917637602273</v>
      </c>
      <c r="R35" s="6">
        <v>246.32892971590908</v>
      </c>
      <c r="S35" s="6">
        <v>324.5938458</v>
      </c>
      <c r="T35" s="6">
        <v>335.1760314</v>
      </c>
      <c r="U35" s="6">
        <v>378.59990307681818</v>
      </c>
      <c r="V35" s="6">
        <v>284.86806051136364</v>
      </c>
      <c r="W35" s="6">
        <v>252.21209713636364</v>
      </c>
    </row>
    <row r="36" spans="1:23" x14ac:dyDescent="0.35">
      <c r="A36" s="5" t="s">
        <v>39</v>
      </c>
      <c r="B36" s="14">
        <v>163.13</v>
      </c>
      <c r="C36" s="14">
        <v>151.09</v>
      </c>
      <c r="D36" s="14">
        <v>181.88</v>
      </c>
      <c r="E36" s="14">
        <v>206.29</v>
      </c>
      <c r="F36" s="14">
        <v>436.14</v>
      </c>
      <c r="G36" s="14">
        <v>233.39</v>
      </c>
      <c r="H36" s="14">
        <v>203.14</v>
      </c>
      <c r="I36" s="14">
        <v>353.75</v>
      </c>
      <c r="J36" s="14">
        <v>294.66000000000003</v>
      </c>
      <c r="K36" s="6">
        <v>335.81</v>
      </c>
      <c r="L36" s="6">
        <v>306.62</v>
      </c>
      <c r="M36" s="6">
        <v>248.24451983333299</v>
      </c>
      <c r="N36" s="6">
        <v>195.68</v>
      </c>
      <c r="O36" s="14">
        <v>212.91443162499999</v>
      </c>
      <c r="P36" s="6">
        <v>259.47176150000001</v>
      </c>
      <c r="Q36" s="6">
        <v>235.793508825</v>
      </c>
      <c r="R36" s="6">
        <v>239.05349154166666</v>
      </c>
      <c r="S36" s="6">
        <v>312.46434216666671</v>
      </c>
      <c r="T36" s="6">
        <v>353.67745128947371</v>
      </c>
      <c r="U36" s="6">
        <v>391.80113507500005</v>
      </c>
      <c r="V36" s="6">
        <v>277.28923286842104</v>
      </c>
      <c r="W36" s="6">
        <v>263.3375049375</v>
      </c>
    </row>
    <row r="37" spans="1:23" x14ac:dyDescent="0.35">
      <c r="A37" s="5" t="s">
        <v>40</v>
      </c>
      <c r="B37" s="14">
        <v>166.83</v>
      </c>
      <c r="C37" s="14">
        <v>154.04</v>
      </c>
      <c r="D37" s="14">
        <v>181.62</v>
      </c>
      <c r="E37" s="14">
        <v>208.95</v>
      </c>
      <c r="F37" s="14">
        <v>445.63</v>
      </c>
      <c r="G37" s="14">
        <v>237.3</v>
      </c>
      <c r="H37" s="14">
        <v>207.97</v>
      </c>
      <c r="I37" s="14">
        <v>344.29</v>
      </c>
      <c r="J37" s="14">
        <v>292.31</v>
      </c>
      <c r="K37" s="6">
        <v>321.35000000000002</v>
      </c>
      <c r="L37" s="6">
        <v>339.2</v>
      </c>
      <c r="M37" s="6">
        <v>247.77</v>
      </c>
      <c r="N37" s="6">
        <v>210.65</v>
      </c>
      <c r="O37" s="14">
        <v>214.17982607608701</v>
      </c>
      <c r="P37" s="6">
        <v>266.82487574999999</v>
      </c>
      <c r="Q37" s="6">
        <v>225.12</v>
      </c>
      <c r="R37" s="6">
        <v>235.15968000000001</v>
      </c>
      <c r="S37" s="6">
        <v>294.96803951086957</v>
      </c>
      <c r="T37" s="6">
        <v>454.89802910999998</v>
      </c>
      <c r="U37" s="6">
        <v>370.74361348956523</v>
      </c>
      <c r="V37" s="6">
        <v>269.1476025</v>
      </c>
      <c r="W37" s="6">
        <v>255.4460701578947</v>
      </c>
    </row>
    <row r="38" spans="1:23" x14ac:dyDescent="0.35">
      <c r="A38" s="5" t="s">
        <v>41</v>
      </c>
      <c r="B38" s="14">
        <v>168.21</v>
      </c>
      <c r="C38" s="14">
        <v>144.16999999999999</v>
      </c>
      <c r="D38" s="14">
        <v>187.31</v>
      </c>
      <c r="E38" s="14">
        <v>207.99</v>
      </c>
      <c r="F38" s="14">
        <v>387.32</v>
      </c>
      <c r="G38" s="14">
        <v>238.25</v>
      </c>
      <c r="H38" s="14">
        <v>200.56</v>
      </c>
      <c r="I38" s="14">
        <v>349.52</v>
      </c>
      <c r="J38" s="14">
        <v>276.35000000000002</v>
      </c>
      <c r="K38" s="6">
        <v>320.89</v>
      </c>
      <c r="L38" s="6">
        <v>336.36</v>
      </c>
      <c r="M38" s="6">
        <v>235.55</v>
      </c>
      <c r="N38" s="6">
        <v>202.01</v>
      </c>
      <c r="O38" s="14">
        <v>191.82</v>
      </c>
      <c r="P38" s="6">
        <v>256.800706315789</v>
      </c>
      <c r="Q38" s="6">
        <v>222.04</v>
      </c>
      <c r="R38" s="6">
        <v>240.68042092499999</v>
      </c>
      <c r="S38" s="6">
        <v>295.59571776000001</v>
      </c>
      <c r="T38" s="6">
        <v>448.62587952000001</v>
      </c>
      <c r="U38" s="6">
        <v>374.15007399000001</v>
      </c>
      <c r="V38" s="6">
        <v>272.14277077272732</v>
      </c>
      <c r="W38" s="6">
        <v>247.71224651250003</v>
      </c>
    </row>
    <row r="39" spans="1:23" x14ac:dyDescent="0.35">
      <c r="A39" s="5" t="s">
        <v>42</v>
      </c>
      <c r="B39" s="14">
        <v>162.47999999999999</v>
      </c>
      <c r="C39" s="14">
        <v>147.71</v>
      </c>
      <c r="D39" s="14">
        <v>200.15</v>
      </c>
      <c r="E39" s="14">
        <v>197.9</v>
      </c>
      <c r="F39" s="14">
        <v>346.46</v>
      </c>
      <c r="G39" s="14">
        <v>258.49</v>
      </c>
      <c r="H39" s="14">
        <v>196.99</v>
      </c>
      <c r="I39" s="14">
        <v>349.91</v>
      </c>
      <c r="J39" s="14">
        <v>270.37</v>
      </c>
      <c r="K39" s="6">
        <v>326.91000000000003</v>
      </c>
      <c r="L39" s="6">
        <v>343.5</v>
      </c>
      <c r="M39" s="6">
        <v>229.43</v>
      </c>
      <c r="N39" s="6">
        <v>195.98</v>
      </c>
      <c r="O39" s="14">
        <v>201.21</v>
      </c>
      <c r="P39" s="6">
        <v>262.73692041250001</v>
      </c>
      <c r="Q39" s="6">
        <v>217.409967647727</v>
      </c>
      <c r="R39" s="6">
        <v>229.73079832500002</v>
      </c>
      <c r="S39" s="6">
        <v>306.54744000000005</v>
      </c>
      <c r="T39" s="6">
        <v>485.3345696136364</v>
      </c>
      <c r="U39" s="6">
        <v>369.50383312500003</v>
      </c>
      <c r="V39" s="6">
        <v>291.6837385</v>
      </c>
      <c r="W39" s="6">
        <v>236.06514975000005</v>
      </c>
    </row>
    <row r="40" spans="1:23" x14ac:dyDescent="0.35">
      <c r="A40" s="5" t="s">
        <v>43</v>
      </c>
      <c r="B40" s="14">
        <v>155.86000000000001</v>
      </c>
      <c r="C40" s="14">
        <v>142.13999999999999</v>
      </c>
      <c r="D40" s="14">
        <v>201.47</v>
      </c>
      <c r="E40" s="14">
        <v>228.62</v>
      </c>
      <c r="F40" s="14">
        <v>347.25</v>
      </c>
      <c r="G40" s="14">
        <v>256.64999999999998</v>
      </c>
      <c r="H40" s="14">
        <v>191.83</v>
      </c>
      <c r="I40" s="14">
        <v>352</v>
      </c>
      <c r="J40" s="14">
        <v>284.16000000000003</v>
      </c>
      <c r="K40" s="6">
        <v>316.07</v>
      </c>
      <c r="L40" s="6">
        <v>317.88</v>
      </c>
      <c r="M40" s="6">
        <v>231.65</v>
      </c>
      <c r="N40" s="6">
        <v>204.49</v>
      </c>
      <c r="O40" s="14">
        <v>236.70379025</v>
      </c>
      <c r="P40" s="6">
        <v>247.27775226</v>
      </c>
      <c r="Q40" s="6">
        <v>231.25</v>
      </c>
      <c r="R40" s="6">
        <v>221.77010075000001</v>
      </c>
      <c r="S40" s="6">
        <v>286.21592600000002</v>
      </c>
      <c r="T40" s="6">
        <v>419.27902036363633</v>
      </c>
      <c r="U40" s="6">
        <v>345.16113187500002</v>
      </c>
      <c r="V40" s="6">
        <v>265.19765475000003</v>
      </c>
      <c r="W40" s="6">
        <v>239.98229062500002</v>
      </c>
    </row>
    <row r="41" spans="1:23" x14ac:dyDescent="0.35">
      <c r="A41" s="5" t="s">
        <v>44</v>
      </c>
      <c r="B41" s="14">
        <v>152.16</v>
      </c>
      <c r="C41" s="14">
        <v>144.72999999999999</v>
      </c>
      <c r="D41" s="14">
        <v>205.72</v>
      </c>
      <c r="E41" s="14">
        <v>248.31</v>
      </c>
      <c r="F41" s="14">
        <v>323.33999999999997</v>
      </c>
      <c r="G41" s="14">
        <v>219.41</v>
      </c>
      <c r="H41" s="14">
        <v>227.72</v>
      </c>
      <c r="I41" s="14">
        <v>306.88</v>
      </c>
      <c r="J41" s="14">
        <v>353.79</v>
      </c>
      <c r="K41" s="6">
        <v>309.07</v>
      </c>
      <c r="L41" s="6">
        <v>289.7</v>
      </c>
      <c r="M41" s="6">
        <v>224.34</v>
      </c>
      <c r="N41" s="6">
        <v>191.58</v>
      </c>
      <c r="O41" s="14">
        <v>256.77699327631598</v>
      </c>
      <c r="P41" s="6">
        <v>240.99</v>
      </c>
      <c r="Q41" s="6">
        <v>223.61</v>
      </c>
      <c r="R41" s="6">
        <v>221.26496996739129</v>
      </c>
      <c r="S41" s="6">
        <v>280.30298981999999</v>
      </c>
      <c r="T41" s="6">
        <v>342.17203188000002</v>
      </c>
      <c r="U41" s="6">
        <v>342.95869700000003</v>
      </c>
      <c r="V41" s="6">
        <v>261.32359072826085</v>
      </c>
      <c r="W41" s="6">
        <v>229.99159871739135</v>
      </c>
    </row>
    <row r="42" spans="1:23" x14ac:dyDescent="0.35">
      <c r="A42" s="5" t="s">
        <v>45</v>
      </c>
      <c r="B42" s="14">
        <v>136.21</v>
      </c>
      <c r="C42" s="14">
        <v>154.72</v>
      </c>
      <c r="D42" s="14">
        <v>196.99</v>
      </c>
      <c r="E42" s="14">
        <v>268.86</v>
      </c>
      <c r="F42" s="14">
        <v>334.14</v>
      </c>
      <c r="G42" s="14">
        <v>209.79</v>
      </c>
      <c r="H42" s="14">
        <v>272.55</v>
      </c>
      <c r="I42" s="14">
        <v>338.37</v>
      </c>
      <c r="J42" s="14">
        <v>362.34</v>
      </c>
      <c r="K42" s="6">
        <v>311.05</v>
      </c>
      <c r="L42" s="6">
        <v>279.95999999999998</v>
      </c>
      <c r="M42" s="6">
        <v>201.61</v>
      </c>
      <c r="N42" s="6">
        <v>191.37</v>
      </c>
      <c r="O42" s="14">
        <v>219.25205422826099</v>
      </c>
      <c r="P42" s="14">
        <v>252.15731561999999</v>
      </c>
      <c r="Q42" s="6">
        <v>209.06</v>
      </c>
      <c r="R42" s="6">
        <v>221.87508274999999</v>
      </c>
      <c r="S42" s="6">
        <v>284.77102373999998</v>
      </c>
      <c r="T42" s="6">
        <v>373.71633188739133</v>
      </c>
      <c r="U42" s="6">
        <v>322.60968600000001</v>
      </c>
      <c r="V42" s="6">
        <v>252.842585625</v>
      </c>
      <c r="W42" s="6">
        <v>232.48263899999998</v>
      </c>
    </row>
    <row r="43" spans="1:23" x14ac:dyDescent="0.35">
      <c r="A43" s="5" t="s">
        <v>46</v>
      </c>
      <c r="B43" s="14">
        <v>151.54</v>
      </c>
      <c r="C43" s="14">
        <v>165.34</v>
      </c>
      <c r="D43" s="14">
        <v>200.66</v>
      </c>
      <c r="E43" s="14">
        <v>336.69</v>
      </c>
      <c r="F43" s="14">
        <v>297.3</v>
      </c>
      <c r="G43" s="14">
        <v>191.05</v>
      </c>
      <c r="H43" s="14">
        <v>295.11</v>
      </c>
      <c r="I43" s="14">
        <v>327.45999999999998</v>
      </c>
      <c r="J43" s="14">
        <v>370.2</v>
      </c>
      <c r="K43" s="6">
        <v>313.41000000000003</v>
      </c>
      <c r="L43" s="6">
        <v>263.22000000000003</v>
      </c>
      <c r="M43" s="6">
        <v>192.81</v>
      </c>
      <c r="N43" s="6">
        <v>189.25</v>
      </c>
      <c r="O43" s="14">
        <v>225.26643877500001</v>
      </c>
      <c r="P43" s="14">
        <v>238.790537723684</v>
      </c>
      <c r="Q43" s="6">
        <v>208.79170099999999</v>
      </c>
      <c r="R43" s="6">
        <v>255.753649</v>
      </c>
      <c r="S43" s="6">
        <v>281.09665374000002</v>
      </c>
      <c r="T43" s="6">
        <v>421.24972338000003</v>
      </c>
      <c r="U43" s="6">
        <v>313.08847473750001</v>
      </c>
      <c r="V43" s="6">
        <v>269.03387199999997</v>
      </c>
      <c r="W43" s="6">
        <v>232.28301413636365</v>
      </c>
    </row>
    <row r="44" spans="1:23" x14ac:dyDescent="0.35">
      <c r="A44" s="5" t="s">
        <v>47</v>
      </c>
      <c r="B44" s="14">
        <v>152.12</v>
      </c>
      <c r="C44" s="14">
        <v>173.32</v>
      </c>
      <c r="D44" s="14">
        <v>215.16</v>
      </c>
      <c r="E44" s="14">
        <v>338.15</v>
      </c>
      <c r="F44" s="14">
        <v>239.35</v>
      </c>
      <c r="G44" s="14">
        <v>201.11</v>
      </c>
      <c r="H44" s="14">
        <v>292.57</v>
      </c>
      <c r="I44" s="14">
        <v>298.35000000000002</v>
      </c>
      <c r="J44" s="14">
        <v>372.65</v>
      </c>
      <c r="K44" s="6">
        <v>338.04</v>
      </c>
      <c r="L44" s="6">
        <v>282.14</v>
      </c>
      <c r="M44" s="6">
        <v>205.23</v>
      </c>
      <c r="N44" s="6">
        <v>196.93</v>
      </c>
      <c r="O44" s="14">
        <v>231.03476225</v>
      </c>
      <c r="P44" s="14">
        <v>235.84862437500001</v>
      </c>
      <c r="Q44" s="6">
        <v>220.6331380826087</v>
      </c>
      <c r="R44" s="6">
        <v>279.89880912000001</v>
      </c>
      <c r="S44" s="6">
        <v>298.44702888</v>
      </c>
      <c r="T44" s="6">
        <v>438.83019281850005</v>
      </c>
      <c r="U44" s="6">
        <v>300.98251915000003</v>
      </c>
      <c r="V44" s="6">
        <v>271.95929432608699</v>
      </c>
      <c r="W44" s="6">
        <v>231.03400151086956</v>
      </c>
    </row>
    <row r="45" spans="1:23" x14ac:dyDescent="0.35">
      <c r="A45" s="5" t="s">
        <v>48</v>
      </c>
      <c r="B45" s="14">
        <v>160</v>
      </c>
      <c r="C45" s="14">
        <v>165.87</v>
      </c>
      <c r="D45" s="14">
        <v>214.03</v>
      </c>
      <c r="E45" s="14">
        <v>328.19</v>
      </c>
      <c r="F45" s="14">
        <v>232.36</v>
      </c>
      <c r="G45" s="14">
        <v>213.91</v>
      </c>
      <c r="H45" s="14">
        <v>289.83</v>
      </c>
      <c r="I45" s="14">
        <v>290</v>
      </c>
      <c r="J45" s="14">
        <v>373.22</v>
      </c>
      <c r="K45" s="6">
        <v>318.64999999999998</v>
      </c>
      <c r="L45" s="6">
        <v>280.27999999999997</v>
      </c>
      <c r="M45" s="6">
        <v>194.16</v>
      </c>
      <c r="N45" s="6">
        <v>194.93</v>
      </c>
      <c r="O45" s="14">
        <v>237.68</v>
      </c>
      <c r="P45" s="6">
        <v>231.6</v>
      </c>
      <c r="Q45" s="6">
        <v>224.97248917499999</v>
      </c>
      <c r="R45" s="6">
        <v>284.63874642000002</v>
      </c>
      <c r="S45" s="6">
        <v>342.57253821</v>
      </c>
      <c r="T45" s="6">
        <v>432.88083663300006</v>
      </c>
      <c r="U45" s="6">
        <v>281.25924461250003</v>
      </c>
      <c r="V45" s="6">
        <v>254.45012250000002</v>
      </c>
      <c r="W45" s="6">
        <v>246.93144288750003</v>
      </c>
    </row>
    <row r="46" spans="1:23" x14ac:dyDescent="0.35">
      <c r="A46" s="5" t="s">
        <v>49</v>
      </c>
      <c r="B46" s="14">
        <v>158.46</v>
      </c>
      <c r="C46" s="14">
        <v>169.75</v>
      </c>
      <c r="D46" s="14">
        <v>208.52</v>
      </c>
      <c r="E46" s="14">
        <v>376.83</v>
      </c>
      <c r="F46" s="14">
        <v>229.37</v>
      </c>
      <c r="G46" s="14">
        <v>207.04</v>
      </c>
      <c r="H46" s="14">
        <v>319.24</v>
      </c>
      <c r="I46" s="14">
        <v>280.93</v>
      </c>
      <c r="J46" s="14">
        <v>360.7</v>
      </c>
      <c r="K46" s="6">
        <v>304.75</v>
      </c>
      <c r="L46" s="6">
        <v>283.69</v>
      </c>
      <c r="M46" s="6">
        <v>197.38</v>
      </c>
      <c r="N46" s="6">
        <v>189.8</v>
      </c>
      <c r="O46" s="14">
        <v>242.12261115000001</v>
      </c>
      <c r="P46" s="6">
        <v>239.6056677</v>
      </c>
      <c r="Q46" s="6">
        <v>227.76259302631578</v>
      </c>
      <c r="R46" s="6">
        <v>295.62511272</v>
      </c>
      <c r="S46" s="6">
        <v>342.53946888000002</v>
      </c>
      <c r="T46" s="6">
        <v>389.30002640999999</v>
      </c>
      <c r="U46" s="6">
        <v>289.68457502250004</v>
      </c>
      <c r="V46" s="6">
        <v>251.18186707894739</v>
      </c>
      <c r="W46" s="6">
        <v>240.9760406931818</v>
      </c>
    </row>
    <row r="47" spans="1:23" x14ac:dyDescent="0.35">
      <c r="A47" s="5" t="s">
        <v>50</v>
      </c>
      <c r="B47" s="9">
        <v>157.85</v>
      </c>
      <c r="C47" s="9">
        <v>155.68</v>
      </c>
      <c r="D47" s="9">
        <v>197.07</v>
      </c>
      <c r="E47" s="9">
        <v>262.51</v>
      </c>
      <c r="F47" s="9">
        <v>333.61</v>
      </c>
      <c r="G47" s="9">
        <v>225.96</v>
      </c>
      <c r="H47" s="9">
        <v>241.68</v>
      </c>
      <c r="I47" s="9">
        <v>327.02999999999997</v>
      </c>
      <c r="J47" s="9">
        <v>325.08</v>
      </c>
      <c r="K47" s="9">
        <v>322.05</v>
      </c>
      <c r="L47" s="7">
        <v>300.70333333333298</v>
      </c>
      <c r="M47" s="7">
        <v>221.979068715278</v>
      </c>
      <c r="N47" s="7">
        <v>196.59416666666701</v>
      </c>
      <c r="O47" s="7">
        <v>221.21826433006001</v>
      </c>
      <c r="P47" s="7">
        <v>248.79183985020234</v>
      </c>
      <c r="Q47" s="7">
        <v>224.28008627991039</v>
      </c>
      <c r="R47" s="7">
        <v>247.64831593624726</v>
      </c>
      <c r="S47" s="7">
        <v>304.17625120896139</v>
      </c>
      <c r="T47" s="7">
        <v>407.92834369213648</v>
      </c>
      <c r="U47" s="7">
        <v>340.04524059615693</v>
      </c>
      <c r="V47" s="7">
        <v>268.42669934673393</v>
      </c>
      <c r="W47" s="7">
        <v>242.37117467204709</v>
      </c>
    </row>
    <row r="48" spans="1:23" x14ac:dyDescent="0.3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3"/>
      <c r="V48" s="13"/>
      <c r="W48" s="13"/>
    </row>
    <row r="49" spans="1:23" ht="20" customHeight="1" x14ac:dyDescent="0.35">
      <c r="A49" s="49" t="s">
        <v>53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33"/>
      <c r="W49" s="33"/>
    </row>
    <row r="50" spans="1:23" x14ac:dyDescent="0.35">
      <c r="A50" s="4"/>
      <c r="B50" s="5">
        <v>2004</v>
      </c>
      <c r="C50" s="5">
        <v>2005</v>
      </c>
      <c r="D50" s="5">
        <v>2006</v>
      </c>
      <c r="E50" s="5">
        <v>2007</v>
      </c>
      <c r="F50" s="5">
        <v>2008</v>
      </c>
      <c r="G50" s="5">
        <v>2009</v>
      </c>
      <c r="H50" s="5">
        <v>2010</v>
      </c>
      <c r="I50" s="5">
        <v>2011</v>
      </c>
      <c r="J50" s="5">
        <v>2012</v>
      </c>
      <c r="K50" s="5">
        <v>2013</v>
      </c>
      <c r="L50" s="5">
        <v>2014</v>
      </c>
      <c r="M50" s="5">
        <v>2015</v>
      </c>
      <c r="N50" s="5">
        <v>2016</v>
      </c>
      <c r="O50" s="5">
        <v>2017</v>
      </c>
      <c r="P50" s="5">
        <v>2018</v>
      </c>
      <c r="Q50" s="5">
        <v>2019</v>
      </c>
      <c r="R50" s="5">
        <v>2020</v>
      </c>
      <c r="S50" s="5">
        <v>2021</v>
      </c>
      <c r="T50" s="5">
        <v>2022</v>
      </c>
      <c r="U50" s="5">
        <v>2023</v>
      </c>
      <c r="V50" s="5">
        <v>2024</v>
      </c>
      <c r="W50" s="5">
        <v>2025</v>
      </c>
    </row>
    <row r="51" spans="1:23" x14ac:dyDescent="0.35">
      <c r="A51" s="5" t="s">
        <v>38</v>
      </c>
      <c r="B51" s="14">
        <v>420.09</v>
      </c>
      <c r="C51" s="14">
        <v>338.06</v>
      </c>
      <c r="D51" s="14">
        <v>356.56</v>
      </c>
      <c r="E51" s="14">
        <v>467.53</v>
      </c>
      <c r="F51" s="14">
        <v>575.63</v>
      </c>
      <c r="G51" s="14">
        <v>486.38</v>
      </c>
      <c r="H51" s="14">
        <v>440.49</v>
      </c>
      <c r="I51" s="14">
        <v>448.33</v>
      </c>
      <c r="J51" s="14">
        <v>440.8</v>
      </c>
      <c r="K51" s="6">
        <v>747.44</v>
      </c>
      <c r="L51" s="6">
        <v>738.3</v>
      </c>
      <c r="M51" s="6">
        <v>568.37</v>
      </c>
      <c r="N51" s="6">
        <v>753.13</v>
      </c>
      <c r="O51" s="14">
        <v>624.04</v>
      </c>
      <c r="P51" s="6">
        <v>665.00606060606106</v>
      </c>
      <c r="Q51" s="6">
        <v>892.5</v>
      </c>
      <c r="R51" s="6">
        <v>918.25174825174827</v>
      </c>
      <c r="S51" s="6">
        <v>1370.9615384615386</v>
      </c>
      <c r="T51" s="6">
        <v>1712.197802197802</v>
      </c>
      <c r="U51" s="6">
        <v>1721.520979020979</v>
      </c>
      <c r="V51" s="6">
        <v>1307.6573426573427</v>
      </c>
      <c r="W51" s="6">
        <v>1462.6048951048954</v>
      </c>
    </row>
    <row r="52" spans="1:23" x14ac:dyDescent="0.35">
      <c r="A52" s="5" t="s">
        <v>39</v>
      </c>
      <c r="B52" s="14">
        <v>419.17</v>
      </c>
      <c r="C52" s="14">
        <v>333.89</v>
      </c>
      <c r="D52" s="14">
        <v>353.32</v>
      </c>
      <c r="E52" s="14">
        <v>466.45</v>
      </c>
      <c r="F52" s="14">
        <v>605.95000000000005</v>
      </c>
      <c r="G52" s="14">
        <v>524.14</v>
      </c>
      <c r="H52" s="14">
        <v>430.69</v>
      </c>
      <c r="I52" s="14">
        <v>487.38</v>
      </c>
      <c r="J52" s="14">
        <v>451.84</v>
      </c>
      <c r="K52" s="6">
        <v>739.51</v>
      </c>
      <c r="L52" s="6">
        <v>743.02</v>
      </c>
      <c r="M52" s="6">
        <v>571.16</v>
      </c>
      <c r="N52" s="6">
        <v>751.01</v>
      </c>
      <c r="O52" s="14">
        <v>628.66999999999996</v>
      </c>
      <c r="P52" s="6">
        <v>657.32</v>
      </c>
      <c r="Q52" s="6">
        <v>900.29166666666697</v>
      </c>
      <c r="R52" s="6">
        <v>973.54700854700843</v>
      </c>
      <c r="S52" s="6">
        <v>1484.3589743589748</v>
      </c>
      <c r="T52" s="6">
        <v>1714.3724696356278</v>
      </c>
      <c r="U52" s="6">
        <v>1666.4102564102566</v>
      </c>
      <c r="V52" s="6">
        <v>1285.6072874493927</v>
      </c>
      <c r="W52" s="6">
        <v>1493.9423076923076</v>
      </c>
    </row>
    <row r="53" spans="1:23" x14ac:dyDescent="0.35">
      <c r="A53" s="5" t="s">
        <v>40</v>
      </c>
      <c r="B53" s="14">
        <v>436.9</v>
      </c>
      <c r="C53" s="14">
        <v>392.62</v>
      </c>
      <c r="D53" s="14">
        <v>342.27</v>
      </c>
      <c r="E53" s="14">
        <v>466.19</v>
      </c>
      <c r="F53" s="14">
        <v>694</v>
      </c>
      <c r="G53" s="14">
        <v>513.24</v>
      </c>
      <c r="H53" s="14">
        <v>429.38</v>
      </c>
      <c r="I53" s="14">
        <v>509.05</v>
      </c>
      <c r="J53" s="14">
        <v>465.85</v>
      </c>
      <c r="K53" s="6">
        <v>723.31</v>
      </c>
      <c r="L53" s="6">
        <v>785.61</v>
      </c>
      <c r="M53" s="6">
        <v>600.27</v>
      </c>
      <c r="N53" s="6">
        <v>763.53</v>
      </c>
      <c r="O53" s="14">
        <v>628.66999999999996</v>
      </c>
      <c r="P53" s="6">
        <v>670.49</v>
      </c>
      <c r="Q53" s="6">
        <v>899.17</v>
      </c>
      <c r="R53" s="6">
        <v>1015.2097902097902</v>
      </c>
      <c r="S53" s="6">
        <v>1534.5819397993312</v>
      </c>
      <c r="T53" s="6">
        <v>1935.7190635451502</v>
      </c>
      <c r="U53" s="6">
        <v>1680.6020066889635</v>
      </c>
      <c r="V53" s="6">
        <v>1272.0961538461538</v>
      </c>
      <c r="W53" s="6">
        <v>1575.3036437246967</v>
      </c>
    </row>
    <row r="54" spans="1:23" x14ac:dyDescent="0.35">
      <c r="A54" s="5" t="s">
        <v>41</v>
      </c>
      <c r="B54" s="14">
        <v>511.81</v>
      </c>
      <c r="C54" s="14">
        <v>423.55</v>
      </c>
      <c r="D54" s="14">
        <v>337.95</v>
      </c>
      <c r="E54" s="14">
        <v>483.25</v>
      </c>
      <c r="F54" s="14">
        <v>716.58</v>
      </c>
      <c r="G54" s="14">
        <v>503</v>
      </c>
      <c r="H54" s="14">
        <v>411.13</v>
      </c>
      <c r="I54" s="14">
        <v>487.38</v>
      </c>
      <c r="J54" s="14">
        <v>476.47</v>
      </c>
      <c r="K54" s="6">
        <v>710.48</v>
      </c>
      <c r="L54" s="6">
        <v>830.97</v>
      </c>
      <c r="M54" s="6">
        <v>696.04</v>
      </c>
      <c r="N54" s="6">
        <v>764.33</v>
      </c>
      <c r="O54" s="14">
        <v>628.66999999999996</v>
      </c>
      <c r="P54" s="6">
        <v>768.51</v>
      </c>
      <c r="Q54" s="6">
        <v>898.99</v>
      </c>
      <c r="R54" s="6">
        <v>1122.3076923076924</v>
      </c>
      <c r="S54" s="6">
        <v>1544.8846153846155</v>
      </c>
      <c r="T54" s="6">
        <v>1942.0647773279354</v>
      </c>
      <c r="U54" s="6">
        <v>1668.482905982906</v>
      </c>
      <c r="V54" s="6">
        <v>1314.6678321678323</v>
      </c>
      <c r="W54" s="6">
        <v>1611.7307692307693</v>
      </c>
    </row>
    <row r="55" spans="1:23" x14ac:dyDescent="0.35">
      <c r="A55" s="5" t="s">
        <v>42</v>
      </c>
      <c r="B55" s="14">
        <v>552.55999999999995</v>
      </c>
      <c r="C55" s="14">
        <v>393.69</v>
      </c>
      <c r="D55" s="14">
        <v>347.56</v>
      </c>
      <c r="E55" s="14">
        <v>493.96</v>
      </c>
      <c r="F55" s="14">
        <v>712.69</v>
      </c>
      <c r="G55" s="14">
        <v>502.38</v>
      </c>
      <c r="H55" s="14">
        <v>412.8</v>
      </c>
      <c r="I55" s="14">
        <v>507.05</v>
      </c>
      <c r="J55" s="14">
        <v>488.13</v>
      </c>
      <c r="K55" s="6">
        <v>710</v>
      </c>
      <c r="L55" s="6">
        <v>816.13</v>
      </c>
      <c r="M55" s="6">
        <v>701.42</v>
      </c>
      <c r="N55" s="6">
        <v>820.91</v>
      </c>
      <c r="O55" s="14">
        <v>638.49</v>
      </c>
      <c r="P55" s="6">
        <v>911.60555555555595</v>
      </c>
      <c r="Q55" s="6">
        <v>895.87121212121201</v>
      </c>
      <c r="R55" s="6">
        <v>1195.7692307692307</v>
      </c>
      <c r="S55" s="6">
        <v>1611.0256410256411</v>
      </c>
      <c r="T55" s="6">
        <v>2131.3636363636365</v>
      </c>
      <c r="U55" s="6">
        <v>1505.3146853146852</v>
      </c>
      <c r="V55" s="6">
        <v>1409.4505494505493</v>
      </c>
      <c r="W55" s="6">
        <v>1528.5576923076924</v>
      </c>
    </row>
    <row r="56" spans="1:23" x14ac:dyDescent="0.35">
      <c r="A56" s="5" t="s">
        <v>43</v>
      </c>
      <c r="B56" s="14">
        <v>546.25</v>
      </c>
      <c r="C56" s="14">
        <v>354.66</v>
      </c>
      <c r="D56" s="14">
        <v>362.71</v>
      </c>
      <c r="E56" s="14">
        <v>496.72</v>
      </c>
      <c r="F56" s="14">
        <v>686.67</v>
      </c>
      <c r="G56" s="14">
        <v>501.34</v>
      </c>
      <c r="H56" s="14">
        <v>407.44</v>
      </c>
      <c r="I56" s="14">
        <v>513.75</v>
      </c>
      <c r="J56" s="14">
        <v>500.03</v>
      </c>
      <c r="K56" s="6">
        <v>801</v>
      </c>
      <c r="L56" s="6">
        <v>776.2</v>
      </c>
      <c r="M56" s="6">
        <v>670.71</v>
      </c>
      <c r="N56" s="6">
        <v>879.85</v>
      </c>
      <c r="O56" s="14">
        <v>670.9</v>
      </c>
      <c r="P56" s="6">
        <v>1055.2958333333299</v>
      </c>
      <c r="Q56" s="6">
        <v>885.66</v>
      </c>
      <c r="R56" s="6">
        <v>1222.0512820512818</v>
      </c>
      <c r="S56" s="6">
        <v>1555.201465201465</v>
      </c>
      <c r="T56" s="6">
        <v>2259.5104895104896</v>
      </c>
      <c r="U56" s="6">
        <v>1411.3461538461538</v>
      </c>
      <c r="V56" s="6">
        <v>1544.8653846153845</v>
      </c>
      <c r="W56" s="6">
        <v>1450.5384615384614</v>
      </c>
    </row>
    <row r="57" spans="1:23" x14ac:dyDescent="0.35">
      <c r="A57" s="5" t="s">
        <v>44</v>
      </c>
      <c r="B57" s="14">
        <v>486.48</v>
      </c>
      <c r="C57" s="14">
        <v>356.7</v>
      </c>
      <c r="D57" s="14">
        <v>378.27</v>
      </c>
      <c r="E57" s="14">
        <v>513.24</v>
      </c>
      <c r="F57" s="14">
        <v>648.53</v>
      </c>
      <c r="G57" s="14">
        <v>493.94</v>
      </c>
      <c r="H57" s="14">
        <v>403.24</v>
      </c>
      <c r="I57" s="14">
        <v>495.6</v>
      </c>
      <c r="J57" s="14">
        <v>518.84</v>
      </c>
      <c r="K57" s="6">
        <v>865.21</v>
      </c>
      <c r="L57" s="6">
        <v>673.13</v>
      </c>
      <c r="M57" s="6">
        <v>651.85</v>
      </c>
      <c r="N57" s="6">
        <v>885.97</v>
      </c>
      <c r="O57" s="14">
        <v>702.32</v>
      </c>
      <c r="P57" s="6">
        <v>1045.0999999999999</v>
      </c>
      <c r="Q57" s="6">
        <v>871.12</v>
      </c>
      <c r="R57" s="6">
        <v>1232.3076923076924</v>
      </c>
      <c r="S57" s="6">
        <v>1516.9246153846152</v>
      </c>
      <c r="T57" s="6">
        <v>2192.3794871794871</v>
      </c>
      <c r="U57" s="6">
        <v>1397.5274725274724</v>
      </c>
      <c r="V57" s="6">
        <v>1569.3645484949832</v>
      </c>
      <c r="W57" s="6">
        <v>1397.0066889632105</v>
      </c>
    </row>
    <row r="58" spans="1:23" x14ac:dyDescent="0.35">
      <c r="A58" s="5" t="s">
        <v>45</v>
      </c>
      <c r="B58" s="14">
        <v>434.2</v>
      </c>
      <c r="C58" s="14">
        <v>352.12</v>
      </c>
      <c r="D58" s="14">
        <v>383.58</v>
      </c>
      <c r="E58" s="14">
        <v>551.74</v>
      </c>
      <c r="F58" s="14">
        <v>525.57000000000005</v>
      </c>
      <c r="G58" s="14">
        <v>461.83</v>
      </c>
      <c r="H58" s="14">
        <v>432.07</v>
      </c>
      <c r="I58" s="14">
        <v>487.34</v>
      </c>
      <c r="J58" s="14">
        <v>563.21</v>
      </c>
      <c r="K58" s="6">
        <v>902.78</v>
      </c>
      <c r="L58" s="6">
        <v>581.64</v>
      </c>
      <c r="M58" s="6">
        <v>664.8</v>
      </c>
      <c r="N58" s="6">
        <v>876.72</v>
      </c>
      <c r="O58" s="14">
        <v>694.988405797101</v>
      </c>
      <c r="P58" s="6">
        <v>998.93</v>
      </c>
      <c r="Q58" s="6">
        <v>874.09</v>
      </c>
      <c r="R58" s="6">
        <v>1187.2893772893772</v>
      </c>
      <c r="S58" s="6">
        <v>1560.3846153846155</v>
      </c>
      <c r="T58" s="6">
        <v>1939.7792642140464</v>
      </c>
      <c r="U58" s="6">
        <v>1313.2943143812709</v>
      </c>
      <c r="V58" s="6">
        <v>1476.8181818181815</v>
      </c>
      <c r="W58" s="6">
        <v>1378.4981684981685</v>
      </c>
    </row>
    <row r="59" spans="1:23" x14ac:dyDescent="0.35">
      <c r="A59" s="5" t="s">
        <v>46</v>
      </c>
      <c r="B59" s="14">
        <v>396.69</v>
      </c>
      <c r="C59" s="14">
        <v>334.58</v>
      </c>
      <c r="D59" s="14">
        <v>414.31</v>
      </c>
      <c r="E59" s="14">
        <v>602.11</v>
      </c>
      <c r="F59" s="14">
        <v>488.81</v>
      </c>
      <c r="G59" s="14">
        <v>433.57</v>
      </c>
      <c r="H59" s="14">
        <v>455.54</v>
      </c>
      <c r="I59" s="14">
        <v>480.75</v>
      </c>
      <c r="J59" s="14">
        <v>611.41</v>
      </c>
      <c r="K59" s="6">
        <v>928.54</v>
      </c>
      <c r="L59" s="6">
        <v>542.76</v>
      </c>
      <c r="M59" s="6">
        <v>664.8</v>
      </c>
      <c r="N59" s="6">
        <v>767.79</v>
      </c>
      <c r="O59" s="14">
        <v>636.81166666666695</v>
      </c>
      <c r="P59" s="14">
        <v>951.26052631578898</v>
      </c>
      <c r="Q59" s="6">
        <v>842.55952380952385</v>
      </c>
      <c r="R59" s="6">
        <v>1125.018315018315</v>
      </c>
      <c r="S59" s="6">
        <v>1544.1391941391937</v>
      </c>
      <c r="T59" s="6">
        <v>1786.8908424908425</v>
      </c>
      <c r="U59" s="6">
        <v>1114.5576923076924</v>
      </c>
      <c r="V59" s="6">
        <v>1448.4432234432234</v>
      </c>
      <c r="W59" s="6">
        <v>1319.160839160839</v>
      </c>
    </row>
    <row r="60" spans="1:23" x14ac:dyDescent="0.35">
      <c r="A60" s="5" t="s">
        <v>47</v>
      </c>
      <c r="B60" s="14">
        <v>371.19</v>
      </c>
      <c r="C60" s="14">
        <v>327.25</v>
      </c>
      <c r="D60" s="14">
        <v>492.05</v>
      </c>
      <c r="E60" s="14">
        <v>570.71</v>
      </c>
      <c r="F60" s="14">
        <v>487.47</v>
      </c>
      <c r="G60" s="14">
        <v>438.68</v>
      </c>
      <c r="H60" s="14">
        <v>446.07</v>
      </c>
      <c r="I60" s="14">
        <v>475.72</v>
      </c>
      <c r="J60" s="14">
        <v>624.66</v>
      </c>
      <c r="K60" s="6">
        <v>853.18</v>
      </c>
      <c r="L60" s="6">
        <v>546.73</v>
      </c>
      <c r="M60" s="6">
        <v>726.29</v>
      </c>
      <c r="N60" s="6">
        <v>690.34</v>
      </c>
      <c r="O60" s="14">
        <v>629.649206349206</v>
      </c>
      <c r="P60" s="14">
        <f>889.056818181818</f>
        <v>889.05681818181802</v>
      </c>
      <c r="Q60" s="6">
        <v>818.84057971014499</v>
      </c>
      <c r="R60" s="6">
        <v>1247.252747252747</v>
      </c>
      <c r="S60" s="6">
        <v>1555.4584615384617</v>
      </c>
      <c r="T60" s="6">
        <v>1817.5723076923075</v>
      </c>
      <c r="U60" s="6">
        <v>1110.7142857142858</v>
      </c>
      <c r="V60" s="6">
        <v>1440.2508361204013</v>
      </c>
      <c r="W60" s="6">
        <v>1227.3745819397993</v>
      </c>
    </row>
    <row r="61" spans="1:23" x14ac:dyDescent="0.35">
      <c r="A61" s="5" t="s">
        <v>48</v>
      </c>
      <c r="B61" s="14">
        <v>349.47</v>
      </c>
      <c r="C61" s="14">
        <v>350.81</v>
      </c>
      <c r="D61" s="14">
        <v>476.03</v>
      </c>
      <c r="E61" s="14">
        <v>519.72</v>
      </c>
      <c r="F61" s="14">
        <v>465.19</v>
      </c>
      <c r="G61" s="14">
        <v>438.5</v>
      </c>
      <c r="H61" s="14">
        <v>445.47</v>
      </c>
      <c r="I61" s="14">
        <v>454.81</v>
      </c>
      <c r="J61" s="14">
        <v>628.34</v>
      </c>
      <c r="K61" s="6">
        <v>723.38</v>
      </c>
      <c r="L61" s="6">
        <v>551.25</v>
      </c>
      <c r="M61" s="6">
        <v>729.29</v>
      </c>
      <c r="N61" s="6">
        <v>642.17999999999995</v>
      </c>
      <c r="O61" s="14">
        <v>670.49047619047599</v>
      </c>
      <c r="P61" s="6">
        <v>854.24</v>
      </c>
      <c r="Q61" s="6">
        <v>834.72916666666663</v>
      </c>
      <c r="R61" s="6">
        <v>1361.9230769230769</v>
      </c>
      <c r="S61" s="6">
        <v>1640.8461538461538</v>
      </c>
      <c r="T61" s="6">
        <v>1845.7861538461539</v>
      </c>
      <c r="U61" s="6">
        <v>1320.9615384615386</v>
      </c>
      <c r="V61" s="6">
        <v>1431.7611336032387</v>
      </c>
      <c r="W61" s="6">
        <v>1188.3269230769231</v>
      </c>
    </row>
    <row r="62" spans="1:23" x14ac:dyDescent="0.35">
      <c r="A62" s="5" t="s">
        <v>49</v>
      </c>
      <c r="B62" s="14">
        <v>339.85</v>
      </c>
      <c r="C62" s="14">
        <v>356.88</v>
      </c>
      <c r="D62" s="14">
        <v>467.53</v>
      </c>
      <c r="E62" s="14">
        <v>534.58000000000004</v>
      </c>
      <c r="F62" s="14">
        <v>450.19</v>
      </c>
      <c r="G62" s="14">
        <v>442.13</v>
      </c>
      <c r="H62" s="14">
        <v>442.29</v>
      </c>
      <c r="I62" s="14">
        <v>445.6</v>
      </c>
      <c r="J62" s="14">
        <v>706.25</v>
      </c>
      <c r="K62" s="6">
        <v>697.01</v>
      </c>
      <c r="L62" s="6">
        <v>553.02</v>
      </c>
      <c r="M62" s="6">
        <v>729.29</v>
      </c>
      <c r="N62" s="6">
        <v>623.83000000000004</v>
      </c>
      <c r="O62" s="14">
        <v>673.95833333333303</v>
      </c>
      <c r="P62" s="6">
        <v>950</v>
      </c>
      <c r="Q62" s="6">
        <v>852.91666666666663</v>
      </c>
      <c r="R62" s="6">
        <v>1284.6153846153845</v>
      </c>
      <c r="S62" s="6">
        <v>1676.780303030303</v>
      </c>
      <c r="T62" s="6">
        <v>1774.7902097902095</v>
      </c>
      <c r="U62" s="6">
        <v>1321.3076923076924</v>
      </c>
      <c r="V62" s="6">
        <v>1401.3157894736842</v>
      </c>
      <c r="W62" s="6">
        <v>1187.36013986014</v>
      </c>
    </row>
    <row r="63" spans="1:23" x14ac:dyDescent="0.35">
      <c r="A63" s="5" t="s">
        <v>50</v>
      </c>
      <c r="B63" s="9">
        <v>438.72</v>
      </c>
      <c r="C63" s="9">
        <v>359.57</v>
      </c>
      <c r="D63" s="9">
        <v>392.68</v>
      </c>
      <c r="E63" s="9">
        <v>513.85</v>
      </c>
      <c r="F63" s="9">
        <v>588.11</v>
      </c>
      <c r="G63" s="9">
        <v>478.26</v>
      </c>
      <c r="H63" s="9">
        <v>429.72</v>
      </c>
      <c r="I63" s="9">
        <v>482.73</v>
      </c>
      <c r="J63" s="9">
        <v>539.65</v>
      </c>
      <c r="K63" s="9">
        <v>783.49</v>
      </c>
      <c r="L63" s="7">
        <v>678.23</v>
      </c>
      <c r="M63" s="7">
        <v>664.52416666666704</v>
      </c>
      <c r="N63" s="7">
        <v>768.29916666666702</v>
      </c>
      <c r="O63" s="7">
        <v>652.30484069473198</v>
      </c>
      <c r="P63" s="7">
        <f>AVERAGE(P51:P62)</f>
        <v>868.06789949937956</v>
      </c>
      <c r="Q63" s="7">
        <v>872.22823463674001</v>
      </c>
      <c r="R63" s="7">
        <v>1157.1286121286121</v>
      </c>
      <c r="S63" s="7">
        <v>1549.6289597962423</v>
      </c>
      <c r="T63" s="7">
        <v>1921.0355419828074</v>
      </c>
      <c r="U63" s="7">
        <v>1432.2207367411172</v>
      </c>
      <c r="V63" s="7">
        <v>1402.8702024467184</v>
      </c>
      <c r="W63" s="7">
        <v>1416.4227484619464</v>
      </c>
    </row>
    <row r="64" spans="1:23" x14ac:dyDescent="0.3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3"/>
      <c r="V64" s="13"/>
      <c r="W64" s="13"/>
    </row>
    <row r="65" spans="1:23" ht="20" customHeight="1" x14ac:dyDescent="0.35">
      <c r="A65" s="49" t="s">
        <v>54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33"/>
      <c r="W65" s="33"/>
    </row>
    <row r="66" spans="1:23" x14ac:dyDescent="0.35">
      <c r="A66" s="4"/>
      <c r="B66" s="5">
        <v>2004</v>
      </c>
      <c r="C66" s="5">
        <v>2005</v>
      </c>
      <c r="D66" s="5">
        <v>2006</v>
      </c>
      <c r="E66" s="5">
        <v>2007</v>
      </c>
      <c r="F66" s="5">
        <v>2008</v>
      </c>
      <c r="G66" s="5">
        <v>2009</v>
      </c>
      <c r="H66" s="5">
        <v>2010</v>
      </c>
      <c r="I66" s="5">
        <v>2011</v>
      </c>
      <c r="J66" s="5">
        <v>2012</v>
      </c>
      <c r="K66" s="5">
        <v>2013</v>
      </c>
      <c r="L66" s="5">
        <v>2014</v>
      </c>
      <c r="M66" s="5">
        <v>2015</v>
      </c>
      <c r="N66" s="5">
        <v>2016</v>
      </c>
      <c r="O66" s="5">
        <v>2017</v>
      </c>
      <c r="P66" s="5">
        <v>2018</v>
      </c>
      <c r="Q66" s="5">
        <v>2019</v>
      </c>
      <c r="R66" s="5">
        <v>2020</v>
      </c>
      <c r="S66" s="5">
        <v>2021</v>
      </c>
      <c r="T66" s="5">
        <v>2022</v>
      </c>
      <c r="U66" s="5">
        <v>2023</v>
      </c>
      <c r="V66" s="5">
        <v>2024</v>
      </c>
      <c r="W66" s="5">
        <v>2025</v>
      </c>
    </row>
    <row r="67" spans="1:23" x14ac:dyDescent="0.35">
      <c r="A67" s="5" t="s">
        <v>38</v>
      </c>
      <c r="B67" s="34">
        <v>147.44</v>
      </c>
      <c r="C67" s="34">
        <v>125.55</v>
      </c>
      <c r="D67" s="6">
        <v>156.80768254336326</v>
      </c>
      <c r="E67" s="6">
        <v>218.62752808391693</v>
      </c>
      <c r="F67" s="6">
        <v>324.43401471036566</v>
      </c>
      <c r="G67" s="6">
        <v>210.78745178645497</v>
      </c>
      <c r="H67" s="6">
        <v>247.49131934690033</v>
      </c>
      <c r="I67" s="6">
        <v>267.67339906519732</v>
      </c>
      <c r="J67" s="6">
        <v>246.30076448327532</v>
      </c>
      <c r="K67" s="6">
        <v>368.00175455479291</v>
      </c>
      <c r="L67" s="6">
        <v>309.92241731318899</v>
      </c>
      <c r="M67" s="6">
        <v>215.76335712271413</v>
      </c>
      <c r="N67" s="6">
        <v>185.85018569472035</v>
      </c>
      <c r="O67" s="6">
        <v>195.21936597587782</v>
      </c>
      <c r="P67" s="6">
        <v>207.12769501869292</v>
      </c>
      <c r="Q67" s="6">
        <v>238.52910091475636</v>
      </c>
      <c r="R67" s="6">
        <v>221.29408249410616</v>
      </c>
      <c r="S67" s="6">
        <v>255.9557186912732</v>
      </c>
      <c r="T67" s="6">
        <v>309.39020417251504</v>
      </c>
      <c r="U67" s="6">
        <v>331.01832398253316</v>
      </c>
      <c r="V67" s="6">
        <v>266.08712195675167</v>
      </c>
      <c r="W67" s="6">
        <v>242.88610038049578</v>
      </c>
    </row>
    <row r="68" spans="1:23" x14ac:dyDescent="0.35">
      <c r="A68" s="5" t="s">
        <v>39</v>
      </c>
      <c r="B68" s="34">
        <v>143.04</v>
      </c>
      <c r="C68" s="34">
        <v>128.51</v>
      </c>
      <c r="D68" s="6">
        <v>163.42863603891598</v>
      </c>
      <c r="E68" s="6">
        <v>222.51639833035176</v>
      </c>
      <c r="F68" s="6">
        <v>350.71785201860655</v>
      </c>
      <c r="G68" s="6">
        <v>226.63825637009623</v>
      </c>
      <c r="H68" s="6">
        <v>233.86305634491123</v>
      </c>
      <c r="I68" s="6">
        <v>292.19599637887518</v>
      </c>
      <c r="J68" s="6">
        <v>262.94307722936026</v>
      </c>
      <c r="K68" s="6">
        <v>374.76751552008096</v>
      </c>
      <c r="L68" s="6">
        <v>311.71130353067531</v>
      </c>
      <c r="M68" s="6">
        <v>202.7942977862202</v>
      </c>
      <c r="N68" s="6">
        <v>188.99314049729074</v>
      </c>
      <c r="O68" s="6">
        <v>202.52275147425974</v>
      </c>
      <c r="P68" s="6">
        <v>202.78266234767855</v>
      </c>
      <c r="Q68" s="6">
        <v>241.77828504929121</v>
      </c>
      <c r="R68" s="6">
        <v>224.26733855970772</v>
      </c>
      <c r="S68" s="6">
        <v>274.04421615929891</v>
      </c>
      <c r="T68" s="6">
        <v>329.90405553326514</v>
      </c>
      <c r="U68" s="6">
        <v>322.21780780171338</v>
      </c>
      <c r="V68" s="6">
        <v>258.96583945806088</v>
      </c>
      <c r="W68" s="6">
        <v>259.11104615221848</v>
      </c>
    </row>
    <row r="69" spans="1:23" x14ac:dyDescent="0.35">
      <c r="A69" s="5" t="s">
        <v>40</v>
      </c>
      <c r="B69" s="34">
        <v>150.41</v>
      </c>
      <c r="C69" s="34">
        <v>145.11000000000001</v>
      </c>
      <c r="D69" s="6">
        <v>159.05028982666977</v>
      </c>
      <c r="E69" s="6">
        <v>223.19867510756049</v>
      </c>
      <c r="F69" s="6">
        <v>406.42312512444511</v>
      </c>
      <c r="G69" s="6">
        <v>221.81343852397825</v>
      </c>
      <c r="H69" s="6">
        <v>240.4354050211324</v>
      </c>
      <c r="I69" s="6">
        <v>306.82297631245854</v>
      </c>
      <c r="J69" s="6">
        <v>259.48178080249545</v>
      </c>
      <c r="K69" s="6">
        <v>364.78485404772948</v>
      </c>
      <c r="L69" s="6">
        <v>337.73851302276012</v>
      </c>
      <c r="M69" s="6">
        <v>191.2006196746708</v>
      </c>
      <c r="N69" s="6">
        <v>206.14116255267763</v>
      </c>
      <c r="O69" s="6">
        <v>200.98592763099364</v>
      </c>
      <c r="P69" s="6">
        <v>204.4666623102224</v>
      </c>
      <c r="Q69" s="6">
        <v>233.76412089235279</v>
      </c>
      <c r="R69" s="6">
        <v>207.87060318056697</v>
      </c>
      <c r="S69" s="6">
        <v>271.79273144586932</v>
      </c>
      <c r="T69" s="6">
        <v>389.60754917453733</v>
      </c>
      <c r="U69" s="6">
        <v>322.48193908614593</v>
      </c>
      <c r="V69" s="6">
        <v>255.43407033065446</v>
      </c>
      <c r="W69" s="6">
        <v>274.11790183634344</v>
      </c>
    </row>
    <row r="70" spans="1:23" x14ac:dyDescent="0.35">
      <c r="A70" s="5" t="s">
        <v>41</v>
      </c>
      <c r="B70" s="34">
        <v>176.17</v>
      </c>
      <c r="C70" s="34">
        <v>164.26</v>
      </c>
      <c r="D70" s="6">
        <v>158.71495961092907</v>
      </c>
      <c r="E70" s="6">
        <v>237.81578565329829</v>
      </c>
      <c r="F70" s="6">
        <v>424.28082046944394</v>
      </c>
      <c r="G70" s="6">
        <v>228.03001110682953</v>
      </c>
      <c r="H70" s="6">
        <v>234.05272775921256</v>
      </c>
      <c r="I70" s="6">
        <v>307.21473003234638</v>
      </c>
      <c r="J70" s="6">
        <v>256.87999202085359</v>
      </c>
      <c r="K70" s="6">
        <v>354.84724861346649</v>
      </c>
      <c r="L70" s="6">
        <v>372.35399551904396</v>
      </c>
      <c r="M70" s="6">
        <v>228.71826552138847</v>
      </c>
      <c r="N70" s="6">
        <v>214.34751089853873</v>
      </c>
      <c r="O70" s="6">
        <v>200.45774130176386</v>
      </c>
      <c r="P70" s="6">
        <v>225.53516477680856</v>
      </c>
      <c r="Q70" s="6">
        <v>230.73761325261893</v>
      </c>
      <c r="R70" s="6">
        <v>210.73905420774685</v>
      </c>
      <c r="S70" s="6">
        <v>277.75029109948167</v>
      </c>
      <c r="T70" s="6">
        <v>408.16694673952736</v>
      </c>
      <c r="U70" s="6">
        <v>332.3847693070494</v>
      </c>
      <c r="V70" s="6">
        <v>256.31572736724161</v>
      </c>
      <c r="W70" s="6">
        <v>278.66897244931113</v>
      </c>
    </row>
    <row r="71" spans="1:23" x14ac:dyDescent="0.35">
      <c r="A71" s="5" t="s">
        <v>42</v>
      </c>
      <c r="B71" s="34">
        <v>178.57</v>
      </c>
      <c r="C71" s="34">
        <v>160.53</v>
      </c>
      <c r="D71" s="6">
        <v>159.57026766447819</v>
      </c>
      <c r="E71" s="6">
        <v>249.27159913293801</v>
      </c>
      <c r="F71" s="6">
        <v>429.19300105086614</v>
      </c>
      <c r="G71" s="6">
        <v>243.76669472877208</v>
      </c>
      <c r="H71" s="6">
        <v>227.66499461617252</v>
      </c>
      <c r="I71" s="6">
        <v>314.25649636023536</v>
      </c>
      <c r="J71" s="6">
        <v>245.7866235769641</v>
      </c>
      <c r="K71" s="6">
        <v>348.92129262350903</v>
      </c>
      <c r="L71" s="6">
        <v>367.48030061001117</v>
      </c>
      <c r="M71" s="6">
        <v>229.09382486612893</v>
      </c>
      <c r="N71" s="6">
        <v>231.94196846018366</v>
      </c>
      <c r="O71" s="6">
        <v>198.9369657211808</v>
      </c>
      <c r="P71" s="6">
        <v>250.71265927334522</v>
      </c>
      <c r="Q71" s="6">
        <v>223.88282932008374</v>
      </c>
      <c r="R71" s="6">
        <v>211.8863975407275</v>
      </c>
      <c r="S71" s="6">
        <v>304.48086224139615</v>
      </c>
      <c r="T71" s="6">
        <v>430.13968302310508</v>
      </c>
      <c r="U71" s="6">
        <v>302.09996384792777</v>
      </c>
      <c r="V71" s="6">
        <v>274.58357179863003</v>
      </c>
      <c r="W71" s="6">
        <v>269.71125124846793</v>
      </c>
    </row>
    <row r="72" spans="1:23" x14ac:dyDescent="0.35">
      <c r="A72" s="5" t="s">
        <v>43</v>
      </c>
      <c r="B72" s="34">
        <v>174.82</v>
      </c>
      <c r="C72" s="34">
        <v>146.65</v>
      </c>
      <c r="D72" s="6">
        <v>161.327018835475</v>
      </c>
      <c r="E72" s="6">
        <v>257.11875022646456</v>
      </c>
      <c r="F72" s="6">
        <v>424.16960818919864</v>
      </c>
      <c r="G72" s="6">
        <v>256.10491209889875</v>
      </c>
      <c r="H72" s="6">
        <v>225.53753449789252</v>
      </c>
      <c r="I72" s="6">
        <v>323.71526558829072</v>
      </c>
      <c r="J72" s="6">
        <v>244.01289286768704</v>
      </c>
      <c r="K72" s="6">
        <v>368.62245191455867</v>
      </c>
      <c r="L72" s="6">
        <v>347.22004768572162</v>
      </c>
      <c r="M72" s="6">
        <v>215.54191884798732</v>
      </c>
      <c r="N72" s="6">
        <v>256.92972384637335</v>
      </c>
      <c r="O72" s="6">
        <v>203.58887731259037</v>
      </c>
      <c r="P72" s="6">
        <v>279.68404121327683</v>
      </c>
      <c r="Q72" s="6">
        <v>229.51538305211429</v>
      </c>
      <c r="R72" s="6">
        <v>235.16362276320709</v>
      </c>
      <c r="S72" s="6">
        <v>309.0681439313974</v>
      </c>
      <c r="T72" s="6">
        <v>447.49786651866555</v>
      </c>
      <c r="U72" s="6">
        <v>290.90523758912656</v>
      </c>
      <c r="V72" s="6">
        <v>286.67146992060356</v>
      </c>
      <c r="W72" s="6">
        <v>261.49703969736396</v>
      </c>
    </row>
    <row r="73" spans="1:23" x14ac:dyDescent="0.35">
      <c r="A73" s="5" t="s">
        <v>44</v>
      </c>
      <c r="B73" s="34">
        <v>160.16</v>
      </c>
      <c r="C73" s="34">
        <v>150.30000000000001</v>
      </c>
      <c r="D73" s="6">
        <v>172.78275754814038</v>
      </c>
      <c r="E73" s="6">
        <v>272.59137656317898</v>
      </c>
      <c r="F73" s="6">
        <v>407.51833891127643</v>
      </c>
      <c r="G73" s="6">
        <v>255.56302906645845</v>
      </c>
      <c r="H73" s="6">
        <v>227.86958551386954</v>
      </c>
      <c r="I73" s="6">
        <v>316.8923383278476</v>
      </c>
      <c r="J73" s="6">
        <v>255.7454035427337</v>
      </c>
      <c r="K73" s="6">
        <v>384.16734395240144</v>
      </c>
      <c r="L73" s="6">
        <v>302.57822928494784</v>
      </c>
      <c r="M73" s="6">
        <v>202.24045389121878</v>
      </c>
      <c r="N73" s="6">
        <v>270.47839050749491</v>
      </c>
      <c r="O73" s="6">
        <v>219.05481895590157</v>
      </c>
      <c r="P73" s="6">
        <v>272.9601770331746</v>
      </c>
      <c r="Q73" s="6">
        <v>230.49532469444853</v>
      </c>
      <c r="R73" s="6">
        <v>233.38315248028664</v>
      </c>
      <c r="S73" s="6">
        <v>294.1655086137776</v>
      </c>
      <c r="T73" s="6">
        <v>408.4110124747225</v>
      </c>
      <c r="U73" s="6">
        <v>291.10101840530604</v>
      </c>
      <c r="V73" s="6">
        <v>283.17412583627163</v>
      </c>
      <c r="W73" s="6">
        <v>252.69221059722909</v>
      </c>
    </row>
    <row r="74" spans="1:23" x14ac:dyDescent="0.35">
      <c r="A74" s="5" t="s">
        <v>45</v>
      </c>
      <c r="B74" s="34">
        <v>144.47</v>
      </c>
      <c r="C74" s="34">
        <v>149.22</v>
      </c>
      <c r="D74" s="6">
        <v>177.92248912480113</v>
      </c>
      <c r="E74" s="6">
        <v>280.63903331173435</v>
      </c>
      <c r="F74" s="6">
        <v>325.97242650316315</v>
      </c>
      <c r="G74" s="6">
        <v>250.28981542654219</v>
      </c>
      <c r="H74" s="6">
        <v>245.5551996362735</v>
      </c>
      <c r="I74" s="6">
        <v>305.15801280655131</v>
      </c>
      <c r="J74" s="6">
        <v>277.51943132835737</v>
      </c>
      <c r="K74" s="6">
        <v>385.44253437923311</v>
      </c>
      <c r="L74" s="6">
        <v>256.45179576976858</v>
      </c>
      <c r="M74" s="6">
        <v>189.16970639725531</v>
      </c>
      <c r="N74" s="6">
        <v>273.1503531458016</v>
      </c>
      <c r="O74" s="6">
        <v>220.56700303063326</v>
      </c>
      <c r="P74" s="6">
        <v>254.1964099999557</v>
      </c>
      <c r="Q74" s="6">
        <v>217.43630681278526</v>
      </c>
      <c r="R74" s="6">
        <v>217.40315874119594</v>
      </c>
      <c r="S74" s="6">
        <v>297.1188783104883</v>
      </c>
      <c r="T74" s="6">
        <v>377.14778129468095</v>
      </c>
      <c r="U74" s="6">
        <v>267.82556740927572</v>
      </c>
      <c r="V74" s="6">
        <v>265.96876811190822</v>
      </c>
      <c r="W74" s="6">
        <v>253.0782909222815</v>
      </c>
    </row>
    <row r="75" spans="1:23" x14ac:dyDescent="0.35">
      <c r="A75" s="5" t="s">
        <v>46</v>
      </c>
      <c r="B75" s="34">
        <v>137.16</v>
      </c>
      <c r="C75" s="34">
        <v>145.85</v>
      </c>
      <c r="D75" s="6">
        <v>191.03675166974449</v>
      </c>
      <c r="E75" s="6">
        <v>316.97024271306657</v>
      </c>
      <c r="F75" s="6">
        <v>271.62627397986893</v>
      </c>
      <c r="G75" s="6">
        <v>238.25207964265996</v>
      </c>
      <c r="H75" s="6">
        <v>265.04769636133426</v>
      </c>
      <c r="I75" s="6">
        <v>274.74942373582479</v>
      </c>
      <c r="J75" s="6">
        <v>301.47248498060122</v>
      </c>
      <c r="K75" s="6">
        <v>408.95666380736867</v>
      </c>
      <c r="L75" s="6">
        <v>232.65780905674052</v>
      </c>
      <c r="M75" s="6">
        <v>170.17977560961336</v>
      </c>
      <c r="N75" s="6">
        <v>235.78084283119682</v>
      </c>
      <c r="O75" s="6">
        <v>203.14332592188535</v>
      </c>
      <c r="P75" s="6">
        <v>231.08212809917345</v>
      </c>
      <c r="Q75" s="6">
        <v>204.43031027769595</v>
      </c>
      <c r="R75" s="6">
        <v>208.35656848610461</v>
      </c>
      <c r="S75" s="6">
        <v>292.46774997563045</v>
      </c>
      <c r="T75" s="6">
        <v>341.20784145198542</v>
      </c>
      <c r="U75" s="6">
        <v>225.75652215371966</v>
      </c>
      <c r="V75" s="6">
        <v>261.37792984713531</v>
      </c>
      <c r="W75" s="6">
        <v>245.77236741561831</v>
      </c>
    </row>
    <row r="76" spans="1:23" x14ac:dyDescent="0.35">
      <c r="A76" s="5" t="s">
        <v>47</v>
      </c>
      <c r="B76" s="34">
        <v>130.16999999999999</v>
      </c>
      <c r="C76" s="34">
        <v>145.13999999999999</v>
      </c>
      <c r="D76" s="6">
        <v>229.04359853614955</v>
      </c>
      <c r="E76" s="6">
        <v>316.87786608249269</v>
      </c>
      <c r="F76" s="6">
        <v>224.34568069217781</v>
      </c>
      <c r="G76" s="6">
        <v>252.34422080269971</v>
      </c>
      <c r="H76" s="6">
        <v>264.96584496584495</v>
      </c>
      <c r="I76" s="6">
        <v>268.37868180100082</v>
      </c>
      <c r="J76" s="6">
        <v>307.73771402211543</v>
      </c>
      <c r="K76" s="6">
        <v>389.82059600030988</v>
      </c>
      <c r="L76" s="6">
        <v>223.31362102646065</v>
      </c>
      <c r="M76" s="6">
        <v>187.18148224964986</v>
      </c>
      <c r="N76" s="6">
        <v>216.6897636262907</v>
      </c>
      <c r="O76" s="6">
        <v>197.30620739188856</v>
      </c>
      <c r="P76" s="6">
        <v>236.55136965592308</v>
      </c>
      <c r="Q76" s="6">
        <v>200.35311793777421</v>
      </c>
      <c r="R76" s="6">
        <v>221.70266605757573</v>
      </c>
      <c r="S76" s="6">
        <v>280.76968897693882</v>
      </c>
      <c r="T76" s="6">
        <v>346.18446711469954</v>
      </c>
      <c r="U76" s="6">
        <v>219.29886415880907</v>
      </c>
      <c r="V76" s="6">
        <v>256.08517083494763</v>
      </c>
      <c r="W76" s="6">
        <v>227.90244854860885</v>
      </c>
    </row>
    <row r="77" spans="1:23" x14ac:dyDescent="0.35">
      <c r="A77" s="5" t="s">
        <v>48</v>
      </c>
      <c r="B77" s="34">
        <v>125.39</v>
      </c>
      <c r="C77" s="34">
        <v>158.63</v>
      </c>
      <c r="D77" s="6">
        <v>220.59873024699934</v>
      </c>
      <c r="E77" s="6">
        <v>293.63956099834735</v>
      </c>
      <c r="F77" s="6">
        <v>205.26499256494091</v>
      </c>
      <c r="G77" s="6">
        <v>254.03207118691196</v>
      </c>
      <c r="H77" s="6">
        <v>260.00245136663688</v>
      </c>
      <c r="I77" s="6">
        <v>254.01426425168535</v>
      </c>
      <c r="J77" s="6">
        <v>303.87619393060089</v>
      </c>
      <c r="K77" s="6">
        <v>315.1501949593744</v>
      </c>
      <c r="L77" s="6">
        <v>216.31516678340822</v>
      </c>
      <c r="M77" s="6">
        <v>193.11471589795732</v>
      </c>
      <c r="N77" s="6">
        <v>192.15267367438352</v>
      </c>
      <c r="O77" s="6">
        <v>205.71104817188422</v>
      </c>
      <c r="P77" s="6">
        <v>225.59164858787349</v>
      </c>
      <c r="Q77" s="6">
        <v>200.88083340051588</v>
      </c>
      <c r="R77" s="6">
        <v>251.37773241951385</v>
      </c>
      <c r="S77" s="6">
        <v>295.28297524971896</v>
      </c>
      <c r="T77" s="6">
        <v>349.93528553480405</v>
      </c>
      <c r="U77" s="6">
        <v>269.6753468443469</v>
      </c>
      <c r="V77" s="6">
        <v>246.55533999426771</v>
      </c>
      <c r="W77" s="6">
        <v>222.49760572884617</v>
      </c>
    </row>
    <row r="78" spans="1:23" x14ac:dyDescent="0.35">
      <c r="A78" s="5" t="s">
        <v>49</v>
      </c>
      <c r="B78" s="34">
        <v>124.76</v>
      </c>
      <c r="C78" s="34">
        <v>157.30000000000001</v>
      </c>
      <c r="D78" s="6">
        <v>217.463905633698</v>
      </c>
      <c r="E78" s="6">
        <v>299.31942317544662</v>
      </c>
      <c r="F78" s="6">
        <v>188.01680426599029</v>
      </c>
      <c r="G78" s="6">
        <v>252.60044303748157</v>
      </c>
      <c r="H78" s="6">
        <v>261.18258726266731</v>
      </c>
      <c r="I78" s="6">
        <v>242.58441285277709</v>
      </c>
      <c r="J78" s="6">
        <v>339.89705631101612</v>
      </c>
      <c r="K78" s="6">
        <v>297.17085708717048</v>
      </c>
      <c r="L78" s="6">
        <v>209.52777873454343</v>
      </c>
      <c r="M78" s="6">
        <v>188.39171020959321</v>
      </c>
      <c r="N78" s="6">
        <v>186.09191334496722</v>
      </c>
      <c r="O78" s="6">
        <v>204.73138988501614</v>
      </c>
      <c r="P78" s="6">
        <v>244.52678276111922</v>
      </c>
      <c r="Q78" s="6">
        <v>207.54298308022811</v>
      </c>
      <c r="R78" s="6">
        <v>249.65383803364102</v>
      </c>
      <c r="S78" s="6">
        <v>296.70221238092171</v>
      </c>
      <c r="T78" s="6">
        <v>338.54330801878564</v>
      </c>
      <c r="U78" s="6">
        <v>269.80632831473457</v>
      </c>
      <c r="V78" s="6">
        <v>229.83585742740703</v>
      </c>
      <c r="W78" s="6">
        <v>217.74075650942819</v>
      </c>
    </row>
    <row r="79" spans="1:23" x14ac:dyDescent="0.35">
      <c r="A79" s="5" t="s">
        <v>50</v>
      </c>
      <c r="B79" s="35">
        <v>149.38</v>
      </c>
      <c r="C79" s="35">
        <v>148.09</v>
      </c>
      <c r="D79" s="9">
        <v>180.64559060661369</v>
      </c>
      <c r="E79" s="9">
        <v>265.71551994823307</v>
      </c>
      <c r="F79" s="9">
        <v>331.83024487336189</v>
      </c>
      <c r="G79" s="9">
        <v>240.85186864814864</v>
      </c>
      <c r="H79" s="9">
        <v>244.47236689107066</v>
      </c>
      <c r="I79" s="9">
        <v>289.47133312609083</v>
      </c>
      <c r="J79" s="9">
        <v>275.1377845913384</v>
      </c>
      <c r="K79" s="9">
        <v>363.38777562166632</v>
      </c>
      <c r="L79" s="9">
        <v>290.6059148614392</v>
      </c>
      <c r="M79" s="9">
        <v>201.11584400619984</v>
      </c>
      <c r="N79" s="9">
        <v>221.54563575665989</v>
      </c>
      <c r="O79" s="9">
        <v>204.35211856448961</v>
      </c>
      <c r="P79" s="9">
        <v>236.26811675643702</v>
      </c>
      <c r="Q79" s="9">
        <v>221.6121840570554</v>
      </c>
      <c r="R79" s="9">
        <v>224.42485124703168</v>
      </c>
      <c r="S79" s="9">
        <v>287.46658142301601</v>
      </c>
      <c r="T79" s="9">
        <v>373.01133342094118</v>
      </c>
      <c r="U79" s="9">
        <v>287.04764074172397</v>
      </c>
      <c r="V79" s="9">
        <v>261.75458274032331</v>
      </c>
      <c r="W79" s="9">
        <v>250.47299929051778</v>
      </c>
    </row>
    <row r="82" spans="1:23" x14ac:dyDescent="0.35">
      <c r="A82" s="30" t="s">
        <v>16</v>
      </c>
    </row>
    <row r="83" spans="1:23" x14ac:dyDescent="0.35">
      <c r="A83" s="3" t="s">
        <v>88</v>
      </c>
      <c r="T83" s="47"/>
      <c r="U83" s="47"/>
      <c r="V83" s="47"/>
      <c r="W83" s="47"/>
    </row>
    <row r="84" spans="1:23" x14ac:dyDescent="0.35">
      <c r="T84" s="47"/>
      <c r="U84" s="47"/>
      <c r="V84" s="47"/>
      <c r="W84" s="47"/>
    </row>
    <row r="85" spans="1:23" x14ac:dyDescent="0.35">
      <c r="T85" s="47"/>
      <c r="U85" s="47"/>
      <c r="V85" s="47"/>
      <c r="W85" s="47"/>
    </row>
    <row r="86" spans="1:23" x14ac:dyDescent="0.35">
      <c r="T86" s="47"/>
      <c r="U86" s="47"/>
      <c r="V86" s="47"/>
      <c r="W86" s="47"/>
    </row>
    <row r="87" spans="1:23" x14ac:dyDescent="0.35">
      <c r="T87" s="47"/>
      <c r="U87" s="47"/>
      <c r="V87" s="47"/>
      <c r="W87" s="47"/>
    </row>
    <row r="88" spans="1:23" x14ac:dyDescent="0.35">
      <c r="T88" s="47"/>
      <c r="U88" s="47"/>
      <c r="V88" s="47"/>
      <c r="W88" s="47"/>
    </row>
    <row r="89" spans="1:23" x14ac:dyDescent="0.35">
      <c r="T89" s="47"/>
      <c r="U89" s="47"/>
      <c r="V89" s="47"/>
      <c r="W89" s="47"/>
    </row>
    <row r="90" spans="1:23" x14ac:dyDescent="0.35">
      <c r="T90" s="47"/>
      <c r="U90" s="47"/>
      <c r="V90" s="47"/>
      <c r="W90" s="47"/>
    </row>
    <row r="91" spans="1:23" x14ac:dyDescent="0.35">
      <c r="T91" s="47"/>
      <c r="U91" s="47"/>
      <c r="V91" s="47"/>
      <c r="W91" s="47"/>
    </row>
    <row r="92" spans="1:23" x14ac:dyDescent="0.35">
      <c r="T92" s="47"/>
      <c r="U92" s="47"/>
      <c r="V92" s="47"/>
      <c r="W92" s="47"/>
    </row>
    <row r="93" spans="1:23" x14ac:dyDescent="0.35">
      <c r="T93" s="47"/>
      <c r="U93" s="47"/>
      <c r="V93" s="47"/>
      <c r="W93" s="47"/>
    </row>
    <row r="94" spans="1:23" x14ac:dyDescent="0.35">
      <c r="T94" s="47"/>
      <c r="U94" s="47"/>
      <c r="V94" s="47"/>
      <c r="W94" s="47"/>
    </row>
    <row r="95" spans="1:23" x14ac:dyDescent="0.35">
      <c r="U95" s="46"/>
      <c r="V95" s="46"/>
      <c r="W95" s="47"/>
    </row>
    <row r="96" spans="1:23" x14ac:dyDescent="0.35">
      <c r="U96" s="46"/>
      <c r="V96" s="46"/>
      <c r="W96" s="47"/>
    </row>
    <row r="97" spans="21:23" x14ac:dyDescent="0.35">
      <c r="U97" s="46"/>
      <c r="V97" s="46"/>
      <c r="W97" s="47"/>
    </row>
  </sheetData>
  <mergeCells count="5">
    <mergeCell ref="A1:U1"/>
    <mergeCell ref="A17:U17"/>
    <mergeCell ref="A33:U33"/>
    <mergeCell ref="A49:U49"/>
    <mergeCell ref="A65:U65"/>
  </mergeCell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ed051-406e-4d71-94ff-a27c03eb722b" xsi:nil="true"/>
    <lcf76f155ced4ddcb4097134ff3c332f xmlns="518c85c4-f04c-48f3-92eb-942b3617cae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l 4 I v W N q 8 V 9 a k A A A A 9 w A A A B I A H A B D b 2 5 m a W c v U G F j a 2 F n Z S 5 4 b W w g o h g A K K A U A A A A A A A A A A A A A A A A A A A A A A A A A A A A h Y 9 N D o I w G E S v Q r q n f 2 w M + a i J b i U x m h i 3 T a n Q C I X Q Y r m b C 4 / k F c Q o 6 s 7 l v H m L m f v 1 B s u x q a O L 7 p 1 p b Y Y Y p i j S V r W F s W W G B n + K F 2 g p Y C v V W Z Y 6 m m T r 0 t E V G a q 8 7 1 J C Q g g 4 J L j t S 8 I p Z e S Y b / a q 0 o 1 E H 9 n 8 l 2 N j n Z d W a S T g 8 B o j O G Y 8 w Y x y j i m Q m U J u 7 N f g 0 + B n + w N h P d R + 6 L X o f L z a A Z k j k P c J 8 Q B Q S w M E F A A C A A g A l 4 I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e C L 1 g o i k e 4 D g A A A B E A A A A T A B w A R m 9 y b X V s Y X M v U 2 V j d G l v b j E u b S C i G A A o o B Q A A A A A A A A A A A A A A A A A A A A A A A A A A A A r T k 0 u y c z P U w i G 0 I b W A F B L A Q I t A B Q A A g A I A J e C L 1 j a v F f W p A A A A P c A A A A S A A A A A A A A A A A A A A A A A A A A A A B D b 2 5 m a W c v U G F j a 2 F n Z S 5 4 b W x Q S w E C L Q A U A A I A C A C X g i 9 Y D 8 r p q 6 Q A A A D p A A A A E w A A A A A A A A A A A A A A A A D w A A A A W 0 N v b n R l b n R f V H l w Z X N d L n h t b F B L A Q I t A B Q A A g A I A J e C L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1 h 6 2 t u 3 Q H Q a 0 Z J 2 j a 1 b k f A A A A A A I A A A A A A A N m A A D A A A A A E A A A A N R t m p J e f z v T Y d 9 c V B W o J 6 A A A A A A B I A A A K A A A A A Q A A A A 7 d u f 3 3 4 e g E + K o I X u l 8 h G 0 V A A A A C E 1 2 m j W f g 2 U T 5 i X y n F E f i w H 0 C P J k N w a e A R g H o E E L B f M Z A S M E e W z o o 8 8 X 8 C I q b J T Y X m S v 3 Z n x 0 F R 3 J 3 i Y T D G 0 F 3 M d T L a 7 N g j Y J f N V w F f w i o F h Q A A A B s a i J f p j K g M M 5 / v l s P U g e V E V j 8 L g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46DDDAC7EF240AA6CB3A8C51F495A" ma:contentTypeVersion="20" ma:contentTypeDescription="Crie um novo documento." ma:contentTypeScope="" ma:versionID="9626b873146849b6a1aed1273cd9ec53">
  <xsd:schema xmlns:xsd="http://www.w3.org/2001/XMLSchema" xmlns:xs="http://www.w3.org/2001/XMLSchema" xmlns:p="http://schemas.microsoft.com/office/2006/metadata/properties" xmlns:ns1="http://schemas.microsoft.com/sharepoint/v3" xmlns:ns2="518c85c4-f04c-48f3-92eb-942b3617caed" xmlns:ns3="938ed051-406e-4d71-94ff-a27c03eb722b" targetNamespace="http://schemas.microsoft.com/office/2006/metadata/properties" ma:root="true" ma:fieldsID="c3d8a5f85d61c29bf0e0dd861377a1ee" ns1:_="" ns2:_="" ns3:_="">
    <xsd:import namespace="http://schemas.microsoft.com/sharepoint/v3"/>
    <xsd:import namespace="518c85c4-f04c-48f3-92eb-942b3617caed"/>
    <xsd:import namespace="938ed051-406e-4d71-94ff-a27c03eb7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c85c4-f04c-48f3-92eb-942b3617c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015a81-91e0-4d3a-ac42-d93f72e79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ed051-406e-4d71-94ff-a27c03eb72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7cafba-8c5c-42f8-a053-4d2d08914b01}" ma:internalName="TaxCatchAll" ma:showField="CatchAllData" ma:web="938ed051-406e-4d71-94ff-a27c03eb7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EC9958-D4A5-4C96-9286-67A41CE7176F}">
  <ds:schemaRefs>
    <ds:schemaRef ds:uri="http://schemas.microsoft.com/office/2006/metadata/properties"/>
    <ds:schemaRef ds:uri="http://schemas.microsoft.com/office/infopath/2007/PartnerControls"/>
    <ds:schemaRef ds:uri="938ed051-406e-4d71-94ff-a27c03eb722b"/>
    <ds:schemaRef ds:uri="518c85c4-f04c-48f3-92eb-942b3617ca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0F46797-932A-4309-A97C-5B210FC98AA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7FFC529-BBF2-476B-92F7-B890A6AA22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DD44E2E-9B3F-42A8-A880-039601EB9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8c85c4-f04c-48f3-92eb-942b3617caed"/>
    <ds:schemaRef ds:uri="938ed051-406e-4d71-94ff-a27c03eb7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b7bb569-065f-4f03-9fec-0fed1842ce1b}" enabled="1" method="Privileged" siteId="{84af8994-fd57-4f96-ba02-1cb6450cbc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Home</vt:lpstr>
      <vt:lpstr>Produção</vt:lpstr>
      <vt:lpstr>Consumo</vt:lpstr>
      <vt:lpstr>Exportação</vt:lpstr>
      <vt:lpstr>Importação</vt:lpstr>
      <vt:lpstr>Estoques</vt:lpstr>
      <vt:lpstr>Brasil</vt:lpstr>
      <vt:lpstr>Preços e Cotações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EVERLENE NOGUEIRA PESSOA</dc:creator>
  <cp:lastModifiedBy>Lucas Correa Laport Domingues</cp:lastModifiedBy>
  <dcterms:created xsi:type="dcterms:W3CDTF">2023-08-10T00:30:51Z</dcterms:created>
  <dcterms:modified xsi:type="dcterms:W3CDTF">2026-07-13T12:26:27Z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1384009043</vt:lpwstr>
  </property>
  <property fmtid="{D5CDD505-2E9C-101B-9397-08002B2CF9AE}" pid="3" name="EcoUpdateMessage">
    <vt:lpwstr>2023/11/09-14:57:23</vt:lpwstr>
  </property>
  <property fmtid="{D5CDD505-2E9C-101B-9397-08002B2CF9AE}" pid="4" name="EcoUpdateStatus">
    <vt:lpwstr>2023-11-08=BRA:St,ME,Fd,TP;USA:St,ME;ARG:St,ME,Fd,TP;MEX:St,ME,Fd,TP;CHL:St,ME;COL:St,ME;PER:St,ME,Fd|2022-10-17=USA:TP|2023-11-07=CHL:Fd;GBR:St,ME;PER:TP;SAU:St|2021-11-17=CHL:TP|2014-02-26=VEN:St|2002-11-08=JPN:St|2016-08-18=NNN:St|2023-11-01=COL:Fd|2007-01-31=ESP:St|2003-01-29=CHN:St|2003-01-28=TWN:St|2003-01-30=HKG:St;KOR:St|2023-01-19=OTH:St|2023-08-29=PAN:St</vt:lpwstr>
  </property>
  <property fmtid="{D5CDD505-2E9C-101B-9397-08002B2CF9AE}" pid="5" name="ContentTypeId">
    <vt:lpwstr>0x010100C5B46DDDAC7EF240AA6CB3A8C51F495A</vt:lpwstr>
  </property>
  <property fmtid="{D5CDD505-2E9C-101B-9397-08002B2CF9AE}" pid="6" name="MediaServiceImageTags">
    <vt:lpwstr/>
  </property>
</Properties>
</file>