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EstaPasta_de_trabalho" defaultThemeVersion="124226"/>
  <mc:AlternateContent xmlns:mc="http://schemas.openxmlformats.org/markup-compatibility/2006">
    <mc:Choice Requires="x15">
      <x15ac:absPath xmlns:x15ac="http://schemas.microsoft.com/office/spreadsheetml/2010/11/ac" url="C:\Users\vocta\Downloads\"/>
    </mc:Choice>
  </mc:AlternateContent>
  <xr:revisionPtr revIDLastSave="0" documentId="13_ncr:1_{A985EA33-2E62-4FBA-9D87-2883C135F4F2}" xr6:coauthVersionLast="47" xr6:coauthVersionMax="47" xr10:uidLastSave="{00000000-0000-0000-0000-000000000000}"/>
  <bookViews>
    <workbookView xWindow="19110" yWindow="-90" windowWidth="19380" windowHeight="10380" tabRatio="888" xr2:uid="{00000000-000D-0000-FFFF-FFFF00000000}"/>
  </bookViews>
  <sheets>
    <sheet name="Operational and Financial Data" sheetId="7" r:id="rId1"/>
    <sheet name="Vertical Integration" sheetId="28" r:id="rId2"/>
    <sheet name="Capacity Utilization" sheetId="29" r:id="rId3"/>
    <sheet name="Client Mix" sheetId="30" r:id="rId4"/>
    <sheet name="Investments" sheetId="14" r:id="rId5"/>
    <sheet name="Income Statement" sheetId="15" r:id="rId6"/>
    <sheet name="Balance Sheet" sheetId="27" r:id="rId7"/>
    <sheet name="DFC" sheetId="32" r:id="rId8"/>
  </sheets>
  <externalReferences>
    <externalReference r:id="rId9"/>
    <externalReference r:id="rId10"/>
    <externalReference r:id="rId11"/>
    <externalReference r:id="rId12"/>
  </externalReferences>
  <definedNames>
    <definedName name="__123Graph_A" localSheetId="7" hidden="1">[1]ce!#REF!</definedName>
    <definedName name="__123Graph_A" hidden="1">[1]ce!#REF!</definedName>
    <definedName name="__123Graph_B" localSheetId="7" hidden="1">[1]ce!#REF!</definedName>
    <definedName name="__123Graph_B" hidden="1">[1]ce!#REF!</definedName>
    <definedName name="__123Graph_X" localSheetId="7" hidden="1">[2]Wheat2008!#REF!</definedName>
    <definedName name="__123Graph_X" hidden="1">[2]Wheat2008!#REF!</definedName>
    <definedName name="__CBD02" localSheetId="7" hidden="1">{"PLAN MED.PROVISORIA",#N/A,FALSE,"IRENDA"}</definedName>
    <definedName name="__CBD02" hidden="1">{"PLAN MED.PROVISORIA",#N/A,FALSE,"IRENDA"}</definedName>
    <definedName name="__T2" localSheetId="7" hidden="1">{#N/A,#N/A,FALSE,"1321";#N/A,#N/A,FALSE,"1324";#N/A,#N/A,FALSE,"1333";#N/A,#N/A,FALSE,"1371"}</definedName>
    <definedName name="__T2" hidden="1">{#N/A,#N/A,FALSE,"1321";#N/A,#N/A,FALSE,"1324";#N/A,#N/A,FALSE,"1333";#N/A,#N/A,FALSE,"1371"}</definedName>
    <definedName name="_CBD02" localSheetId="7" hidden="1">{"PLAN MED.PROVISORIA",#N/A,FALSE,"IRENDA"}</definedName>
    <definedName name="_CBD02" hidden="1">{"PLAN MED.PROVISORIA",#N/A,FALSE,"IRENDA"}</definedName>
    <definedName name="_Fill" hidden="1">[2]Wheat2008!#REF!</definedName>
    <definedName name="_xlnm._FilterDatabase" localSheetId="7" hidden="1">#REF!</definedName>
    <definedName name="_xlnm._FilterDatabase" hidden="1">#REF!</definedName>
    <definedName name="_Key1" localSheetId="7" hidden="1">#REF!</definedName>
    <definedName name="_Key1" hidden="1">#REF!</definedName>
    <definedName name="_Order1" hidden="1">255</definedName>
    <definedName name="_Order2" hidden="1">255</definedName>
    <definedName name="_Sort" localSheetId="7" hidden="1">#REF!</definedName>
    <definedName name="_Sort" hidden="1">#REF!</definedName>
    <definedName name="_T2" localSheetId="7" hidden="1">{#N/A,#N/A,FALSE,"1321";#N/A,#N/A,FALSE,"1324";#N/A,#N/A,FALSE,"1333";#N/A,#N/A,FALSE,"1371"}</definedName>
    <definedName name="_T2" hidden="1">{#N/A,#N/A,FALSE,"1321";#N/A,#N/A,FALSE,"1324";#N/A,#N/A,FALSE,"1333";#N/A,#N/A,FALSE,"1371"}</definedName>
    <definedName name="as" localSheetId="7" hidden="1">{"SOC E MEN balanços",#N/A,FALSE,"BALFEV97"}</definedName>
    <definedName name="as" hidden="1">{"SOC E MEN balanços",#N/A,FALSE,"BALFEV97"}</definedName>
    <definedName name="CONT02092000.4" localSheetId="7" hidden="1">{#N/A,#N/A,FALSE,"1321";#N/A,#N/A,FALSE,"1324";#N/A,#N/A,FALSE,"1333";#N/A,#N/A,FALSE,"1371"}</definedName>
    <definedName name="CONT02092000.4" hidden="1">{#N/A,#N/A,FALSE,"1321";#N/A,#N/A,FALSE,"1324";#N/A,#N/A,FALSE,"1333";#N/A,#N/A,FALSE,"1371"}</definedName>
    <definedName name="dd" localSheetId="7" hidden="1">{#N/A,#N/A,FALSE,"1321";#N/A,#N/A,FALSE,"1324";#N/A,#N/A,FALSE,"1333";#N/A,#N/A,FALSE,"1371"}</definedName>
    <definedName name="dd" hidden="1">{#N/A,#N/A,FALSE,"1321";#N/A,#N/A,FALSE,"1324";#N/A,#N/A,FALSE,"1333";#N/A,#N/A,FALSE,"1371"}</definedName>
    <definedName name="F" localSheetId="7" hidden="1">{#N/A,#N/A,FALSE,"1321";#N/A,#N/A,FALSE,"1324";#N/A,#N/A,FALSE,"1333";#N/A,#N/A,FALSE,"1371"}</definedName>
    <definedName name="F" hidden="1">{#N/A,#N/A,FALSE,"1321";#N/A,#N/A,FALSE,"1324";#N/A,#N/A,FALSE,"1333";#N/A,#N/A,FALSE,"1371"}</definedName>
    <definedName name="m" hidden="1">#REF!</definedName>
    <definedName name="n" localSheetId="7" hidden="1">{#N/A,#N/A,FALSE,"1321";#N/A,#N/A,FALSE,"1324";#N/A,#N/A,FALSE,"1333";#N/A,#N/A,FALSE,"1371"}</definedName>
    <definedName name="n" hidden="1">{#N/A,#N/A,FALSE,"1321";#N/A,#N/A,FALSE,"1324";#N/A,#N/A,FALSE,"1333";#N/A,#N/A,FALSE,"1371"}</definedName>
    <definedName name="nnn" localSheetId="7" hidden="1">{#N/A,#N/A,FALSE,"1321";#N/A,#N/A,FALSE,"1324";#N/A,#N/A,FALSE,"1333";#N/A,#N/A,FALSE,"1371"}</definedName>
    <definedName name="nnn" hidden="1">{#N/A,#N/A,FALSE,"1321";#N/A,#N/A,FALSE,"1324";#N/A,#N/A,FALSE,"1333";#N/A,#N/A,FALSE,"1371"}</definedName>
    <definedName name="pinco" hidden="1">[3]ce!#REF!</definedName>
    <definedName name="pippo" hidden="1">[1]ce!#REF!</definedName>
    <definedName name="S" localSheetId="7" hidden="1">{#N/A,#N/A,FALSE,"1321";#N/A,#N/A,FALSE,"1324";#N/A,#N/A,FALSE,"1333";#N/A,#N/A,FALSE,"1371"}</definedName>
    <definedName name="S" hidden="1">{#N/A,#N/A,FALSE,"1321";#N/A,#N/A,FALSE,"1324";#N/A,#N/A,FALSE,"1333";#N/A,#N/A,FALSE,"1371"}</definedName>
    <definedName name="SS" hidden="1">[4]ce!#REF!</definedName>
    <definedName name="tudo2" localSheetId="7" hidden="1">{"ATI",#N/A,TRUE,"BALabr97";"PAS",#N/A,TRUE,"BALabr97";"REC",#N/A,TRUE,"BALabr97"}</definedName>
    <definedName name="tudo2" hidden="1">{"ATI",#N/A,TRUE,"BALabr97";"PAS",#N/A,TRUE,"BALabr97";"REC",#N/A,TRUE,"BALabr97"}</definedName>
    <definedName name="vitarella" hidden="1">[4]ce!#REF!</definedName>
    <definedName name="wrn.01." localSheetId="7" hidden="1">{#N/A,#N/A,FALSE,"1321";#N/A,#N/A,FALSE,"1324";#N/A,#N/A,FALSE,"1333";#N/A,#N/A,FALSE,"1371"}</definedName>
    <definedName name="wrn.01." hidden="1">{#N/A,#N/A,FALSE,"1321";#N/A,#N/A,FALSE,"1324";#N/A,#N/A,FALSE,"1333";#N/A,#N/A,FALSE,"1371"}</definedName>
    <definedName name="wrn.ANALITICO._.COMPLETO." localSheetId="7" hidden="1">{"ativo analítico",#N/A,FALSE,"BALmar97";"passivo analítico",#N/A,FALSE,"BALmar97";"resultado analítico",#N/A,FALSE,"BALmar97"}</definedName>
    <definedName name="wrn.ANALITICO._.COMPLETO." hidden="1">{"ativo analítico",#N/A,FALSE,"BALmar97";"passivo analítico",#N/A,FALSE,"BALmar97";"resultado analítico",#N/A,FALSE,"BALmar97"}</definedName>
    <definedName name="wrn.BALANÇOS." localSheetId="7" hidden="1">{"SOC E MEN balanços",#N/A,FALSE,"BALFEV97"}</definedName>
    <definedName name="wrn.BALANÇOS." hidden="1">{"SOC E MEN balanços",#N/A,FALSE,"BALFEV97"}</definedName>
    <definedName name="wrn.Desp._.financeiras." localSheetId="7" hidden="1">{"FINANCEIRAS",#N/A,FALSE,"BALmar96"}</definedName>
    <definedName name="wrn.Desp._.financeiras." hidden="1">{"FINANCEIRAS",#N/A,FALSE,"BALmar96"}</definedName>
    <definedName name="wrn.Financeiras._.Totais." localSheetId="7" hidden="1">{"Financ.total",#N/A,FALSE,"BALJAN97"}</definedName>
    <definedName name="wrn.Financeiras._.Totais." hidden="1">{"Financ.total",#N/A,FALSE,"BALJAN97"}</definedName>
    <definedName name="wrn.JUINTI._.IRENDA." localSheetId="7" hidden="1">{"Planil_IR",#N/A,FALSE,"BALJUN97";"Financeiras_Líquidas",#N/A,FALSE,"BALJUN97"}</definedName>
    <definedName name="wrn.JUINTI._.IRENDA." hidden="1">{"Planil_IR",#N/A,FALSE,"BALJUN97";"Financeiras_Líquidas",#N/A,FALSE,"BALJUN97"}</definedName>
    <definedName name="wrn.TUDO." localSheetId="7" hidden="1">{"ATI",#N/A,TRUE,"BALabr97";"PAS",#N/A,TRUE,"BALabr97";"REC",#N/A,TRUE,"BALabr97"}</definedName>
    <definedName name="wrn.TUDO." hidden="1">{"ATI",#N/A,TRUE,"BALabr97";"PAS",#N/A,TRUE,"BALabr97";"REC",#N/A,TRUE,"BALabr97"}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3" i="14" l="1"/>
  <c r="C13" i="14"/>
  <c r="D13" i="14"/>
  <c r="E13" i="14"/>
  <c r="F13" i="14"/>
  <c r="G13" i="14"/>
  <c r="H13" i="14"/>
  <c r="I13" i="14"/>
  <c r="K13" i="14"/>
  <c r="N13" i="14"/>
  <c r="K111" i="32" l="1"/>
  <c r="AS20" i="7" l="1"/>
  <c r="H10" i="29" l="1"/>
  <c r="G18" i="29" l="1"/>
  <c r="AS20" i="15" l="1"/>
  <c r="G49" i="15" l="1"/>
  <c r="G47" i="15"/>
  <c r="G45" i="15"/>
  <c r="G41" i="15"/>
  <c r="G33" i="15"/>
  <c r="G31" i="15"/>
  <c r="L128" i="29" l="1"/>
  <c r="L126" i="29"/>
  <c r="L125" i="29"/>
  <c r="L124" i="29"/>
  <c r="L123" i="29"/>
  <c r="AN86" i="29" l="1"/>
  <c r="AN75" i="29"/>
  <c r="AN39" i="30" l="1"/>
  <c r="K74" i="30" l="1"/>
  <c r="J74" i="30"/>
  <c r="AM39" i="30"/>
  <c r="AL39" i="30"/>
  <c r="AK39" i="30"/>
  <c r="AJ39" i="30"/>
  <c r="AI39" i="30"/>
  <c r="AH39" i="30"/>
  <c r="K128" i="29"/>
  <c r="J127" i="29"/>
  <c r="K126" i="29"/>
  <c r="J126" i="29"/>
  <c r="K125" i="29"/>
  <c r="J125" i="29"/>
  <c r="K124" i="29"/>
  <c r="J124" i="29"/>
  <c r="K123" i="29"/>
  <c r="J123" i="29"/>
  <c r="K119" i="29"/>
  <c r="J119" i="29"/>
  <c r="K109" i="29"/>
  <c r="J109" i="29"/>
  <c r="AM95" i="29"/>
  <c r="AL95" i="29"/>
  <c r="AK95" i="29"/>
  <c r="AJ95" i="29"/>
  <c r="AI95" i="29"/>
  <c r="AH94" i="29"/>
  <c r="AM93" i="29"/>
  <c r="AL93" i="29"/>
  <c r="AK93" i="29"/>
  <c r="AJ93" i="29"/>
  <c r="AI93" i="29"/>
  <c r="AH93" i="29"/>
  <c r="AM92" i="29"/>
  <c r="AL92" i="29"/>
  <c r="AK92" i="29"/>
  <c r="AJ92" i="29"/>
  <c r="AI92" i="29"/>
  <c r="AH92" i="29"/>
  <c r="AM91" i="29"/>
  <c r="AL91" i="29"/>
  <c r="AK91" i="29"/>
  <c r="AJ91" i="29"/>
  <c r="AI91" i="29"/>
  <c r="AH91" i="29"/>
  <c r="AM90" i="29"/>
  <c r="AL90" i="29"/>
  <c r="AK90" i="29"/>
  <c r="AJ90" i="29"/>
  <c r="AI90" i="29"/>
  <c r="AH90" i="29"/>
  <c r="AM86" i="29"/>
  <c r="AL86" i="29"/>
  <c r="AK86" i="29"/>
  <c r="AJ86" i="29"/>
  <c r="AI86" i="29"/>
  <c r="AH86" i="29"/>
  <c r="AM75" i="29"/>
  <c r="AL75" i="29"/>
  <c r="AK75" i="29"/>
  <c r="AJ75" i="29"/>
  <c r="AI75" i="29"/>
  <c r="AH75" i="29"/>
  <c r="K129" i="29" l="1"/>
  <c r="AH96" i="29"/>
  <c r="AL96" i="29"/>
  <c r="AI96" i="29"/>
  <c r="AJ96" i="29"/>
  <c r="J129" i="29"/>
  <c r="AM96" i="29"/>
  <c r="AK96" i="29"/>
  <c r="AM42" i="14"/>
  <c r="AL69" i="27" l="1"/>
  <c r="AK69" i="27"/>
  <c r="AI69" i="27"/>
  <c r="AH69" i="27"/>
  <c r="AL53" i="27"/>
  <c r="AK53" i="27"/>
  <c r="AI53" i="27"/>
  <c r="AH53" i="27"/>
  <c r="AL36" i="27"/>
  <c r="AK36" i="27"/>
  <c r="AI36" i="27"/>
  <c r="AH36" i="27"/>
  <c r="AL18" i="27"/>
  <c r="AK18" i="27"/>
  <c r="AI18" i="27"/>
  <c r="AH18" i="27"/>
  <c r="AK17" i="27"/>
  <c r="AI17" i="27"/>
  <c r="AH17" i="27"/>
  <c r="AL3" i="27"/>
  <c r="AK3" i="27"/>
  <c r="AI3" i="27"/>
  <c r="AH3" i="27"/>
  <c r="AL42" i="14"/>
  <c r="AK42" i="14"/>
  <c r="AJ42" i="14"/>
  <c r="AI42" i="14"/>
  <c r="AH42" i="14"/>
  <c r="AF21" i="7"/>
  <c r="AE21" i="7"/>
  <c r="AD21" i="7"/>
  <c r="AC21" i="7"/>
  <c r="AB21" i="7"/>
  <c r="AF10" i="7"/>
  <c r="AE10" i="7"/>
  <c r="AD10" i="7"/>
  <c r="AC10" i="7"/>
  <c r="AB10" i="7"/>
  <c r="AI34" i="27" l="1"/>
  <c r="AL34" i="27"/>
  <c r="AH79" i="27"/>
  <c r="AL79" i="27"/>
  <c r="AK34" i="27"/>
  <c r="AK79" i="27"/>
  <c r="AH34" i="27"/>
  <c r="AI79" i="27"/>
</calcChain>
</file>

<file path=xl/sharedStrings.xml><?xml version="1.0" encoding="utf-8"?>
<sst xmlns="http://schemas.openxmlformats.org/spreadsheetml/2006/main" count="2198" uniqueCount="270">
  <si>
    <t>Total</t>
  </si>
  <si>
    <t>-</t>
  </si>
  <si>
    <t>1Q08</t>
  </si>
  <si>
    <t>2Q08</t>
  </si>
  <si>
    <t>3Q08</t>
  </si>
  <si>
    <t>4Q08</t>
  </si>
  <si>
    <t>1Q09</t>
  </si>
  <si>
    <t>2Q09</t>
  </si>
  <si>
    <t>3Q09</t>
  </si>
  <si>
    <t>4Q09</t>
  </si>
  <si>
    <t>1Q10</t>
  </si>
  <si>
    <t>2Q10</t>
  </si>
  <si>
    <t>3Q10</t>
  </si>
  <si>
    <t>4Q10</t>
  </si>
  <si>
    <t>1Q11</t>
  </si>
  <si>
    <t>2Q11</t>
  </si>
  <si>
    <t>3Q11</t>
  </si>
  <si>
    <t>4Q11</t>
  </si>
  <si>
    <t>1Q12</t>
  </si>
  <si>
    <t>2Q12</t>
  </si>
  <si>
    <t>3Q12</t>
  </si>
  <si>
    <t>4Q12</t>
  </si>
  <si>
    <t>1Q13</t>
  </si>
  <si>
    <t>2Q13</t>
  </si>
  <si>
    <t>3Q13</t>
  </si>
  <si>
    <t>4Q13</t>
  </si>
  <si>
    <t>4Q07</t>
  </si>
  <si>
    <t>3Q07</t>
  </si>
  <si>
    <t>2Q07</t>
  </si>
  <si>
    <t>1Q07</t>
  </si>
  <si>
    <t>4Q06</t>
  </si>
  <si>
    <t>3Q06</t>
  </si>
  <si>
    <t xml:space="preserve">Net Weight (000' tons) </t>
  </si>
  <si>
    <t xml:space="preserve">Average Net Price (R$/Kg) </t>
  </si>
  <si>
    <t>QUARTER ANALYSIS</t>
  </si>
  <si>
    <t>YEAR ANALYSIS</t>
  </si>
  <si>
    <t>Cookies and Crackers</t>
  </si>
  <si>
    <t>Pasta</t>
  </si>
  <si>
    <t>Wheat Flour and Bran</t>
  </si>
  <si>
    <t>Margarine and Vegetable Shortening</t>
  </si>
  <si>
    <t>Other</t>
  </si>
  <si>
    <t>Cakes and Snacks</t>
  </si>
  <si>
    <t>Buildings</t>
  </si>
  <si>
    <t>Construction in progress</t>
  </si>
  <si>
    <t>Vehicles</t>
  </si>
  <si>
    <t>IT Equipament</t>
  </si>
  <si>
    <t>Furniture and Fixtures</t>
  </si>
  <si>
    <t>Others</t>
  </si>
  <si>
    <t>*Capex value does not include acquisitions.</t>
  </si>
  <si>
    <t>Machinery and Equipment</t>
  </si>
  <si>
    <t>Financial income</t>
  </si>
  <si>
    <t>Financial expenses</t>
  </si>
  <si>
    <t xml:space="preserve">Current Assets </t>
  </si>
  <si>
    <t>Trade accounts receivable</t>
  </si>
  <si>
    <t xml:space="preserve">Marketable Securities </t>
  </si>
  <si>
    <t>Inventories</t>
  </si>
  <si>
    <t>Taxes recoverable</t>
  </si>
  <si>
    <t xml:space="preserve">Deferred income and social contribution taxes </t>
  </si>
  <si>
    <t>Advances to suppliers</t>
  </si>
  <si>
    <t xml:space="preserve">Other accounts receivable - Related Parties </t>
  </si>
  <si>
    <t>Prepaid expenses</t>
  </si>
  <si>
    <t>Long-term</t>
  </si>
  <si>
    <t>Judicial deposits</t>
  </si>
  <si>
    <t xml:space="preserve">Deferred income and social contribution taxes  </t>
  </si>
  <si>
    <t>Investments</t>
  </si>
  <si>
    <t>Intangible</t>
  </si>
  <si>
    <t xml:space="preserve">Deferred charges </t>
  </si>
  <si>
    <t>TOTAL ASSETS</t>
  </si>
  <si>
    <t xml:space="preserve">Current Liabilities </t>
  </si>
  <si>
    <t>Suppliers</t>
  </si>
  <si>
    <t>Tax financing</t>
  </si>
  <si>
    <t>Direct financing</t>
  </si>
  <si>
    <t>Debentures</t>
  </si>
  <si>
    <t>Income Tax and Social Contribution</t>
  </si>
  <si>
    <t>Other accounts payable</t>
  </si>
  <si>
    <t>Proposed dividends</t>
  </si>
  <si>
    <t>Government Grant</t>
  </si>
  <si>
    <t xml:space="preserve">Noncurrent Liabilities </t>
  </si>
  <si>
    <t>Noncurrent Assets</t>
  </si>
  <si>
    <t>Income tax and social contribution</t>
  </si>
  <si>
    <t>Others accounts payable</t>
  </si>
  <si>
    <t>Provision for contingencies</t>
  </si>
  <si>
    <t xml:space="preserve">Shareholders Equity </t>
  </si>
  <si>
    <t>Capital</t>
  </si>
  <si>
    <t>Capital reserves</t>
  </si>
  <si>
    <t xml:space="preserve">(-) Treasury shares </t>
  </si>
  <si>
    <t>Additional dividend proposed</t>
  </si>
  <si>
    <t>Accrued profit</t>
  </si>
  <si>
    <t>TOTAL LIABILITIES AND SHAREHOLDERS EQUITY</t>
  </si>
  <si>
    <t>1Q14</t>
  </si>
  <si>
    <t>2Q14</t>
  </si>
  <si>
    <t>3Q14</t>
  </si>
  <si>
    <t>4Q14</t>
  </si>
  <si>
    <t>1Q15</t>
  </si>
  <si>
    <t>Other Products*</t>
  </si>
  <si>
    <t>*Cakes, Snacks, Cake Mix and Packaged Toast</t>
  </si>
  <si>
    <t>Sales expenses</t>
  </si>
  <si>
    <t>Cash and cash equivalents</t>
  </si>
  <si>
    <t xml:space="preserve">Financial Investments </t>
  </si>
  <si>
    <t>Other receivables</t>
  </si>
  <si>
    <t>Tax incentives / other receivables</t>
  </si>
  <si>
    <t>Property, plant and equipment</t>
  </si>
  <si>
    <t>Financing and borrowings from financial institutions</t>
  </si>
  <si>
    <t>Social security and labor liabilities</t>
  </si>
  <si>
    <t>Taxes and contributions</t>
  </si>
  <si>
    <t>Advances from customers</t>
  </si>
  <si>
    <t>Deferred taxes</t>
  </si>
  <si>
    <t>Accumulated conversion adjustments</t>
  </si>
  <si>
    <t>Revenue reserves</t>
  </si>
  <si>
    <t>2Q15</t>
  </si>
  <si>
    <t>Land Plots</t>
  </si>
  <si>
    <t>3Q15</t>
  </si>
  <si>
    <t>4Q15</t>
  </si>
  <si>
    <t>Wholesale/ Distributers</t>
  </si>
  <si>
    <t>Main Chains</t>
  </si>
  <si>
    <t>Industry</t>
  </si>
  <si>
    <t>Retail</t>
  </si>
  <si>
    <t>Client Mix (%)</t>
  </si>
  <si>
    <t>Total Production Capacity (mil ton)</t>
  </si>
  <si>
    <t>Total Production (mil ton)</t>
  </si>
  <si>
    <t>Capacity Utilization (%)</t>
  </si>
  <si>
    <t>Vertical Integration (%)</t>
  </si>
  <si>
    <t>Wheat Flour</t>
  </si>
  <si>
    <t>Shortening</t>
  </si>
  <si>
    <t>1Q16</t>
  </si>
  <si>
    <t>Derivative financial instruments</t>
  </si>
  <si>
    <t>Investments Properties</t>
  </si>
  <si>
    <t>2Q16</t>
  </si>
  <si>
    <t>Whosale</t>
  </si>
  <si>
    <t>Key Account, National and Regional Chains</t>
  </si>
  <si>
    <t>Cash &amp; Carry</t>
  </si>
  <si>
    <t>Distributers</t>
  </si>
  <si>
    <t>3Q16</t>
  </si>
  <si>
    <t>4Q16</t>
  </si>
  <si>
    <t>1Q17</t>
  </si>
  <si>
    <t>Accounts receivable</t>
  </si>
  <si>
    <t>Mix Clientes (%)</t>
  </si>
  <si>
    <t xml:space="preserve"> Varejo</t>
  </si>
  <si>
    <t>Atacado</t>
  </si>
  <si>
    <t>Key Account, Redes Nacionais e Regionais</t>
  </si>
  <si>
    <t>Distribuidores</t>
  </si>
  <si>
    <t>Indústria</t>
  </si>
  <si>
    <t>Outros</t>
  </si>
  <si>
    <t>2Q17</t>
  </si>
  <si>
    <t>3T17</t>
  </si>
  <si>
    <t>3Q17</t>
  </si>
  <si>
    <t>Present Methodology **</t>
  </si>
  <si>
    <t>Previous Methodology</t>
  </si>
  <si>
    <r>
      <t xml:space="preserve">**Note: </t>
    </r>
    <r>
      <rPr>
        <sz val="11"/>
        <color theme="1"/>
        <rFont val="Calibri"/>
        <family val="2"/>
        <scheme val="minor"/>
      </rPr>
      <t>From the 2Q16 the company changed the criteria for the design of production capacity, seeking to better reflect the maximum that plants recognize be possible to achieve in a great production operation. Therefore, from the 2Q16 we started new series of data on capabilities, as shown in the chart up. The old sheet will be kept below - though not fed - to save the historical information previously disclosed.</t>
    </r>
  </si>
  <si>
    <t>**Note: From the 1Q17 the Company revised the sales channels by client, and for comparison purposes we changed the information since 1Q16. Therefore, we started new series of data on customer mix, as shown in the chart up. The old sheet will be kept below - though not fed - to save the historical information previously disclosed.</t>
  </si>
  <si>
    <t>4Q17</t>
  </si>
  <si>
    <t>Biscoitos</t>
  </si>
  <si>
    <t>Massas</t>
  </si>
  <si>
    <t>Farinha e Farelo</t>
  </si>
  <si>
    <t>Margarinas e Gorduras</t>
  </si>
  <si>
    <t>Bolos e Snacks</t>
  </si>
  <si>
    <t>Outras Linhas de Produtos*</t>
  </si>
  <si>
    <t>1Q18</t>
  </si>
  <si>
    <t>Depreciation and amortization</t>
  </si>
  <si>
    <t>Cost on sale of permanent assets</t>
  </si>
  <si>
    <t>(Increase) decrease in inventories</t>
  </si>
  <si>
    <t>Decrease in financial investments</t>
  </si>
  <si>
    <t>(Increase) decrease in taxes recoverable</t>
  </si>
  <si>
    <t>(Increase) decrease in other accounts receivable</t>
  </si>
  <si>
    <t>Increase (decrease) in suppliers</t>
  </si>
  <si>
    <t xml:space="preserve">Increase (decrease) in taxes and contributions </t>
  </si>
  <si>
    <t>Increase (decrease) in government grants</t>
  </si>
  <si>
    <t>Increase (decrease) in accounts payable and provisions</t>
  </si>
  <si>
    <t>Loans/Investments Interests</t>
  </si>
  <si>
    <t>Provision for civil, labor and tax risks</t>
  </si>
  <si>
    <t>Provisions for share based payments</t>
  </si>
  <si>
    <t>Provision / impairment loss of clients</t>
  </si>
  <si>
    <t>Impairment loss of inventories</t>
  </si>
  <si>
    <t>Provision / impairment of fixed assets</t>
  </si>
  <si>
    <t>(Increase) decrease in marketable securities</t>
  </si>
  <si>
    <t>Interest on Equity</t>
  </si>
  <si>
    <t>Estimated losses for impairment of taxes</t>
  </si>
  <si>
    <t>Provision for income tax on funds</t>
  </si>
  <si>
    <t>Readjustments judicial deposits</t>
  </si>
  <si>
    <t>Negative goodwill on acquisition of investment</t>
  </si>
  <si>
    <t>Net Cash generated in operating activities</t>
  </si>
  <si>
    <t>CASH FLOW FROM INVESTMENTS ACTIVITIES</t>
  </si>
  <si>
    <t>Acquisition of property, plant and equipment</t>
  </si>
  <si>
    <t>Cash flow from subsidiary acquisition</t>
  </si>
  <si>
    <t>Implementing long-term financial</t>
  </si>
  <si>
    <t>Sales of treasury shares</t>
  </si>
  <si>
    <t>Sales of marketable securities</t>
  </si>
  <si>
    <t>Redeem long-term financial investment</t>
  </si>
  <si>
    <t>Purchase of own shares</t>
  </si>
  <si>
    <t>Net Cash used in Financing Activities</t>
  </si>
  <si>
    <t>At begin of period</t>
  </si>
  <si>
    <t>At end of period</t>
  </si>
  <si>
    <t>INCREASE (DECREASE) IN CASH AND CASH EQUIVALENTS</t>
  </si>
  <si>
    <t>Dividends Payments</t>
  </si>
  <si>
    <t>New Loans</t>
  </si>
  <si>
    <t>Loan Principal payments</t>
  </si>
  <si>
    <t>Income earned on hedge contract</t>
  </si>
  <si>
    <t>Capital reserve constitution - ICMS Tax Incentive</t>
  </si>
  <si>
    <t>Net Income before Income Tax and Social Contribution</t>
  </si>
  <si>
    <t>Adjustments to Reconcile net income with cash from operating activities</t>
  </si>
  <si>
    <t>Interests and exchange variations paid</t>
  </si>
  <si>
    <t>Changes in assets and liabilities</t>
  </si>
  <si>
    <t>Income tax and Social Contributions paid</t>
  </si>
  <si>
    <t>Liberation of reivestments incentives</t>
  </si>
  <si>
    <t>Interest and dividends paid</t>
  </si>
  <si>
    <t>2Q18</t>
  </si>
  <si>
    <t>Deferred Income</t>
  </si>
  <si>
    <t>Amortization of debt of the acquisition of companies</t>
  </si>
  <si>
    <t>Debt per active superposition</t>
  </si>
  <si>
    <t>3Q18</t>
  </si>
  <si>
    <t>Investment applications</t>
  </si>
  <si>
    <t>4Q18</t>
  </si>
  <si>
    <t>Present Methodology *</t>
  </si>
  <si>
    <t>Software Use License</t>
  </si>
  <si>
    <t>*In 4Q18, we adopted a new methodology and included in the total investments license to use software, trademarks and patents, without considering the value of investment with acquisition of companies.</t>
  </si>
  <si>
    <t xml:space="preserve">Tax credits </t>
  </si>
  <si>
    <t>Tax credits</t>
  </si>
  <si>
    <t>Cash and cash equivalents acquired</t>
  </si>
  <si>
    <t>1Q19</t>
  </si>
  <si>
    <t>Leasing</t>
  </si>
  <si>
    <t>Leasing payments</t>
  </si>
  <si>
    <t>2Q19</t>
  </si>
  <si>
    <t>3Q19</t>
  </si>
  <si>
    <t>4Q19</t>
  </si>
  <si>
    <t>Indemnity asset</t>
  </si>
  <si>
    <t>Update provision for civil, labor and tax risks</t>
  </si>
  <si>
    <t xml:space="preserve">
Receipts (payment) of funds for settlement of derivative transactions</t>
  </si>
  <si>
    <t xml:space="preserve">
Update provision for civil, labor and tax risks</t>
  </si>
  <si>
    <t>Lease update</t>
  </si>
  <si>
    <t>Receipts (payment) of funds for settlement of derivative transactions</t>
  </si>
  <si>
    <t xml:space="preserve">
Lease payments</t>
  </si>
  <si>
    <t>1Q20</t>
  </si>
  <si>
    <t>2Q20</t>
  </si>
  <si>
    <t xml:space="preserve"> 3Q20 </t>
  </si>
  <si>
    <t>3Q20</t>
  </si>
  <si>
    <t>Equity valuation adjustment</t>
  </si>
  <si>
    <t>Commercial notes</t>
  </si>
  <si>
    <t>4Q20</t>
  </si>
  <si>
    <t>Net Revenues</t>
  </si>
  <si>
    <t>Cost of Goods Sold</t>
  </si>
  <si>
    <t>Gross Profit</t>
  </si>
  <si>
    <t>Operating Revenues (Expenses)</t>
  </si>
  <si>
    <t>Administrative expenses</t>
  </si>
  <si>
    <t>Management fees</t>
  </si>
  <si>
    <t>Depreciation and Amortization charges</t>
  </si>
  <si>
    <t xml:space="preserve">Other income (expenses) </t>
  </si>
  <si>
    <t>Operating Income - Before Financial Results</t>
  </si>
  <si>
    <t>Operating Income - After Financial Results</t>
  </si>
  <si>
    <t>Other revenues (expenses)</t>
  </si>
  <si>
    <t>Income and social contribution taxes</t>
  </si>
  <si>
    <t>Net Income</t>
  </si>
  <si>
    <t>Tax Incentives (ICMS)</t>
  </si>
  <si>
    <t>EBITDA</t>
  </si>
  <si>
    <t>Equity in net income of subsidiaries</t>
  </si>
  <si>
    <t>Tax expenses</t>
  </si>
  <si>
    <t xml:space="preserve">Income - Before Income and Social Contribution Taxes  </t>
  </si>
  <si>
    <t>Cash Flow (R$ Million)</t>
  </si>
  <si>
    <t>Reversal of provision for impairment of assets</t>
  </si>
  <si>
    <t>Acquisition of treasury shares</t>
  </si>
  <si>
    <t>CASH FLOWS FROM FINANCING ACTIVITIES</t>
  </si>
  <si>
    <t>(Increase) in trade accounts receivable</t>
  </si>
  <si>
    <t xml:space="preserve"> Balance Sheet (R$ Million)</t>
  </si>
  <si>
    <t>Income Statement (R$ Million)</t>
  </si>
  <si>
    <t>Investments* (R$ Million)</t>
  </si>
  <si>
    <t>Net Revenue (R$ Million)</t>
  </si>
  <si>
    <t>1Q21</t>
  </si>
  <si>
    <t>Derivatives financial instruments</t>
  </si>
  <si>
    <t>2Q21</t>
  </si>
  <si>
    <t>Provision arising from derivative contracts</t>
  </si>
  <si>
    <t>3Q21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</si>
</sst>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quot;R$ &quot;* #,##0.00_);_(&quot;R$ &quot;* \(#,##0.00\);_(&quot;R$ &quot;* &quot;-&quot;??_);_(@_)"/>
    <numFmt numFmtId="165" formatCode="_(* #,##0.00_);_(* \(#,##0.00\);_(* &quot;-&quot;??_);_(@_)"/>
    <numFmt numFmtId="166" formatCode="0.0%"/>
    <numFmt numFmtId="167" formatCode="_(* #,##0.0_);_(* \(#,##0.0\);_(* &quot;-&quot;??_);_(@_)"/>
    <numFmt numFmtId="168" formatCode="0.0"/>
    <numFmt numFmtId="169" formatCode="_(* #,##0.0_);_(* \(#,##0.0\);_(* &quot;-&quot;?_);_(@_)"/>
    <numFmt numFmtId="170" formatCode="#,##0.0_);\(#,##0.0\)"/>
    <numFmt numFmtId="171" formatCode="#,##0.0"/>
    <numFmt numFmtId="172" formatCode="_(* #,##0.00_);_(* \(#,##0.00\);_(* &quot;-&quot;?_);_(@_)"/>
    <numFmt numFmtId="173" formatCode="_-* #,##0.0_-;\-* #,##0.0_-;_-* &quot;-&quot;?_-;_-@_-"/>
    <numFmt numFmtId="174" formatCode="_-* #,##0.0_-;\-* #,##0.0_-;_-* &quot;-&quot;??_-;_-@_-"/>
  </numFmts>
  <fonts count="17"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name val="Calibri"/>
      <family val="2"/>
      <scheme val="minor"/>
    </font>
    <font>
      <b/>
      <sz val="11"/>
      <name val="Calibri"/>
      <family val="2"/>
      <scheme val="minor"/>
    </font>
    <font>
      <sz val="12"/>
      <color theme="0"/>
      <name val="Calibri"/>
      <family val="2"/>
      <scheme val="minor"/>
    </font>
    <font>
      <b/>
      <sz val="12"/>
      <color theme="0"/>
      <name val="Calibri"/>
      <family val="2"/>
      <scheme val="minor"/>
    </font>
    <font>
      <sz val="12"/>
      <color theme="1"/>
      <name val="Calibri"/>
      <family val="2"/>
      <scheme val="minor"/>
    </font>
    <font>
      <sz val="8"/>
      <color theme="1"/>
      <name val="Calibri"/>
      <family val="2"/>
      <scheme val="minor"/>
    </font>
    <font>
      <sz val="10"/>
      <color theme="1"/>
      <name val="Calibri"/>
      <family val="2"/>
      <scheme val="minor"/>
    </font>
    <font>
      <sz val="12"/>
      <color rgb="FFFFFFFF"/>
      <name val="Calibri"/>
      <family val="2"/>
    </font>
    <font>
      <sz val="11"/>
      <color theme="1"/>
      <name val="Calibri"/>
      <family val="2"/>
    </font>
    <font>
      <b/>
      <sz val="11"/>
      <color rgb="FF000000"/>
      <name val="Calibri"/>
      <family val="2"/>
    </font>
    <font>
      <sz val="11"/>
      <name val="Calibri"/>
      <family val="2"/>
    </font>
    <font>
      <sz val="8"/>
      <name val="Calibri"/>
      <family val="2"/>
      <scheme val="minor"/>
    </font>
    <font>
      <b/>
      <sz val="11"/>
      <name val="Calibri"/>
      <family val="2"/>
    </font>
  </fonts>
  <fills count="11">
    <fill>
      <patternFill patternType="none"/>
    </fill>
    <fill>
      <patternFill patternType="gray125"/>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34998626667073579"/>
        <bgColor indexed="64"/>
      </patternFill>
    </fill>
    <fill>
      <patternFill patternType="solid">
        <fgColor rgb="FF366092"/>
        <bgColor rgb="FF000000"/>
      </patternFill>
    </fill>
    <fill>
      <patternFill patternType="solid">
        <fgColor rgb="FFFFFFFF"/>
        <bgColor rgb="FF000000"/>
      </patternFill>
    </fill>
    <fill>
      <patternFill patternType="solid">
        <fgColor theme="0"/>
        <bgColor rgb="FF000000"/>
      </patternFill>
    </fill>
    <fill>
      <patternFill patternType="solid">
        <fgColor theme="8" tint="0.39997558519241921"/>
        <bgColor indexed="64"/>
      </patternFill>
    </fill>
    <fill>
      <patternFill patternType="solid">
        <fgColor rgb="FFDCE6F1"/>
        <bgColor rgb="FF000000"/>
      </patternFill>
    </fill>
  </fills>
  <borders count="8">
    <border>
      <left/>
      <right/>
      <top/>
      <bottom/>
      <diagonal/>
    </border>
    <border>
      <left/>
      <right/>
      <top style="thin">
        <color indexed="64"/>
      </top>
      <bottom/>
      <diagonal/>
    </border>
    <border>
      <left/>
      <right/>
      <top/>
      <bottom style="thin">
        <color indexed="64"/>
      </bottom>
      <diagonal/>
    </border>
    <border>
      <left/>
      <right/>
      <top/>
      <bottom style="thin">
        <color theme="0"/>
      </bottom>
      <diagonal/>
    </border>
    <border>
      <left/>
      <right/>
      <top/>
      <bottom style="thin">
        <color theme="4" tint="-0.24994659260841701"/>
      </bottom>
      <diagonal/>
    </border>
    <border>
      <left/>
      <right style="thin">
        <color theme="4" tint="-0.24994659260841701"/>
      </right>
      <top/>
      <bottom/>
      <diagonal/>
    </border>
    <border>
      <left style="thin">
        <color theme="4" tint="-0.24994659260841701"/>
      </left>
      <right style="thin">
        <color theme="4" tint="-0.24994659260841701"/>
      </right>
      <top/>
      <bottom style="thin">
        <color theme="4" tint="-0.24994659260841701"/>
      </bottom>
      <diagonal/>
    </border>
    <border>
      <left/>
      <right/>
      <top/>
      <bottom style="medium">
        <color theme="0" tint="-0.34998626667073579"/>
      </bottom>
      <diagonal/>
    </border>
  </borders>
  <cellStyleXfs count="53">
    <xf numFmtId="0" fontId="0" fillId="0" borderId="0"/>
    <xf numFmtId="165" fontId="1" fillId="0" borderId="0" applyFont="0" applyFill="0" applyBorder="0" applyAlignment="0" applyProtection="0"/>
    <xf numFmtId="9" fontId="1"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71" fontId="3" fillId="0" borderId="0" applyFill="0" applyBorder="0" applyAlignment="0" applyProtection="0"/>
    <xf numFmtId="171" fontId="3" fillId="0" borderId="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cellStyleXfs>
  <cellXfs count="357">
    <xf numFmtId="0" fontId="0" fillId="0" borderId="0" xfId="0"/>
    <xf numFmtId="0" fontId="2" fillId="0" borderId="0" xfId="0" applyFont="1" applyBorder="1"/>
    <xf numFmtId="0" fontId="0" fillId="0" borderId="0" xfId="0" applyBorder="1" applyAlignment="1">
      <alignment horizontal="left" indent="2"/>
    </xf>
    <xf numFmtId="0" fontId="0" fillId="0" borderId="0" xfId="0" applyBorder="1"/>
    <xf numFmtId="0" fontId="2" fillId="0" borderId="0" xfId="0" applyFont="1" applyBorder="1" applyAlignment="1">
      <alignment horizontal="left"/>
    </xf>
    <xf numFmtId="0" fontId="0" fillId="4" borderId="0" xfId="0" applyFill="1" applyBorder="1"/>
    <xf numFmtId="0" fontId="0" fillId="0" borderId="0" xfId="0" applyFill="1" applyBorder="1"/>
    <xf numFmtId="165" fontId="0" fillId="0" borderId="0" xfId="1" applyFont="1" applyBorder="1"/>
    <xf numFmtId="166" fontId="0" fillId="0" borderId="0" xfId="2" applyNumberFormat="1" applyFont="1" applyBorder="1"/>
    <xf numFmtId="0" fontId="8" fillId="0" borderId="0" xfId="0" applyFont="1" applyBorder="1"/>
    <xf numFmtId="167" fontId="0" fillId="0" borderId="0" xfId="1" applyNumberFormat="1" applyFont="1" applyBorder="1"/>
    <xf numFmtId="167" fontId="0" fillId="0" borderId="0" xfId="0" applyNumberFormat="1" applyBorder="1"/>
    <xf numFmtId="169" fontId="0" fillId="0" borderId="0" xfId="0" applyNumberFormat="1" applyBorder="1"/>
    <xf numFmtId="0" fontId="7" fillId="2" borderId="0" xfId="0" applyFont="1" applyFill="1" applyBorder="1" applyAlignment="1">
      <alignment horizontal="center"/>
    </xf>
    <xf numFmtId="0" fontId="6" fillId="2" borderId="0" xfId="0" applyFont="1" applyFill="1" applyBorder="1" applyAlignment="1">
      <alignment horizontal="center" vertical="center" wrapText="1"/>
    </xf>
    <xf numFmtId="167" fontId="0" fillId="4" borderId="0" xfId="1" applyNumberFormat="1" applyFont="1" applyFill="1" applyBorder="1" applyAlignment="1">
      <alignment horizontal="right"/>
    </xf>
    <xf numFmtId="0" fontId="6" fillId="2" borderId="0" xfId="0" applyFont="1" applyFill="1" applyBorder="1" applyAlignment="1">
      <alignment horizontal="center"/>
    </xf>
    <xf numFmtId="167" fontId="2" fillId="0" borderId="0" xfId="1" applyNumberFormat="1" applyFont="1" applyBorder="1"/>
    <xf numFmtId="0" fontId="6" fillId="2" borderId="0" xfId="0" applyFont="1" applyFill="1" applyBorder="1" applyAlignment="1">
      <alignment horizontal="center" vertical="center"/>
    </xf>
    <xf numFmtId="167" fontId="0" fillId="4" borderId="0" xfId="1" applyNumberFormat="1" applyFont="1" applyFill="1" applyBorder="1" applyAlignment="1">
      <alignment horizontal="center"/>
    </xf>
    <xf numFmtId="167" fontId="0" fillId="4" borderId="0" xfId="1" applyNumberFormat="1" applyFont="1" applyFill="1" applyBorder="1"/>
    <xf numFmtId="167" fontId="2" fillId="4" borderId="0" xfId="1" applyNumberFormat="1" applyFont="1" applyFill="1" applyBorder="1"/>
    <xf numFmtId="167" fontId="0" fillId="4" borderId="0" xfId="0" applyNumberFormat="1" applyFill="1" applyBorder="1"/>
    <xf numFmtId="165" fontId="0" fillId="4" borderId="0" xfId="1" applyFont="1" applyFill="1" applyBorder="1"/>
    <xf numFmtId="169" fontId="0" fillId="4" borderId="0" xfId="0" applyNumberFormat="1" applyFill="1" applyBorder="1"/>
    <xf numFmtId="167" fontId="0" fillId="4" borderId="0" xfId="0" applyNumberFormat="1" applyFill="1" applyBorder="1" applyAlignment="1">
      <alignment horizontal="right"/>
    </xf>
    <xf numFmtId="167" fontId="2" fillId="4" borderId="0" xfId="1" applyNumberFormat="1" applyFont="1" applyFill="1" applyBorder="1" applyAlignment="1">
      <alignment horizontal="right"/>
    </xf>
    <xf numFmtId="167" fontId="2" fillId="4" borderId="0" xfId="0" applyNumberFormat="1" applyFont="1" applyFill="1" applyBorder="1" applyAlignment="1">
      <alignment horizontal="right"/>
    </xf>
    <xf numFmtId="0" fontId="2" fillId="4" borderId="0" xfId="0" applyFont="1" applyFill="1" applyBorder="1"/>
    <xf numFmtId="167" fontId="2" fillId="0" borderId="0" xfId="0" applyNumberFormat="1" applyFont="1" applyBorder="1"/>
    <xf numFmtId="167" fontId="4" fillId="4" borderId="0" xfId="1" applyNumberFormat="1" applyFont="1" applyFill="1" applyBorder="1"/>
    <xf numFmtId="167" fontId="5" fillId="4" borderId="0" xfId="1" applyNumberFormat="1" applyFont="1" applyFill="1" applyBorder="1"/>
    <xf numFmtId="0" fontId="2" fillId="0" borderId="0" xfId="0" applyFont="1" applyBorder="1" applyAlignment="1">
      <alignment horizontal="left" indent="1"/>
    </xf>
    <xf numFmtId="0" fontId="0" fillId="0" borderId="0" xfId="0" applyBorder="1" applyAlignment="1">
      <alignment horizontal="left" indent="1"/>
    </xf>
    <xf numFmtId="170" fontId="0" fillId="0" borderId="0" xfId="0" applyNumberFormat="1" applyFill="1" applyBorder="1" applyAlignment="1">
      <alignment horizontal="right"/>
    </xf>
    <xf numFmtId="0" fontId="2" fillId="3" borderId="0" xfId="0" applyFont="1" applyFill="1" applyBorder="1" applyAlignment="1">
      <alignment horizontal="left"/>
    </xf>
    <xf numFmtId="0" fontId="2" fillId="4" borderId="0" xfId="1" applyNumberFormat="1" applyFont="1" applyFill="1" applyBorder="1" applyAlignment="1">
      <alignment horizontal="right"/>
    </xf>
    <xf numFmtId="167" fontId="2" fillId="4" borderId="0" xfId="1" applyNumberFormat="1" applyFont="1" applyFill="1" applyBorder="1" applyAlignment="1">
      <alignment horizontal="center"/>
    </xf>
    <xf numFmtId="0" fontId="0" fillId="4" borderId="0" xfId="0" applyFill="1" applyBorder="1" applyAlignment="1">
      <alignment horizontal="left" indent="2"/>
    </xf>
    <xf numFmtId="167" fontId="2" fillId="3" borderId="0" xfId="1" applyNumberFormat="1" applyFont="1" applyFill="1" applyBorder="1"/>
    <xf numFmtId="167" fontId="5" fillId="3" borderId="0" xfId="1" applyNumberFormat="1" applyFont="1" applyFill="1" applyBorder="1"/>
    <xf numFmtId="167" fontId="0" fillId="0" borderId="0" xfId="1" applyNumberFormat="1" applyFont="1" applyBorder="1" applyAlignment="1">
      <alignment horizontal="center"/>
    </xf>
    <xf numFmtId="0" fontId="0" fillId="0" borderId="0" xfId="0" applyBorder="1" applyAlignment="1">
      <alignment horizontal="left" wrapText="1" indent="1"/>
    </xf>
    <xf numFmtId="0" fontId="0" fillId="0" borderId="0" xfId="0" applyFill="1" applyBorder="1" applyAlignment="1">
      <alignment horizontal="left" indent="1"/>
    </xf>
    <xf numFmtId="0" fontId="2" fillId="5" borderId="0" xfId="0" applyFont="1" applyFill="1" applyBorder="1"/>
    <xf numFmtId="167" fontId="0" fillId="0" borderId="0" xfId="0" applyNumberFormat="1" applyFill="1" applyBorder="1" applyAlignment="1">
      <alignment horizontal="right"/>
    </xf>
    <xf numFmtId="167" fontId="2" fillId="0" borderId="0" xfId="1" applyNumberFormat="1" applyFont="1" applyFill="1" applyBorder="1" applyAlignment="1">
      <alignment horizontal="right"/>
    </xf>
    <xf numFmtId="167" fontId="2" fillId="0" borderId="0" xfId="0" applyNumberFormat="1" applyFont="1" applyFill="1" applyBorder="1"/>
    <xf numFmtId="0" fontId="2" fillId="0" borderId="0" xfId="0" applyFont="1" applyFill="1" applyBorder="1"/>
    <xf numFmtId="167" fontId="0" fillId="0" borderId="0" xfId="1" applyNumberFormat="1" applyFont="1" applyFill="1" applyBorder="1" applyAlignment="1">
      <alignment horizontal="right"/>
    </xf>
    <xf numFmtId="168" fontId="2" fillId="4" borderId="0" xfId="0" applyNumberFormat="1" applyFont="1" applyFill="1" applyBorder="1"/>
    <xf numFmtId="0" fontId="9" fillId="0" borderId="0" xfId="0" applyFont="1" applyBorder="1"/>
    <xf numFmtId="169" fontId="0" fillId="0" borderId="0" xfId="0" applyNumberFormat="1" applyFill="1" applyBorder="1"/>
    <xf numFmtId="168" fontId="2" fillId="0" borderId="0" xfId="0" applyNumberFormat="1" applyFont="1" applyFill="1" applyBorder="1"/>
    <xf numFmtId="169" fontId="2" fillId="4" borderId="0" xfId="0" applyNumberFormat="1" applyFont="1" applyFill="1" applyBorder="1"/>
    <xf numFmtId="0" fontId="7" fillId="2" borderId="0" xfId="0" applyFont="1" applyFill="1" applyBorder="1" applyAlignment="1">
      <alignment horizontal="center" vertical="center"/>
    </xf>
    <xf numFmtId="0" fontId="0" fillId="0" borderId="0" xfId="0" applyBorder="1" applyAlignment="1">
      <alignment vertical="center"/>
    </xf>
    <xf numFmtId="0" fontId="0" fillId="0" borderId="0" xfId="0" applyFont="1" applyBorder="1" applyAlignment="1">
      <alignment vertical="center"/>
    </xf>
    <xf numFmtId="166" fontId="0" fillId="0" borderId="0" xfId="2" applyNumberFormat="1" applyFont="1" applyFill="1" applyBorder="1" applyAlignment="1">
      <alignment vertical="center"/>
    </xf>
    <xf numFmtId="0" fontId="0" fillId="4" borderId="0" xfId="0" applyFill="1" applyBorder="1" applyAlignment="1">
      <alignment vertical="center"/>
    </xf>
    <xf numFmtId="166" fontId="0" fillId="4" borderId="0" xfId="2" applyNumberFormat="1" applyFont="1" applyFill="1" applyBorder="1" applyAlignment="1">
      <alignment vertical="center"/>
    </xf>
    <xf numFmtId="0" fontId="8" fillId="0" borderId="0" xfId="0" applyFont="1" applyBorder="1" applyAlignment="1">
      <alignment vertical="center"/>
    </xf>
    <xf numFmtId="0" fontId="0" fillId="0" borderId="0" xfId="0" applyFill="1" applyBorder="1" applyAlignment="1">
      <alignment vertical="center"/>
    </xf>
    <xf numFmtId="167" fontId="4" fillId="0" borderId="0" xfId="1" applyNumberFormat="1" applyFont="1" applyFill="1" applyBorder="1" applyAlignment="1">
      <alignment vertical="center"/>
    </xf>
    <xf numFmtId="167" fontId="0" fillId="0" borderId="0" xfId="1" applyNumberFormat="1" applyFont="1" applyFill="1" applyBorder="1" applyAlignment="1">
      <alignment vertical="center"/>
    </xf>
    <xf numFmtId="167" fontId="0" fillId="0" borderId="0" xfId="0" applyNumberFormat="1" applyFill="1" applyBorder="1" applyAlignment="1">
      <alignment vertical="center"/>
    </xf>
    <xf numFmtId="168" fontId="0" fillId="0" borderId="0" xfId="0" applyNumberFormat="1" applyFill="1" applyBorder="1" applyAlignment="1">
      <alignment vertical="center"/>
    </xf>
    <xf numFmtId="167" fontId="1" fillId="0" borderId="0" xfId="1" applyNumberFormat="1" applyFont="1" applyFill="1" applyBorder="1" applyAlignment="1">
      <alignment vertical="center"/>
    </xf>
    <xf numFmtId="165" fontId="0" fillId="0" borderId="0" xfId="1" applyFont="1" applyFill="1" applyBorder="1" applyAlignment="1">
      <alignment vertical="center"/>
    </xf>
    <xf numFmtId="168" fontId="0" fillId="0" borderId="0" xfId="1" applyNumberFormat="1" applyFont="1" applyFill="1" applyBorder="1" applyAlignment="1">
      <alignment vertical="center"/>
    </xf>
    <xf numFmtId="167" fontId="4" fillId="0" borderId="0" xfId="1" applyNumberFormat="1" applyFont="1" applyFill="1" applyBorder="1" applyAlignment="1">
      <alignment horizontal="center" vertical="center"/>
    </xf>
    <xf numFmtId="168" fontId="0" fillId="0" borderId="0" xfId="1" applyNumberFormat="1" applyFont="1" applyFill="1" applyBorder="1" applyAlignment="1">
      <alignment horizontal="right" vertical="center"/>
    </xf>
    <xf numFmtId="0" fontId="2" fillId="0" borderId="1" xfId="0" applyFont="1" applyFill="1" applyBorder="1" applyAlignment="1">
      <alignment vertical="center"/>
    </xf>
    <xf numFmtId="167" fontId="5" fillId="0" borderId="1" xfId="1" applyNumberFormat="1" applyFont="1" applyFill="1" applyBorder="1" applyAlignment="1">
      <alignment vertical="center"/>
    </xf>
    <xf numFmtId="167" fontId="2" fillId="0" borderId="1" xfId="1" applyNumberFormat="1" applyFont="1" applyFill="1" applyBorder="1" applyAlignment="1">
      <alignment vertical="center"/>
    </xf>
    <xf numFmtId="168" fontId="2" fillId="0" borderId="1" xfId="1" applyNumberFormat="1" applyFont="1" applyFill="1" applyBorder="1" applyAlignment="1">
      <alignment vertical="center"/>
    </xf>
    <xf numFmtId="168" fontId="2" fillId="0" borderId="1" xfId="0" applyNumberFormat="1" applyFont="1" applyFill="1" applyBorder="1" applyAlignment="1">
      <alignment vertical="center"/>
    </xf>
    <xf numFmtId="0" fontId="2" fillId="0" borderId="0" xfId="0" applyFont="1" applyBorder="1" applyAlignment="1">
      <alignment vertical="center"/>
    </xf>
    <xf numFmtId="168" fontId="0" fillId="0" borderId="0" xfId="0" applyNumberFormat="1" applyBorder="1" applyAlignment="1">
      <alignment vertical="center"/>
    </xf>
    <xf numFmtId="168" fontId="6" fillId="2" borderId="0" xfId="0" applyNumberFormat="1" applyFont="1" applyFill="1" applyBorder="1" applyAlignment="1">
      <alignment horizontal="center" vertical="center"/>
    </xf>
    <xf numFmtId="166" fontId="2" fillId="0" borderId="1" xfId="2" applyNumberFormat="1" applyFont="1" applyFill="1" applyBorder="1" applyAlignment="1">
      <alignment vertical="center"/>
    </xf>
    <xf numFmtId="166" fontId="0" fillId="0" borderId="0" xfId="2" applyNumberFormat="1" applyFont="1" applyBorder="1" applyAlignment="1">
      <alignment vertical="center"/>
    </xf>
    <xf numFmtId="167" fontId="0" fillId="4" borderId="0" xfId="1" applyNumberFormat="1" applyFont="1" applyFill="1" applyBorder="1" applyAlignment="1">
      <alignment vertical="center"/>
    </xf>
    <xf numFmtId="0" fontId="2" fillId="0" borderId="1" xfId="0" applyFont="1" applyBorder="1" applyAlignment="1">
      <alignment vertical="center"/>
    </xf>
    <xf numFmtId="167" fontId="2" fillId="4" borderId="1" xfId="1" applyNumberFormat="1" applyFont="1" applyFill="1" applyBorder="1" applyAlignment="1">
      <alignment vertical="center"/>
    </xf>
    <xf numFmtId="166" fontId="2" fillId="4" borderId="1" xfId="2" applyNumberFormat="1" applyFont="1" applyFill="1" applyBorder="1" applyAlignment="1">
      <alignment vertical="center"/>
    </xf>
    <xf numFmtId="166" fontId="0" fillId="0" borderId="0" xfId="2" applyNumberFormat="1" applyFont="1" applyFill="1" applyBorder="1" applyAlignment="1">
      <alignment horizontal="center" vertical="center"/>
    </xf>
    <xf numFmtId="167" fontId="4" fillId="4" borderId="0" xfId="1" applyNumberFormat="1" applyFont="1" applyFill="1" applyBorder="1" applyAlignment="1">
      <alignment vertical="center"/>
    </xf>
    <xf numFmtId="167" fontId="4" fillId="4" borderId="0" xfId="1" applyNumberFormat="1" applyFont="1" applyFill="1" applyBorder="1" applyAlignment="1">
      <alignment horizontal="center" vertical="center"/>
    </xf>
    <xf numFmtId="167" fontId="5" fillId="4" borderId="1" xfId="1" applyNumberFormat="1" applyFont="1" applyFill="1" applyBorder="1" applyAlignment="1">
      <alignment vertical="center"/>
    </xf>
    <xf numFmtId="166" fontId="2" fillId="0" borderId="1" xfId="2" applyNumberFormat="1" applyFont="1" applyFill="1" applyBorder="1" applyAlignment="1">
      <alignment horizontal="center" vertical="center"/>
    </xf>
    <xf numFmtId="166" fontId="2" fillId="0" borderId="1" xfId="0" applyNumberFormat="1" applyFont="1" applyFill="1" applyBorder="1" applyAlignment="1">
      <alignment vertical="center"/>
    </xf>
    <xf numFmtId="0" fontId="10" fillId="0" borderId="0" xfId="0" applyFont="1" applyFill="1" applyBorder="1"/>
    <xf numFmtId="0" fontId="2" fillId="0" borderId="0" xfId="0" applyFont="1" applyFill="1" applyBorder="1" applyAlignment="1">
      <alignment vertical="center"/>
    </xf>
    <xf numFmtId="167" fontId="5" fillId="0" borderId="0" xfId="1" applyNumberFormat="1" applyFont="1" applyFill="1" applyBorder="1" applyAlignment="1">
      <alignment vertical="center"/>
    </xf>
    <xf numFmtId="167" fontId="2" fillId="0" borderId="0" xfId="1" applyNumberFormat="1" applyFont="1" applyFill="1" applyBorder="1" applyAlignment="1">
      <alignment vertical="center"/>
    </xf>
    <xf numFmtId="168" fontId="2" fillId="0" borderId="0" xfId="1" applyNumberFormat="1" applyFont="1" applyFill="1" applyBorder="1" applyAlignment="1">
      <alignment vertical="center"/>
    </xf>
    <xf numFmtId="168" fontId="2" fillId="0" borderId="0" xfId="0" applyNumberFormat="1" applyFont="1" applyFill="1" applyBorder="1" applyAlignment="1">
      <alignment vertical="center"/>
    </xf>
    <xf numFmtId="167" fontId="5" fillId="4" borderId="0" xfId="1" applyNumberFormat="1" applyFont="1" applyFill="1" applyBorder="1" applyAlignment="1">
      <alignment vertical="center"/>
    </xf>
    <xf numFmtId="167" fontId="2" fillId="4" borderId="0" xfId="1" applyNumberFormat="1" applyFont="1" applyFill="1" applyBorder="1" applyAlignment="1">
      <alignment vertical="center"/>
    </xf>
    <xf numFmtId="169" fontId="0" fillId="4" borderId="0" xfId="0" applyNumberFormat="1" applyFill="1" applyBorder="1" applyAlignment="1">
      <alignment horizontal="center"/>
    </xf>
    <xf numFmtId="167" fontId="0" fillId="0" borderId="0" xfId="0" applyNumberFormat="1" applyFill="1" applyBorder="1" applyAlignment="1">
      <alignment horizontal="right" vertical="center"/>
    </xf>
    <xf numFmtId="167" fontId="2" fillId="0" borderId="0" xfId="1" applyNumberFormat="1" applyFont="1" applyFill="1" applyBorder="1" applyAlignment="1">
      <alignment horizontal="right" vertical="center"/>
    </xf>
    <xf numFmtId="167" fontId="4" fillId="0" borderId="0" xfId="1" applyNumberFormat="1" applyFont="1" applyFill="1" applyBorder="1" applyAlignment="1">
      <alignment horizontal="right" vertical="center"/>
    </xf>
    <xf numFmtId="167" fontId="2" fillId="0" borderId="0" xfId="0" applyNumberFormat="1" applyFont="1" applyFill="1" applyBorder="1" applyAlignment="1">
      <alignment horizontal="right" vertical="center"/>
    </xf>
    <xf numFmtId="165" fontId="0" fillId="4" borderId="0" xfId="0" applyNumberFormat="1" applyFill="1" applyBorder="1" applyAlignment="1">
      <alignment horizontal="right" vertical="center"/>
    </xf>
    <xf numFmtId="165" fontId="0" fillId="0" borderId="0" xfId="0" applyNumberFormat="1" applyFill="1" applyBorder="1" applyAlignment="1">
      <alignment horizontal="right" vertical="center"/>
    </xf>
    <xf numFmtId="165" fontId="2" fillId="0" borderId="0" xfId="0" applyNumberFormat="1" applyFont="1" applyFill="1" applyBorder="1" applyAlignment="1">
      <alignment horizontal="right" vertical="center"/>
    </xf>
    <xf numFmtId="167" fontId="0" fillId="4" borderId="0" xfId="1" applyNumberFormat="1" applyFont="1" applyFill="1" applyBorder="1" applyAlignment="1">
      <alignment horizontal="center" vertical="center"/>
    </xf>
    <xf numFmtId="166" fontId="2" fillId="0" borderId="0" xfId="2" applyNumberFormat="1" applyFont="1" applyFill="1" applyBorder="1" applyAlignment="1">
      <alignment vertical="center"/>
    </xf>
    <xf numFmtId="0" fontId="6" fillId="4" borderId="0" xfId="0" applyFont="1" applyFill="1" applyBorder="1" applyAlignment="1">
      <alignment horizontal="center" vertical="center"/>
    </xf>
    <xf numFmtId="165" fontId="0" fillId="4" borderId="0" xfId="1" applyFont="1" applyFill="1" applyBorder="1" applyAlignment="1">
      <alignment vertical="center"/>
    </xf>
    <xf numFmtId="166" fontId="4" fillId="0" borderId="0" xfId="2" applyNumberFormat="1" applyFont="1" applyFill="1" applyBorder="1" applyAlignment="1">
      <alignment horizontal="right" vertical="center"/>
    </xf>
    <xf numFmtId="166" fontId="2" fillId="0" borderId="0" xfId="2" applyNumberFormat="1" applyFont="1" applyFill="1" applyBorder="1" applyAlignment="1">
      <alignment horizontal="center" vertical="center"/>
    </xf>
    <xf numFmtId="166" fontId="2" fillId="0" borderId="0" xfId="0" applyNumberFormat="1" applyFont="1" applyFill="1" applyBorder="1" applyAlignment="1">
      <alignment vertical="center"/>
    </xf>
    <xf numFmtId="166" fontId="2" fillId="4" borderId="0" xfId="2" applyNumberFormat="1" applyFont="1" applyFill="1" applyBorder="1" applyAlignment="1">
      <alignment vertical="center"/>
    </xf>
    <xf numFmtId="166" fontId="2" fillId="4" borderId="0" xfId="0" applyNumberFormat="1" applyFont="1" applyFill="1" applyBorder="1" applyAlignment="1">
      <alignment vertical="center"/>
    </xf>
    <xf numFmtId="0" fontId="11" fillId="6" borderId="0" xfId="0" applyFont="1" applyFill="1" applyBorder="1" applyAlignment="1">
      <alignment horizontal="center" vertical="center"/>
    </xf>
    <xf numFmtId="171" fontId="12" fillId="0" borderId="0" xfId="0" applyNumberFormat="1" applyFont="1" applyFill="1" applyBorder="1" applyAlignment="1">
      <alignment horizontal="right" vertical="center"/>
    </xf>
    <xf numFmtId="167" fontId="12" fillId="0" borderId="0" xfId="0" applyNumberFormat="1" applyFont="1" applyFill="1" applyBorder="1" applyAlignment="1">
      <alignment horizontal="right" vertical="center"/>
    </xf>
    <xf numFmtId="171" fontId="13" fillId="0" borderId="0" xfId="1" applyNumberFormat="1" applyFont="1" applyFill="1" applyBorder="1" applyAlignment="1">
      <alignment horizontal="right" vertical="center"/>
    </xf>
    <xf numFmtId="167" fontId="14" fillId="0" borderId="0" xfId="1" applyNumberFormat="1" applyFont="1" applyFill="1" applyBorder="1" applyAlignment="1">
      <alignment horizontal="right" vertical="center"/>
    </xf>
    <xf numFmtId="171" fontId="13" fillId="0" borderId="0" xfId="0" applyNumberFormat="1" applyFont="1" applyFill="1" applyBorder="1" applyAlignment="1">
      <alignment horizontal="right" vertical="center"/>
    </xf>
    <xf numFmtId="0" fontId="12" fillId="0" borderId="0" xfId="0" applyFont="1" applyFill="1" applyBorder="1"/>
    <xf numFmtId="172" fontId="12" fillId="7" borderId="0" xfId="0" applyNumberFormat="1" applyFont="1" applyFill="1" applyBorder="1" applyAlignment="1">
      <alignment horizontal="right" vertical="center"/>
    </xf>
    <xf numFmtId="165" fontId="12" fillId="0" borderId="0" xfId="0" applyNumberFormat="1" applyFont="1" applyFill="1" applyBorder="1" applyAlignment="1">
      <alignment horizontal="right" vertical="center"/>
    </xf>
    <xf numFmtId="165" fontId="12" fillId="7" borderId="0" xfId="0" applyNumberFormat="1" applyFont="1" applyFill="1" applyBorder="1" applyAlignment="1">
      <alignment horizontal="right" vertical="center"/>
    </xf>
    <xf numFmtId="172" fontId="13" fillId="0" borderId="0" xfId="0" applyNumberFormat="1" applyFont="1" applyFill="1" applyBorder="1" applyAlignment="1">
      <alignment horizontal="right" vertical="center"/>
    </xf>
    <xf numFmtId="166" fontId="12" fillId="0" borderId="0" xfId="2" applyNumberFormat="1" applyFont="1" applyFill="1" applyBorder="1" applyAlignment="1">
      <alignment vertical="center"/>
    </xf>
    <xf numFmtId="166" fontId="12" fillId="7" borderId="0" xfId="2" applyNumberFormat="1" applyFont="1" applyFill="1" applyBorder="1" applyAlignment="1">
      <alignment vertical="center"/>
    </xf>
    <xf numFmtId="169" fontId="4" fillId="0" borderId="0" xfId="1" applyNumberFormat="1" applyFont="1" applyFill="1" applyBorder="1" applyAlignment="1">
      <alignment vertical="center"/>
    </xf>
    <xf numFmtId="169" fontId="4" fillId="0" borderId="0" xfId="1" applyNumberFormat="1" applyFont="1" applyFill="1" applyBorder="1" applyAlignment="1">
      <alignment horizontal="center" vertical="center"/>
    </xf>
    <xf numFmtId="169" fontId="5" fillId="0" borderId="1" xfId="1" applyNumberFormat="1" applyFont="1" applyFill="1" applyBorder="1" applyAlignment="1">
      <alignment vertical="center"/>
    </xf>
    <xf numFmtId="169" fontId="0" fillId="0" borderId="0" xfId="1" applyNumberFormat="1" applyFont="1" applyFill="1" applyBorder="1" applyAlignment="1">
      <alignment vertical="center"/>
    </xf>
    <xf numFmtId="169" fontId="2" fillId="0" borderId="1" xfId="1" applyNumberFormat="1" applyFont="1" applyFill="1" applyBorder="1" applyAlignment="1">
      <alignment vertical="center"/>
    </xf>
    <xf numFmtId="0" fontId="11" fillId="6" borderId="0" xfId="0" applyFont="1" applyFill="1" applyBorder="1" applyAlignment="1">
      <alignment horizontal="center" vertical="center" wrapText="1"/>
    </xf>
    <xf numFmtId="167" fontId="12" fillId="7" borderId="0" xfId="1" applyNumberFormat="1" applyFont="1" applyFill="1" applyBorder="1" applyAlignment="1">
      <alignment horizontal="center" vertical="center"/>
    </xf>
    <xf numFmtId="167" fontId="13" fillId="0" borderId="0" xfId="0" applyNumberFormat="1" applyFont="1" applyFill="1" applyBorder="1" applyAlignment="1">
      <alignment vertical="center"/>
    </xf>
    <xf numFmtId="169" fontId="2" fillId="0" borderId="0" xfId="0" applyNumberFormat="1" applyFont="1" applyBorder="1"/>
    <xf numFmtId="170" fontId="2" fillId="4" borderId="0" xfId="1" applyNumberFormat="1" applyFont="1" applyFill="1" applyBorder="1" applyAlignment="1">
      <alignment horizontal="right"/>
    </xf>
    <xf numFmtId="170" fontId="2" fillId="4" borderId="0" xfId="1" applyNumberFormat="1" applyFont="1" applyFill="1" applyBorder="1" applyAlignment="1">
      <alignment horizontal="center"/>
    </xf>
    <xf numFmtId="170" fontId="0" fillId="4" borderId="0" xfId="1" applyNumberFormat="1" applyFont="1" applyFill="1" applyBorder="1" applyAlignment="1">
      <alignment horizontal="right"/>
    </xf>
    <xf numFmtId="0" fontId="11" fillId="6" borderId="0" xfId="0" applyFont="1" applyFill="1" applyBorder="1" applyAlignment="1">
      <alignment horizontal="center"/>
    </xf>
    <xf numFmtId="173" fontId="0" fillId="0" borderId="0" xfId="0" applyNumberFormat="1" applyBorder="1" applyAlignment="1">
      <alignment vertical="center"/>
    </xf>
    <xf numFmtId="0" fontId="11" fillId="8" borderId="0" xfId="0" applyFont="1" applyFill="1" applyBorder="1" applyAlignment="1">
      <alignment horizontal="center" vertical="center"/>
    </xf>
    <xf numFmtId="166" fontId="12" fillId="8" borderId="0" xfId="2" applyNumberFormat="1" applyFont="1" applyFill="1" applyBorder="1" applyAlignment="1">
      <alignment vertical="center"/>
    </xf>
    <xf numFmtId="166" fontId="13" fillId="8" borderId="0" xfId="2" applyNumberFormat="1" applyFont="1" applyFill="1" applyBorder="1" applyAlignment="1">
      <alignment vertical="center"/>
    </xf>
    <xf numFmtId="173" fontId="0" fillId="0" borderId="0" xfId="0" applyNumberFormat="1" applyBorder="1"/>
    <xf numFmtId="166" fontId="0" fillId="0" borderId="0" xfId="0" applyNumberFormat="1" applyFont="1" applyBorder="1" applyAlignment="1">
      <alignment vertical="center"/>
    </xf>
    <xf numFmtId="169" fontId="0" fillId="4" borderId="0" xfId="1" applyNumberFormat="1" applyFont="1" applyFill="1" applyBorder="1" applyAlignment="1">
      <alignment vertical="center"/>
    </xf>
    <xf numFmtId="0" fontId="0" fillId="4" borderId="0" xfId="1" applyNumberFormat="1" applyFont="1" applyFill="1" applyBorder="1" applyAlignment="1">
      <alignment vertical="center"/>
    </xf>
    <xf numFmtId="166" fontId="0" fillId="4" borderId="0" xfId="1" applyNumberFormat="1" applyFont="1" applyFill="1" applyBorder="1" applyAlignment="1">
      <alignment vertical="center"/>
    </xf>
    <xf numFmtId="169" fontId="4" fillId="0" borderId="2" xfId="1" applyNumberFormat="1" applyFont="1" applyFill="1" applyBorder="1" applyAlignment="1">
      <alignment horizontal="center" vertical="center"/>
    </xf>
    <xf numFmtId="169" fontId="0" fillId="4" borderId="2" xfId="1" applyNumberFormat="1" applyFont="1" applyFill="1" applyBorder="1" applyAlignment="1">
      <alignment vertical="center"/>
    </xf>
    <xf numFmtId="166" fontId="0" fillId="4" borderId="0" xfId="2" applyNumberFormat="1" applyFont="1" applyFill="1" applyBorder="1" applyAlignment="1">
      <alignment horizontal="center" vertical="center"/>
    </xf>
    <xf numFmtId="166" fontId="2" fillId="4" borderId="1" xfId="2" applyNumberFormat="1" applyFont="1" applyFill="1" applyBorder="1" applyAlignment="1">
      <alignment horizontal="center" vertical="center"/>
    </xf>
    <xf numFmtId="166" fontId="0" fillId="0" borderId="0" xfId="0" applyNumberFormat="1" applyBorder="1" applyAlignment="1">
      <alignment vertical="center"/>
    </xf>
    <xf numFmtId="0" fontId="2" fillId="0" borderId="0" xfId="0" applyFont="1" applyFill="1" applyBorder="1" applyAlignment="1">
      <alignment horizontal="left" vertical="center" wrapText="1"/>
    </xf>
    <xf numFmtId="0" fontId="12" fillId="0" borderId="0" xfId="0" applyFont="1" applyFill="1" applyBorder="1" applyAlignment="1">
      <alignment vertical="center"/>
    </xf>
    <xf numFmtId="166" fontId="12" fillId="0" borderId="0" xfId="2" applyNumberFormat="1" applyFont="1" applyFill="1" applyBorder="1" applyAlignment="1">
      <alignment horizontal="center" vertical="center"/>
    </xf>
    <xf numFmtId="0" fontId="13" fillId="0" borderId="1" xfId="0" applyFont="1" applyFill="1" applyBorder="1" applyAlignment="1">
      <alignment vertical="center"/>
    </xf>
    <xf numFmtId="166" fontId="13" fillId="0" borderId="1" xfId="2" applyNumberFormat="1" applyFont="1" applyFill="1" applyBorder="1" applyAlignment="1">
      <alignment horizontal="center" vertical="center"/>
    </xf>
    <xf numFmtId="0" fontId="13" fillId="0" borderId="0" xfId="0" applyFont="1" applyFill="1" applyBorder="1" applyAlignment="1">
      <alignment vertical="center"/>
    </xf>
    <xf numFmtId="166" fontId="13" fillId="0" borderId="0" xfId="2" applyNumberFormat="1" applyFont="1" applyFill="1" applyBorder="1" applyAlignment="1">
      <alignment horizontal="center" vertical="center"/>
    </xf>
    <xf numFmtId="0" fontId="2" fillId="4" borderId="0" xfId="0" applyFont="1" applyFill="1" applyBorder="1" applyAlignment="1">
      <alignment horizontal="left"/>
    </xf>
    <xf numFmtId="0" fontId="0" fillId="4" borderId="0" xfId="0" applyFill="1" applyBorder="1" applyAlignment="1">
      <alignment horizontal="left" indent="1"/>
    </xf>
    <xf numFmtId="166" fontId="1" fillId="4" borderId="0" xfId="2" applyNumberFormat="1" applyFont="1" applyFill="1" applyBorder="1" applyAlignment="1">
      <alignment vertical="center"/>
    </xf>
    <xf numFmtId="171" fontId="2" fillId="0" borderId="0" xfId="1" applyNumberFormat="1" applyFont="1" applyFill="1" applyBorder="1" applyAlignment="1">
      <alignment horizontal="right" vertical="center"/>
    </xf>
    <xf numFmtId="168" fontId="2" fillId="0" borderId="0" xfId="0" applyNumberFormat="1" applyFont="1" applyBorder="1"/>
    <xf numFmtId="172" fontId="0" fillId="4" borderId="0" xfId="0" applyNumberFormat="1" applyFill="1" applyBorder="1" applyAlignment="1">
      <alignment horizontal="right" vertical="center"/>
    </xf>
    <xf numFmtId="172" fontId="2" fillId="0" borderId="0" xfId="0" applyNumberFormat="1" applyFont="1" applyFill="1" applyBorder="1" applyAlignment="1">
      <alignment horizontal="right" vertical="center"/>
    </xf>
    <xf numFmtId="168" fontId="0" fillId="0" borderId="2" xfId="1" applyNumberFormat="1" applyFont="1" applyFill="1" applyBorder="1" applyAlignment="1">
      <alignment horizontal="right" vertical="center"/>
    </xf>
    <xf numFmtId="168" fontId="0" fillId="0" borderId="2" xfId="1" applyNumberFormat="1" applyFont="1" applyFill="1" applyBorder="1" applyAlignment="1">
      <alignment vertical="center"/>
    </xf>
    <xf numFmtId="166" fontId="4" fillId="4" borderId="2" xfId="2" applyNumberFormat="1" applyFont="1" applyFill="1" applyBorder="1" applyAlignment="1">
      <alignment horizontal="center" vertical="center"/>
    </xf>
    <xf numFmtId="166" fontId="0" fillId="0" borderId="2" xfId="2" applyNumberFormat="1" applyFont="1" applyBorder="1" applyAlignment="1">
      <alignment vertical="center"/>
    </xf>
    <xf numFmtId="166" fontId="2" fillId="4" borderId="0" xfId="2" applyNumberFormat="1" applyFont="1" applyFill="1" applyBorder="1" applyAlignment="1">
      <alignment horizontal="center" vertical="center"/>
    </xf>
    <xf numFmtId="168" fontId="0" fillId="0" borderId="0" xfId="0" applyNumberFormat="1" applyBorder="1"/>
    <xf numFmtId="169" fontId="0" fillId="4" borderId="0" xfId="1" applyNumberFormat="1" applyFont="1" applyFill="1" applyBorder="1" applyAlignment="1">
      <alignment horizontal="right"/>
    </xf>
    <xf numFmtId="167" fontId="0" fillId="0" borderId="0" xfId="0" applyNumberFormat="1" applyFill="1" applyBorder="1"/>
    <xf numFmtId="167" fontId="2" fillId="4" borderId="0" xfId="0" applyNumberFormat="1" applyFont="1" applyFill="1" applyBorder="1"/>
    <xf numFmtId="0" fontId="11" fillId="6" borderId="3" xfId="0" applyFont="1" applyFill="1" applyBorder="1" applyAlignment="1">
      <alignment horizontal="center" vertical="center"/>
    </xf>
    <xf numFmtId="0" fontId="6" fillId="2" borderId="4" xfId="0" applyFont="1" applyFill="1" applyBorder="1" applyAlignment="1">
      <alignment horizontal="center" vertical="center"/>
    </xf>
    <xf numFmtId="169" fontId="2" fillId="4" borderId="0" xfId="1" applyNumberFormat="1" applyFont="1" applyFill="1" applyBorder="1" applyAlignment="1">
      <alignment vertical="center"/>
    </xf>
    <xf numFmtId="166" fontId="0" fillId="4" borderId="2" xfId="2" applyNumberFormat="1" applyFont="1" applyFill="1" applyBorder="1" applyAlignment="1">
      <alignment vertical="center"/>
    </xf>
    <xf numFmtId="0" fontId="6" fillId="2" borderId="5" xfId="0" applyFont="1" applyFill="1" applyBorder="1" applyAlignment="1">
      <alignment horizontal="center" vertical="center"/>
    </xf>
    <xf numFmtId="0" fontId="2" fillId="0" borderId="0" xfId="0" applyFont="1" applyFill="1" applyBorder="1" applyAlignment="1">
      <alignment horizontal="left" vertical="center" wrapText="1"/>
    </xf>
    <xf numFmtId="166" fontId="0" fillId="0" borderId="1" xfId="0" applyNumberFormat="1" applyBorder="1" applyAlignment="1">
      <alignment vertical="center"/>
    </xf>
    <xf numFmtId="0" fontId="5" fillId="9" borderId="0" xfId="0" applyFont="1" applyFill="1" applyBorder="1" applyAlignment="1">
      <alignment vertical="center"/>
    </xf>
    <xf numFmtId="169" fontId="2" fillId="4" borderId="1" xfId="1" applyNumberFormat="1" applyFont="1" applyFill="1" applyBorder="1" applyAlignment="1">
      <alignment vertical="center"/>
    </xf>
    <xf numFmtId="0" fontId="2" fillId="4" borderId="1" xfId="1" applyNumberFormat="1" applyFont="1" applyFill="1" applyBorder="1" applyAlignment="1">
      <alignment vertical="center"/>
    </xf>
    <xf numFmtId="166" fontId="2" fillId="4" borderId="1" xfId="1" applyNumberFormat="1" applyFont="1" applyFill="1" applyBorder="1" applyAlignment="1">
      <alignment vertical="center"/>
    </xf>
    <xf numFmtId="167" fontId="0" fillId="4" borderId="0" xfId="1" applyNumberFormat="1" applyFont="1" applyFill="1" applyBorder="1" applyAlignment="1">
      <alignment horizontal="right" vertical="center"/>
    </xf>
    <xf numFmtId="0" fontId="6" fillId="2" borderId="6" xfId="0" applyFont="1" applyFill="1" applyBorder="1" applyAlignment="1">
      <alignment horizontal="center" vertical="center"/>
    </xf>
    <xf numFmtId="166" fontId="2" fillId="0" borderId="1" xfId="0" applyNumberFormat="1" applyFont="1" applyBorder="1" applyAlignment="1">
      <alignment vertical="center"/>
    </xf>
    <xf numFmtId="166" fontId="0" fillId="4" borderId="0" xfId="2" applyNumberFormat="1" applyFont="1" applyFill="1" applyBorder="1" applyAlignment="1">
      <alignment horizontal="right" vertical="center"/>
    </xf>
    <xf numFmtId="166" fontId="0" fillId="0" borderId="0" xfId="0" applyNumberFormat="1" applyBorder="1" applyAlignment="1">
      <alignment horizontal="right" vertical="center"/>
    </xf>
    <xf numFmtId="0" fontId="6" fillId="2" borderId="4" xfId="0" applyFont="1" applyFill="1" applyBorder="1" applyAlignment="1">
      <alignment horizontal="center" vertical="center" wrapText="1"/>
    </xf>
    <xf numFmtId="167" fontId="2" fillId="4" borderId="7" xfId="0" applyNumberFormat="1" applyFont="1" applyFill="1" applyBorder="1"/>
    <xf numFmtId="167" fontId="0" fillId="0" borderId="0" xfId="0" applyNumberFormat="1" applyFont="1" applyBorder="1"/>
    <xf numFmtId="165" fontId="4" fillId="0" borderId="0" xfId="1" applyFont="1" applyFill="1" applyBorder="1" applyAlignment="1">
      <alignment vertical="center"/>
    </xf>
    <xf numFmtId="168" fontId="4" fillId="4" borderId="0" xfId="1" applyNumberFormat="1" applyFont="1" applyFill="1" applyBorder="1" applyAlignment="1">
      <alignment horizontal="center" vertical="center"/>
    </xf>
    <xf numFmtId="0" fontId="0" fillId="0" borderId="2" xfId="0" applyBorder="1" applyAlignment="1">
      <alignment vertical="center"/>
    </xf>
    <xf numFmtId="0" fontId="6" fillId="2" borderId="3" xfId="0" applyFont="1" applyFill="1" applyBorder="1" applyAlignment="1">
      <alignment horizontal="center" vertical="center"/>
    </xf>
    <xf numFmtId="166" fontId="2" fillId="0" borderId="1" xfId="2" applyNumberFormat="1" applyFont="1" applyBorder="1" applyAlignment="1">
      <alignment vertical="center"/>
    </xf>
    <xf numFmtId="166" fontId="0" fillId="4" borderId="2" xfId="2" applyNumberFormat="1" applyFont="1" applyFill="1" applyBorder="1" applyAlignment="1">
      <alignment horizontal="center" vertical="center"/>
    </xf>
    <xf numFmtId="167" fontId="2" fillId="0" borderId="7" xfId="1" applyNumberFormat="1" applyFont="1" applyFill="1" applyBorder="1" applyAlignment="1">
      <alignment horizontal="right"/>
    </xf>
    <xf numFmtId="0" fontId="5" fillId="0" borderId="0" xfId="0" applyFont="1" applyBorder="1" applyAlignment="1">
      <alignment horizontal="left" vertical="center" wrapText="1"/>
    </xf>
    <xf numFmtId="0" fontId="6" fillId="4" borderId="3" xfId="0" applyFont="1" applyFill="1" applyBorder="1" applyAlignment="1">
      <alignment horizontal="center" vertical="center"/>
    </xf>
    <xf numFmtId="166" fontId="0" fillId="4" borderId="2" xfId="2" applyNumberFormat="1" applyFont="1" applyFill="1" applyBorder="1" applyAlignment="1">
      <alignment horizontal="right" vertical="center"/>
    </xf>
    <xf numFmtId="168" fontId="2" fillId="0" borderId="0" xfId="0" applyNumberFormat="1" applyFont="1" applyBorder="1" applyAlignment="1">
      <alignment vertical="center"/>
    </xf>
    <xf numFmtId="167" fontId="1" fillId="4" borderId="0" xfId="1" applyNumberFormat="1" applyFont="1" applyFill="1" applyBorder="1" applyAlignment="1">
      <alignment horizontal="right"/>
    </xf>
    <xf numFmtId="0" fontId="2" fillId="0" borderId="0" xfId="0" applyFont="1" applyFill="1" applyBorder="1" applyAlignment="1"/>
    <xf numFmtId="0" fontId="2" fillId="0" borderId="0" xfId="0" applyFont="1" applyFill="1" applyBorder="1" applyAlignment="1">
      <alignment horizontal="left"/>
    </xf>
    <xf numFmtId="167" fontId="1" fillId="4" borderId="0" xfId="1" applyNumberFormat="1" applyFont="1" applyFill="1" applyBorder="1" applyAlignment="1"/>
    <xf numFmtId="170" fontId="2" fillId="4" borderId="0" xfId="1" applyNumberFormat="1" applyFont="1" applyFill="1" applyBorder="1" applyAlignment="1"/>
    <xf numFmtId="167" fontId="0" fillId="4" borderId="0" xfId="1" applyNumberFormat="1" applyFont="1" applyFill="1" applyBorder="1" applyAlignment="1"/>
    <xf numFmtId="170" fontId="0" fillId="4" borderId="0" xfId="1" applyNumberFormat="1" applyFont="1" applyFill="1" applyBorder="1" applyAlignment="1"/>
    <xf numFmtId="169" fontId="2" fillId="4" borderId="0" xfId="0" applyNumberFormat="1" applyFont="1" applyFill="1" applyBorder="1" applyAlignment="1"/>
    <xf numFmtId="0" fontId="4" fillId="4" borderId="0" xfId="0" applyFont="1" applyFill="1" applyBorder="1" applyAlignment="1">
      <alignment horizontal="left" indent="2"/>
    </xf>
    <xf numFmtId="167" fontId="2" fillId="4" borderId="0" xfId="1" applyNumberFormat="1" applyFont="1" applyFill="1" applyBorder="1" applyAlignment="1"/>
    <xf numFmtId="0" fontId="0" fillId="4" borderId="0" xfId="0" applyFill="1" applyBorder="1" applyAlignment="1"/>
    <xf numFmtId="0" fontId="5" fillId="4" borderId="0" xfId="0" applyFont="1" applyFill="1" applyBorder="1"/>
    <xf numFmtId="0" fontId="5" fillId="0" borderId="0" xfId="0" applyFont="1" applyFill="1" applyBorder="1"/>
    <xf numFmtId="0" fontId="5" fillId="0" borderId="0" xfId="0" applyFont="1" applyFill="1" applyBorder="1" applyAlignment="1"/>
    <xf numFmtId="173" fontId="0" fillId="0" borderId="2" xfId="0" applyNumberFormat="1" applyBorder="1" applyAlignment="1">
      <alignment vertical="center"/>
    </xf>
    <xf numFmtId="173" fontId="2" fillId="0" borderId="0" xfId="0" applyNumberFormat="1" applyFont="1" applyBorder="1" applyAlignment="1">
      <alignment vertical="center"/>
    </xf>
    <xf numFmtId="168" fontId="2" fillId="0" borderId="1" xfId="0" applyNumberFormat="1" applyFont="1" applyBorder="1" applyAlignment="1">
      <alignment vertical="center"/>
    </xf>
    <xf numFmtId="166" fontId="0" fillId="0" borderId="2" xfId="0" applyNumberFormat="1" applyBorder="1" applyAlignment="1">
      <alignment vertical="center"/>
    </xf>
    <xf numFmtId="166" fontId="2" fillId="0" borderId="0" xfId="0" applyNumberFormat="1" applyFont="1" applyBorder="1" applyAlignment="1">
      <alignment vertical="center"/>
    </xf>
    <xf numFmtId="167" fontId="1" fillId="0" borderId="0" xfId="1" applyNumberFormat="1" applyFont="1" applyFill="1" applyBorder="1" applyAlignment="1">
      <alignment horizontal="right"/>
    </xf>
    <xf numFmtId="173" fontId="2" fillId="0" borderId="0" xfId="0" applyNumberFormat="1" applyFont="1" applyBorder="1"/>
    <xf numFmtId="173" fontId="2" fillId="0" borderId="1" xfId="0" applyNumberFormat="1" applyFont="1" applyBorder="1" applyAlignment="1">
      <alignment vertical="center"/>
    </xf>
    <xf numFmtId="173" fontId="0" fillId="0" borderId="0" xfId="0" applyNumberFormat="1" applyFont="1" applyBorder="1"/>
    <xf numFmtId="167" fontId="2" fillId="4" borderId="0" xfId="28" applyNumberFormat="1" applyFont="1" applyFill="1" applyBorder="1" applyAlignment="1">
      <alignment horizontal="center"/>
    </xf>
    <xf numFmtId="167" fontId="0" fillId="4" borderId="0" xfId="28" applyNumberFormat="1" applyFont="1" applyFill="1" applyBorder="1" applyAlignment="1">
      <alignment horizontal="right"/>
    </xf>
    <xf numFmtId="169" fontId="0" fillId="4" borderId="0" xfId="28" applyNumberFormat="1" applyFont="1" applyFill="1" applyBorder="1" applyAlignment="1">
      <alignment horizontal="right"/>
    </xf>
    <xf numFmtId="167" fontId="0" fillId="0" borderId="0" xfId="28" applyNumberFormat="1" applyFont="1" applyFill="1" applyBorder="1" applyAlignment="1">
      <alignment horizontal="right"/>
    </xf>
    <xf numFmtId="167" fontId="0" fillId="4" borderId="0" xfId="0" applyNumberFormat="1" applyFill="1" applyBorder="1"/>
    <xf numFmtId="167" fontId="2" fillId="4" borderId="0" xfId="29" applyNumberFormat="1" applyFont="1" applyFill="1" applyBorder="1" applyAlignment="1">
      <alignment horizontal="center"/>
    </xf>
    <xf numFmtId="167" fontId="0" fillId="0" borderId="0" xfId="29" applyNumberFormat="1" applyFont="1" applyFill="1" applyBorder="1" applyAlignment="1">
      <alignment horizontal="right"/>
    </xf>
    <xf numFmtId="167" fontId="2" fillId="0" borderId="0" xfId="29" applyNumberFormat="1" applyFont="1" applyFill="1" applyBorder="1" applyAlignment="1">
      <alignment horizontal="center"/>
    </xf>
    <xf numFmtId="169" fontId="2" fillId="4" borderId="0" xfId="0" applyNumberFormat="1" applyFont="1" applyFill="1" applyBorder="1"/>
    <xf numFmtId="167" fontId="0" fillId="0" borderId="0" xfId="1" applyNumberFormat="1" applyFont="1" applyFill="1" applyBorder="1" applyAlignment="1">
      <alignment horizontal="right" vertical="center"/>
    </xf>
    <xf numFmtId="167" fontId="4" fillId="4" borderId="0" xfId="1" applyNumberFormat="1" applyFont="1" applyFill="1" applyBorder="1" applyAlignment="1"/>
    <xf numFmtId="166" fontId="4" fillId="0" borderId="0" xfId="2" applyNumberFormat="1" applyFont="1" applyFill="1" applyBorder="1" applyAlignment="1">
      <alignment horizontal="center" vertical="center"/>
    </xf>
    <xf numFmtId="0" fontId="6" fillId="4" borderId="0" xfId="0" applyFont="1" applyFill="1" applyBorder="1" applyAlignment="1">
      <alignment horizontal="center" vertical="center" wrapText="1"/>
    </xf>
    <xf numFmtId="0" fontId="2" fillId="5" borderId="0" xfId="0" applyFont="1" applyFill="1" applyBorder="1" applyAlignment="1"/>
    <xf numFmtId="168" fontId="4" fillId="4" borderId="0" xfId="1" quotePrefix="1" applyNumberFormat="1" applyFont="1" applyFill="1" applyBorder="1" applyAlignment="1">
      <alignment horizontal="center" vertical="center"/>
    </xf>
    <xf numFmtId="165" fontId="0" fillId="0" borderId="0" xfId="1" applyFont="1" applyBorder="1" applyAlignment="1">
      <alignment vertical="center"/>
    </xf>
    <xf numFmtId="0" fontId="0" fillId="0" borderId="0" xfId="0" applyFont="1" applyBorder="1" applyAlignment="1">
      <alignment horizontal="left" indent="1"/>
    </xf>
    <xf numFmtId="173" fontId="4" fillId="0" borderId="0" xfId="0" applyNumberFormat="1" applyFont="1" applyBorder="1"/>
    <xf numFmtId="173" fontId="5" fillId="0" borderId="0" xfId="0" applyNumberFormat="1" applyFont="1" applyBorder="1"/>
    <xf numFmtId="167" fontId="5" fillId="4" borderId="0" xfId="28" applyNumberFormat="1" applyFont="1" applyFill="1" applyBorder="1" applyAlignment="1">
      <alignment horizontal="center"/>
    </xf>
    <xf numFmtId="167" fontId="4" fillId="4" borderId="0" xfId="28" applyNumberFormat="1" applyFont="1" applyFill="1" applyBorder="1" applyAlignment="1">
      <alignment horizontal="right"/>
    </xf>
    <xf numFmtId="167" fontId="4" fillId="0" borderId="0" xfId="28" applyNumberFormat="1" applyFont="1" applyFill="1" applyBorder="1" applyAlignment="1">
      <alignment horizontal="right"/>
    </xf>
    <xf numFmtId="169" fontId="4" fillId="0" borderId="0" xfId="28" applyNumberFormat="1" applyFont="1" applyFill="1" applyBorder="1" applyAlignment="1">
      <alignment horizontal="right"/>
    </xf>
    <xf numFmtId="167" fontId="5" fillId="4" borderId="0" xfId="0" applyNumberFormat="1" applyFont="1" applyFill="1" applyBorder="1"/>
    <xf numFmtId="173" fontId="4" fillId="0" borderId="0" xfId="0" applyNumberFormat="1" applyFont="1" applyFill="1" applyBorder="1" applyAlignment="1">
      <alignment vertical="center"/>
    </xf>
    <xf numFmtId="173" fontId="5" fillId="0" borderId="1" xfId="0" applyNumberFormat="1" applyFont="1" applyBorder="1" applyAlignment="1">
      <alignment vertical="center"/>
    </xf>
    <xf numFmtId="167" fontId="5" fillId="0" borderId="0" xfId="1" applyNumberFormat="1" applyFont="1" applyFill="1" applyBorder="1" applyAlignment="1">
      <alignment horizontal="right"/>
    </xf>
    <xf numFmtId="167" fontId="4" fillId="0" borderId="0" xfId="1" applyNumberFormat="1" applyFont="1" applyFill="1" applyBorder="1" applyAlignment="1">
      <alignment horizontal="right"/>
    </xf>
    <xf numFmtId="169" fontId="4" fillId="4" borderId="0" xfId="28" applyNumberFormat="1" applyFont="1" applyFill="1" applyBorder="1" applyAlignment="1">
      <alignment horizontal="right"/>
    </xf>
    <xf numFmtId="173" fontId="0" fillId="4" borderId="0" xfId="0" applyNumberFormat="1" applyFont="1" applyFill="1" applyBorder="1"/>
    <xf numFmtId="166" fontId="0" fillId="0" borderId="2" xfId="2" applyNumberFormat="1" applyFont="1" applyFill="1" applyBorder="1" applyAlignment="1">
      <alignment vertical="center"/>
    </xf>
    <xf numFmtId="0" fontId="0" fillId="4" borderId="0" xfId="0" applyFill="1" applyBorder="1" applyAlignment="1">
      <alignment horizontal="left" wrapText="1" indent="2"/>
    </xf>
    <xf numFmtId="173" fontId="0" fillId="0" borderId="0" xfId="0" applyNumberFormat="1" applyFont="1" applyFill="1" applyBorder="1"/>
    <xf numFmtId="166" fontId="0" fillId="0" borderId="0" xfId="0" applyNumberFormat="1" applyAlignment="1">
      <alignment horizontal="center" vertical="center"/>
    </xf>
    <xf numFmtId="0" fontId="0" fillId="0" borderId="0" xfId="0" applyAlignment="1">
      <alignment vertical="center"/>
    </xf>
    <xf numFmtId="168" fontId="0" fillId="4" borderId="0" xfId="0" applyNumberFormat="1" applyFont="1" applyFill="1" applyBorder="1"/>
    <xf numFmtId="0" fontId="2" fillId="0" borderId="0" xfId="0" applyFont="1" applyBorder="1"/>
    <xf numFmtId="0" fontId="0" fillId="0" borderId="0" xfId="0" applyBorder="1"/>
    <xf numFmtId="0" fontId="0" fillId="4" borderId="0" xfId="0" applyFill="1" applyBorder="1"/>
    <xf numFmtId="0" fontId="6" fillId="2" borderId="0" xfId="0" applyFont="1" applyFill="1" applyBorder="1" applyAlignment="1">
      <alignment horizontal="center" vertical="center"/>
    </xf>
    <xf numFmtId="0" fontId="2" fillId="4" borderId="0" xfId="0" applyFont="1" applyFill="1" applyBorder="1"/>
    <xf numFmtId="168" fontId="2" fillId="4" borderId="0" xfId="0" applyNumberFormat="1" applyFont="1" applyFill="1" applyBorder="1"/>
    <xf numFmtId="0" fontId="0" fillId="4" borderId="0" xfId="0" applyFont="1" applyFill="1" applyBorder="1"/>
    <xf numFmtId="173" fontId="0" fillId="0" borderId="0" xfId="0" applyNumberFormat="1" applyFont="1" applyBorder="1"/>
    <xf numFmtId="168" fontId="0" fillId="4" borderId="0" xfId="0" applyNumberFormat="1" applyFill="1" applyBorder="1"/>
    <xf numFmtId="173" fontId="0" fillId="0" borderId="0" xfId="0" applyNumberFormat="1" applyFont="1" applyFill="1" applyBorder="1"/>
    <xf numFmtId="0" fontId="6" fillId="2" borderId="0" xfId="0" applyFont="1" applyFill="1" applyAlignment="1">
      <alignment horizontal="center" vertical="center"/>
    </xf>
    <xf numFmtId="9" fontId="0" fillId="0" borderId="0" xfId="0" applyNumberFormat="1" applyAlignment="1">
      <alignment horizontal="center" vertical="center"/>
    </xf>
    <xf numFmtId="168" fontId="0" fillId="0" borderId="0" xfId="0" applyNumberFormat="1" applyAlignment="1">
      <alignment vertical="center"/>
    </xf>
    <xf numFmtId="171" fontId="0" fillId="0" borderId="0" xfId="0" applyNumberFormat="1" applyBorder="1" applyAlignment="1">
      <alignment vertical="center"/>
    </xf>
    <xf numFmtId="167" fontId="4" fillId="4" borderId="0" xfId="1" applyNumberFormat="1" applyFont="1" applyFill="1" applyBorder="1" applyAlignment="1">
      <alignment horizontal="right" vertical="center"/>
    </xf>
    <xf numFmtId="167" fontId="0" fillId="0" borderId="0" xfId="0" applyNumberFormat="1" applyBorder="1" applyAlignment="1">
      <alignment vertical="center"/>
    </xf>
    <xf numFmtId="167" fontId="0" fillId="0" borderId="0" xfId="0" applyNumberFormat="1" applyFill="1" applyBorder="1" applyAlignment="1">
      <alignment horizontal="center" vertical="center"/>
    </xf>
    <xf numFmtId="166" fontId="0" fillId="0" borderId="0" xfId="2" applyNumberFormat="1" applyFont="1" applyBorder="1" applyAlignment="1">
      <alignment horizontal="center" vertical="center"/>
    </xf>
    <xf numFmtId="165" fontId="0" fillId="4" borderId="0" xfId="1" applyNumberFormat="1" applyFont="1" applyFill="1" applyBorder="1" applyAlignment="1">
      <alignment horizontal="center" vertical="center"/>
    </xf>
    <xf numFmtId="167" fontId="5" fillId="4" borderId="0" xfId="1" applyNumberFormat="1" applyFont="1" applyFill="1" applyBorder="1" applyAlignment="1">
      <alignment horizontal="right" vertical="center"/>
    </xf>
    <xf numFmtId="167" fontId="2" fillId="4" borderId="0" xfId="1" applyNumberFormat="1" applyFont="1" applyFill="1" applyBorder="1" applyAlignment="1">
      <alignment horizontal="right" vertical="center"/>
    </xf>
    <xf numFmtId="167" fontId="2" fillId="0" borderId="0" xfId="0" applyNumberFormat="1" applyFont="1" applyFill="1" applyBorder="1" applyAlignment="1">
      <alignment vertical="center"/>
    </xf>
    <xf numFmtId="167" fontId="2" fillId="0" borderId="0" xfId="0" applyNumberFormat="1" applyFont="1" applyBorder="1" applyAlignment="1">
      <alignment vertical="center"/>
    </xf>
    <xf numFmtId="167" fontId="2" fillId="0" borderId="0" xfId="1" applyNumberFormat="1" applyFont="1" applyBorder="1" applyAlignment="1">
      <alignment vertical="center"/>
    </xf>
    <xf numFmtId="171" fontId="2" fillId="0" borderId="0" xfId="0" applyNumberFormat="1" applyFont="1" applyBorder="1" applyAlignment="1">
      <alignment vertical="center"/>
    </xf>
    <xf numFmtId="0" fontId="9" fillId="0" borderId="0" xfId="0" applyFont="1" applyBorder="1" applyAlignment="1">
      <alignment vertical="center"/>
    </xf>
    <xf numFmtId="169" fontId="0" fillId="0" borderId="0" xfId="0" applyNumberFormat="1" applyBorder="1" applyAlignment="1">
      <alignment vertical="center"/>
    </xf>
    <xf numFmtId="167" fontId="0" fillId="0" borderId="0" xfId="1" applyNumberFormat="1" applyFont="1" applyBorder="1" applyAlignment="1">
      <alignment vertical="center"/>
    </xf>
    <xf numFmtId="165" fontId="4" fillId="4" borderId="0" xfId="1" applyNumberFormat="1" applyFont="1" applyFill="1" applyBorder="1" applyAlignment="1">
      <alignment horizontal="right" vertical="center"/>
    </xf>
    <xf numFmtId="165" fontId="0" fillId="4" borderId="0" xfId="1" applyNumberFormat="1" applyFont="1" applyFill="1" applyBorder="1" applyAlignment="1">
      <alignment horizontal="right" vertical="center"/>
    </xf>
    <xf numFmtId="172" fontId="0" fillId="0" borderId="0" xfId="0" applyNumberFormat="1" applyBorder="1" applyAlignment="1">
      <alignment vertical="center"/>
    </xf>
    <xf numFmtId="2" fontId="0" fillId="0" borderId="0" xfId="0" applyNumberFormat="1" applyBorder="1" applyAlignment="1">
      <alignment vertical="center"/>
    </xf>
    <xf numFmtId="165" fontId="0" fillId="0" borderId="0" xfId="1" applyNumberFormat="1" applyFont="1" applyFill="1" applyBorder="1" applyAlignment="1">
      <alignment horizontal="right" vertical="center"/>
    </xf>
    <xf numFmtId="2" fontId="0" fillId="0" borderId="0" xfId="0" applyNumberFormat="1" applyFill="1" applyBorder="1" applyAlignment="1">
      <alignment vertical="center"/>
    </xf>
    <xf numFmtId="165" fontId="4" fillId="4" borderId="0" xfId="1" applyNumberFormat="1" applyFont="1" applyFill="1" applyBorder="1" applyAlignment="1">
      <alignment horizontal="center" vertical="center"/>
    </xf>
    <xf numFmtId="165" fontId="4" fillId="0" borderId="0" xfId="1" applyNumberFormat="1" applyFont="1" applyFill="1" applyBorder="1" applyAlignment="1">
      <alignment horizontal="center" vertical="center"/>
    </xf>
    <xf numFmtId="165" fontId="0" fillId="0" borderId="0" xfId="0" applyNumberFormat="1" applyFill="1" applyBorder="1" applyAlignment="1">
      <alignment horizontal="center" vertical="center"/>
    </xf>
    <xf numFmtId="165" fontId="0" fillId="0" borderId="0" xfId="0" applyNumberFormat="1" applyBorder="1" applyAlignment="1">
      <alignment vertical="center"/>
    </xf>
    <xf numFmtId="165" fontId="0" fillId="0" borderId="0" xfId="1" applyNumberFormat="1" applyFont="1" applyFill="1" applyBorder="1" applyAlignment="1">
      <alignment vertical="center"/>
    </xf>
    <xf numFmtId="165" fontId="5" fillId="4" borderId="0" xfId="1" applyNumberFormat="1" applyFont="1" applyFill="1" applyBorder="1" applyAlignment="1">
      <alignment horizontal="right" vertical="center"/>
    </xf>
    <xf numFmtId="165" fontId="2" fillId="4" borderId="0" xfId="1" applyNumberFormat="1" applyFont="1" applyFill="1" applyBorder="1" applyAlignment="1">
      <alignment horizontal="right" vertical="center"/>
    </xf>
    <xf numFmtId="165" fontId="2" fillId="0" borderId="0" xfId="1" applyNumberFormat="1" applyFont="1" applyFill="1" applyBorder="1" applyAlignment="1">
      <alignment horizontal="right" vertical="center"/>
    </xf>
    <xf numFmtId="172" fontId="2" fillId="0" borderId="0" xfId="0" applyNumberFormat="1" applyFont="1" applyBorder="1" applyAlignment="1">
      <alignment vertical="center"/>
    </xf>
    <xf numFmtId="2" fontId="2" fillId="0" borderId="0" xfId="0" applyNumberFormat="1" applyFont="1" applyBorder="1" applyAlignment="1">
      <alignment vertical="center"/>
    </xf>
    <xf numFmtId="0" fontId="8" fillId="0" borderId="0" xfId="0" applyFont="1" applyFill="1" applyBorder="1" applyAlignment="1">
      <alignment vertical="center"/>
    </xf>
    <xf numFmtId="171" fontId="0" fillId="4" borderId="0" xfId="1" applyNumberFormat="1" applyFont="1" applyFill="1" applyBorder="1" applyAlignment="1">
      <alignment horizontal="right" vertical="center"/>
    </xf>
    <xf numFmtId="171" fontId="0" fillId="4" borderId="0" xfId="1" applyNumberFormat="1" applyFont="1" applyFill="1" applyBorder="1" applyAlignment="1">
      <alignment horizontal="center" vertical="center"/>
    </xf>
    <xf numFmtId="171" fontId="2" fillId="4" borderId="0" xfId="1" applyNumberFormat="1" applyFont="1" applyFill="1" applyBorder="1" applyAlignment="1">
      <alignment horizontal="right" vertical="center"/>
    </xf>
    <xf numFmtId="172" fontId="0" fillId="4" borderId="0" xfId="1" applyNumberFormat="1" applyFont="1" applyFill="1" applyBorder="1" applyAlignment="1">
      <alignment horizontal="right" vertical="center"/>
    </xf>
    <xf numFmtId="172" fontId="0" fillId="4" borderId="0" xfId="1" applyNumberFormat="1" applyFont="1" applyFill="1" applyBorder="1" applyAlignment="1">
      <alignment horizontal="center" vertical="center"/>
    </xf>
    <xf numFmtId="0" fontId="0" fillId="4" borderId="0" xfId="0" applyFill="1" applyAlignment="1">
      <alignment horizontal="left" indent="2"/>
    </xf>
    <xf numFmtId="0" fontId="0" fillId="0" borderId="0" xfId="0" applyFont="1" applyAlignment="1">
      <alignment horizontal="left" indent="2"/>
    </xf>
    <xf numFmtId="0" fontId="0" fillId="0" borderId="0" xfId="0" applyFont="1" applyAlignment="1">
      <alignment horizontal="left" indent="1"/>
    </xf>
    <xf numFmtId="167" fontId="0" fillId="0" borderId="0" xfId="0" applyNumberFormat="1" applyAlignment="1">
      <alignment horizontal="right" vertical="center"/>
    </xf>
    <xf numFmtId="171" fontId="0" fillId="0" borderId="0" xfId="0" applyNumberFormat="1"/>
    <xf numFmtId="171" fontId="2" fillId="0" borderId="0" xfId="0" applyNumberFormat="1" applyFont="1"/>
    <xf numFmtId="0" fontId="2" fillId="0" borderId="0" xfId="0" applyFont="1"/>
    <xf numFmtId="166" fontId="0" fillId="0" borderId="0" xfId="0" applyNumberFormat="1" applyAlignment="1">
      <alignment vertical="center"/>
    </xf>
    <xf numFmtId="173" fontId="5" fillId="4" borderId="0" xfId="28" applyNumberFormat="1" applyFont="1" applyFill="1" applyBorder="1" applyAlignment="1">
      <alignment horizontal="center"/>
    </xf>
    <xf numFmtId="173" fontId="2" fillId="4" borderId="0" xfId="0" applyNumberFormat="1" applyFont="1" applyFill="1"/>
    <xf numFmtId="173" fontId="4" fillId="0" borderId="0" xfId="28" applyNumberFormat="1" applyFont="1" applyFill="1" applyBorder="1" applyAlignment="1">
      <alignment horizontal="right"/>
    </xf>
    <xf numFmtId="167" fontId="1" fillId="4" borderId="0" xfId="1" applyNumberFormat="1" applyFont="1" applyFill="1" applyBorder="1" applyAlignment="1">
      <alignment horizontal="center"/>
    </xf>
    <xf numFmtId="167" fontId="1" fillId="0" borderId="0" xfId="1" applyNumberFormat="1" applyFont="1" applyFill="1" applyBorder="1" applyAlignment="1">
      <alignment horizontal="center"/>
    </xf>
    <xf numFmtId="167" fontId="0" fillId="4" borderId="0" xfId="0" applyNumberFormat="1" applyFont="1" applyFill="1" applyBorder="1"/>
    <xf numFmtId="167" fontId="1" fillId="0" borderId="0" xfId="28" applyNumberFormat="1" applyFont="1" applyFill="1" applyBorder="1" applyAlignment="1">
      <alignment horizontal="right"/>
    </xf>
    <xf numFmtId="167" fontId="1" fillId="4" borderId="0" xfId="28" applyNumberFormat="1" applyFont="1" applyFill="1" applyBorder="1" applyAlignment="1">
      <alignment horizontal="center"/>
    </xf>
    <xf numFmtId="167" fontId="4" fillId="4" borderId="0" xfId="28" applyNumberFormat="1" applyFont="1" applyFill="1" applyBorder="1" applyAlignment="1">
      <alignment horizontal="center"/>
    </xf>
    <xf numFmtId="0" fontId="0" fillId="4" borderId="0" xfId="0" applyFill="1"/>
    <xf numFmtId="0" fontId="2" fillId="0" borderId="7" xfId="1" applyNumberFormat="1" applyFont="1" applyFill="1" applyBorder="1" applyAlignment="1">
      <alignment horizontal="left"/>
    </xf>
    <xf numFmtId="0" fontId="2" fillId="4" borderId="0" xfId="0" applyNumberFormat="1" applyFont="1" applyFill="1" applyBorder="1" applyAlignment="1">
      <alignment horizontal="left"/>
    </xf>
    <xf numFmtId="167" fontId="5" fillId="4" borderId="0" xfId="28" applyNumberFormat="1" applyFont="1" applyFill="1" applyBorder="1" applyAlignment="1">
      <alignment horizontal="right"/>
    </xf>
    <xf numFmtId="174" fontId="13" fillId="0" borderId="0" xfId="0" applyNumberFormat="1" applyFont="1"/>
    <xf numFmtId="173" fontId="12" fillId="0" borderId="0" xfId="0" applyNumberFormat="1" applyFont="1"/>
    <xf numFmtId="174" fontId="12" fillId="0" borderId="0" xfId="0" applyNumberFormat="1" applyFont="1"/>
    <xf numFmtId="174" fontId="13" fillId="10" borderId="0" xfId="1" applyNumberFormat="1" applyFont="1" applyFill="1" applyBorder="1"/>
    <xf numFmtId="167" fontId="12" fillId="0" borderId="0" xfId="1" applyNumberFormat="1" applyFont="1" applyFill="1" applyBorder="1"/>
    <xf numFmtId="174" fontId="16" fillId="0" borderId="0" xfId="0" applyNumberFormat="1" applyFont="1"/>
    <xf numFmtId="167" fontId="14" fillId="7" borderId="0" xfId="28" applyNumberFormat="1" applyFont="1" applyFill="1" applyBorder="1" applyAlignment="1">
      <alignment horizontal="right"/>
    </xf>
    <xf numFmtId="168" fontId="2" fillId="0" borderId="0" xfId="0" applyNumberFormat="1" applyFont="1"/>
    <xf numFmtId="168" fontId="0" fillId="0" borderId="2" xfId="0" applyNumberFormat="1" applyBorder="1" applyAlignment="1">
      <alignment vertical="center"/>
    </xf>
    <xf numFmtId="166" fontId="4" fillId="4" borderId="0" xfId="1" applyNumberFormat="1" applyFont="1" applyFill="1" applyBorder="1" applyAlignment="1">
      <alignment horizontal="right" vertical="center"/>
    </xf>
    <xf numFmtId="0" fontId="2" fillId="0" borderId="0" xfId="0" applyFont="1" applyFill="1" applyBorder="1" applyAlignment="1">
      <alignment vertical="center" wrapText="1"/>
    </xf>
    <xf numFmtId="0" fontId="0" fillId="0" borderId="0" xfId="0" applyAlignment="1">
      <alignment vertical="center" wrapText="1"/>
    </xf>
    <xf numFmtId="0" fontId="2" fillId="0" borderId="0" xfId="0" applyFont="1" applyFill="1" applyBorder="1" applyAlignment="1">
      <alignment horizontal="left" vertical="center" wrapText="1"/>
    </xf>
    <xf numFmtId="0" fontId="5" fillId="9" borderId="0" xfId="0" applyFont="1" applyFill="1" applyBorder="1" applyAlignment="1">
      <alignment horizontal="center" vertical="center"/>
    </xf>
    <xf numFmtId="0" fontId="10" fillId="0" borderId="0" xfId="0" applyFont="1" applyFill="1" applyBorder="1" applyAlignment="1">
      <alignment horizontal="left" wrapText="1"/>
    </xf>
    <xf numFmtId="167" fontId="0" fillId="4" borderId="0" xfId="0" applyNumberFormat="1" applyFill="1" applyAlignment="1">
      <alignment horizontal="right"/>
    </xf>
    <xf numFmtId="167" fontId="2" fillId="4" borderId="0" xfId="0" applyNumberFormat="1" applyFont="1" applyFill="1" applyAlignment="1">
      <alignment horizontal="right"/>
    </xf>
  </cellXfs>
  <cellStyles count="53">
    <cellStyle name="Moeda 2" xfId="5" xr:uid="{00000000-0005-0000-0000-000001000000}"/>
    <cellStyle name="Normal" xfId="0" builtinId="0"/>
    <cellStyle name="Normal 10" xfId="10" xr:uid="{00000000-0005-0000-0000-000003000000}"/>
    <cellStyle name="Normal 2" xfId="3" xr:uid="{00000000-0005-0000-0000-000004000000}"/>
    <cellStyle name="Normal 2 2" xfId="8" xr:uid="{00000000-0005-0000-0000-000005000000}"/>
    <cellStyle name="Normal 3" xfId="11" xr:uid="{00000000-0005-0000-0000-000006000000}"/>
    <cellStyle name="Normal 4" xfId="12" xr:uid="{00000000-0005-0000-0000-000007000000}"/>
    <cellStyle name="Normal 5" xfId="13" xr:uid="{00000000-0005-0000-0000-000008000000}"/>
    <cellStyle name="Normal 6" xfId="14" xr:uid="{00000000-0005-0000-0000-000009000000}"/>
    <cellStyle name="Normal 6 2" xfId="27" xr:uid="{00000000-0005-0000-0000-00000A000000}"/>
    <cellStyle name="Normal 7" xfId="15" xr:uid="{00000000-0005-0000-0000-00000B000000}"/>
    <cellStyle name="Normal 8" xfId="4" xr:uid="{00000000-0005-0000-0000-00000C000000}"/>
    <cellStyle name="Normal 9" xfId="16" xr:uid="{00000000-0005-0000-0000-00000D000000}"/>
    <cellStyle name="Porcentagem" xfId="2" builtinId="5"/>
    <cellStyle name="Porcentagem 2" xfId="6" xr:uid="{00000000-0005-0000-0000-000010000000}"/>
    <cellStyle name="Porcentagem 2 10" xfId="33" xr:uid="{00000000-0005-0000-0000-000011000000}"/>
    <cellStyle name="Porcentagem 2 2" xfId="7" xr:uid="{00000000-0005-0000-0000-000011000000}"/>
    <cellStyle name="Porcentagem 3" xfId="17" xr:uid="{00000000-0005-0000-0000-000012000000}"/>
    <cellStyle name="Porcentagem 5" xfId="18" xr:uid="{00000000-0005-0000-0000-000013000000}"/>
    <cellStyle name="Porcentagem 6" xfId="19" xr:uid="{00000000-0005-0000-0000-000014000000}"/>
    <cellStyle name="Porcentagem 7" xfId="20" xr:uid="{00000000-0005-0000-0000-000015000000}"/>
    <cellStyle name="Porcentagem 8" xfId="21" xr:uid="{00000000-0005-0000-0000-000016000000}"/>
    <cellStyle name="Porcentagem 9" xfId="22" xr:uid="{00000000-0005-0000-0000-000017000000}"/>
    <cellStyle name="Separador de milhares 11" xfId="23" xr:uid="{00000000-0005-0000-0000-000018000000}"/>
    <cellStyle name="Separador de milhares 12" xfId="24" xr:uid="{00000000-0005-0000-0000-000019000000}"/>
    <cellStyle name="Separador de milhares 2" xfId="25" xr:uid="{00000000-0005-0000-0000-00001A000000}"/>
    <cellStyle name="Separador de milhares 2 2" xfId="9" xr:uid="{00000000-0005-0000-0000-00001B000000}"/>
    <cellStyle name="Separador de milhares 2 2 2" xfId="30" xr:uid="{00000000-0005-0000-0000-00001C000000}"/>
    <cellStyle name="Separador de milhares 2 2 2 2" xfId="41" xr:uid="{00000000-0005-0000-0000-00001C000000}"/>
    <cellStyle name="Separador de milhares 2 2 2 3" xfId="50" xr:uid="{C22770B9-6C7A-4665-9A0E-6EFD37F07BB1}"/>
    <cellStyle name="Separador de milhares 2 2 3" xfId="36" xr:uid="{00000000-0005-0000-0000-00001B000000}"/>
    <cellStyle name="Separador de milhares 2 2 3 2" xfId="45" xr:uid="{27351F25-1729-4E5A-A17B-8B7AAC6BF5D6}"/>
    <cellStyle name="Separador de milhares 2 3" xfId="31" xr:uid="{00000000-0005-0000-0000-00001B000000}"/>
    <cellStyle name="Separador de milhares 2 3 2" xfId="42" xr:uid="{00000000-0005-0000-0000-00001B000000}"/>
    <cellStyle name="Separador de milhares 2 3 3" xfId="51" xr:uid="{778C25F1-F874-40EA-BF68-AD2A70B0ED5F}"/>
    <cellStyle name="Separador de milhares 2 4" xfId="37" xr:uid="{00000000-0005-0000-0000-00001A000000}"/>
    <cellStyle name="Separador de milhares 2 4 2" xfId="46" xr:uid="{762CE2C3-3374-4E52-8E98-9935F16E9568}"/>
    <cellStyle name="Separador de milhares 9" xfId="26" xr:uid="{00000000-0005-0000-0000-00001C000000}"/>
    <cellStyle name="Separador de milhares 9 2" xfId="32" xr:uid="{00000000-0005-0000-0000-00001D000000}"/>
    <cellStyle name="Separador de milhares 9 2 2" xfId="43" xr:uid="{00000000-0005-0000-0000-00001D000000}"/>
    <cellStyle name="Separador de milhares 9 2 3" xfId="52" xr:uid="{7B8365CD-0F61-451F-A5D2-2C3F0649A81C}"/>
    <cellStyle name="Separador de milhares 9 3" xfId="38" xr:uid="{00000000-0005-0000-0000-00001C000000}"/>
    <cellStyle name="Separador de milhares 9 3 2" xfId="47" xr:uid="{78B5A6D5-62BB-4FFE-9A68-3A589F63A3FC}"/>
    <cellStyle name="Vírgula" xfId="1" builtinId="3"/>
    <cellStyle name="Vírgula 2" xfId="29" xr:uid="{00000000-0005-0000-0000-00004E000000}"/>
    <cellStyle name="Vírgula 2 2" xfId="40" xr:uid="{00000000-0005-0000-0000-00004E000000}"/>
    <cellStyle name="Vírgula 2 3" xfId="49" xr:uid="{BDD06B89-8571-4844-ADF2-E6F2E9A12DD5}"/>
    <cellStyle name="Vírgula 22" xfId="28" xr:uid="{E2E87AFA-DCE5-4DBD-B929-B08218727B8A}"/>
    <cellStyle name="Vírgula 22 2" xfId="39" xr:uid="{E2E87AFA-DCE5-4DBD-B929-B08218727B8A}"/>
    <cellStyle name="Vírgula 22 2 2" xfId="48" xr:uid="{A3936AE2-01E7-4201-83EC-F8074127E9A3}"/>
    <cellStyle name="Vírgula 22 3" xfId="34" xr:uid="{30091487-6B50-41AE-B281-3D406E4CD445}"/>
    <cellStyle name="Vírgula 3" xfId="35" xr:uid="{00000000-0005-0000-0000-000051000000}"/>
    <cellStyle name="Vírgula 3 2" xfId="44" xr:uid="{89DA371C-9970-45C2-AE31-BC40ED7132CF}"/>
  </cellStyles>
  <dxfs count="0"/>
  <tableStyles count="0" defaultTableStyle="TableStyleMedium9" defaultPivotStyle="PivotStyleLight16"/>
  <colors>
    <mruColors>
      <color rgb="FFCFD3D2"/>
      <color rgb="FFA4BD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dministracao12\Area%20Publica\WINDOWS\TEMP\c.notes.data\ECOF11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Ger_Planejamento_Orcamentario\Or&#231;amento\2008\Valuation\Valuation%20Vitarella%20Jul_0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dministracao12\Area%20Publica\TORO\ECOF109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RPOMPEEM\aws\Documents%20and%20Settings\emerson.pompeu\My%20Documents\Clientes\ConsorcioSiglaSade\ECOF29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CO"/>
      <sheetName val="ce"/>
      <sheetName val="ce_euro"/>
      <sheetName val="C"/>
      <sheetName val="C _euro)"/>
      <sheetName val="B"/>
      <sheetName val="B _euro"/>
      <sheetName val="A"/>
      <sheetName val="A_euro"/>
      <sheetName val="n_cons"/>
      <sheetName val="NEWST.PATR"/>
      <sheetName val="NEWST.PATR_euro"/>
      <sheetName val="ST.PATR"/>
      <sheetName val="ST.PATR_euro"/>
      <sheetName val="INV_euro"/>
      <sheetName val="REDDITI"/>
      <sheetName val="REDDITI_euro"/>
      <sheetName val="RIS_TECNICHE"/>
      <sheetName val="pr_eme_toro"/>
      <sheetName val="MENS_RPR"/>
      <sheetName val="MOD 7 SIN"/>
      <sheetName val="Abertura Circulante"/>
      <sheetName val="E1"/>
      <sheetName val="US"/>
      <sheetName val="Real_Teste_orig"/>
      <sheetName val="DFLSUBS"/>
      <sheetName val="CONSMES"/>
      <sheetName val="BMSP."/>
      <sheetName val="BCO.CENTRAL"/>
      <sheetName val="CRÉDITOS"/>
      <sheetName val="A-P-DEMONST"/>
      <sheetName val="Param"/>
      <sheetName val="FF3"/>
      <sheetName val="ECOF1101"/>
      <sheetName val="K "/>
      <sheetName val="A4.3"/>
      <sheetName val="A4"/>
      <sheetName val="PC"/>
      <sheetName val="ELIM_FINANCEIRA"/>
      <sheetName val="217302"/>
      <sheetName val="Jun-01"/>
      <sheetName val="PREÇOS"/>
      <sheetName val="inc. claim 97"/>
      <sheetName val="BAL1101"/>
      <sheetName val="Menu"/>
      <sheetName val="Mp"/>
      <sheetName val="E"/>
      <sheetName val="E2"/>
      <sheetName val="G"/>
      <sheetName val="H"/>
      <sheetName val="H1"/>
      <sheetName val="I"/>
      <sheetName val="I1"/>
      <sheetName val="J"/>
      <sheetName val="K"/>
      <sheetName val="K1"/>
      <sheetName val="L"/>
      <sheetName val="M"/>
      <sheetName val="M1"/>
      <sheetName val="N"/>
      <sheetName val="N1"/>
      <sheetName val="O"/>
      <sheetName val="Q"/>
      <sheetName val="S"/>
      <sheetName val="S1"/>
      <sheetName val="T"/>
      <sheetName val="T1"/>
      <sheetName val="U"/>
      <sheetName val="U1"/>
      <sheetName val="U2"/>
      <sheetName val="U3"/>
      <sheetName val="U4"/>
      <sheetName val="Bal032002"/>
      <sheetName val="Bal300602"/>
      <sheetName val="Bal300902"/>
      <sheetName val="Bal311202"/>
      <sheetName val="July Posting"/>
      <sheetName val="C__euro)"/>
      <sheetName val="B__euro"/>
      <sheetName val="NEWST_PATR"/>
      <sheetName val="NEWST_PATR_euro"/>
      <sheetName val="ST_PATR"/>
      <sheetName val="ST_PATR_euro"/>
      <sheetName val="Abertura_Circulante"/>
      <sheetName val="BMSP_"/>
      <sheetName val="BCO_CENTRAL"/>
      <sheetName val="MOD_7_SIN"/>
      <sheetName val="A4_3"/>
      <sheetName val="K_"/>
      <sheetName val="July_Posting"/>
      <sheetName val="INFO"/>
      <sheetName val="A4.1-BRASFLEX "/>
      <sheetName val="C__euro)1"/>
      <sheetName val="B__euro1"/>
      <sheetName val="NEWST_PATR1"/>
      <sheetName val="NEWST_PATR_euro1"/>
      <sheetName val="ST_PATR1"/>
      <sheetName val="ST_PATR_euro1"/>
      <sheetName val="Abertura_Circulante1"/>
      <sheetName val="BMSP_1"/>
      <sheetName val="BCO_CENTRAL1"/>
      <sheetName val="MOD_7_SIN1"/>
      <sheetName val="A4_31"/>
      <sheetName val="K_1"/>
      <sheetName val="July_Posting1"/>
      <sheetName val="inc__claim_97"/>
      <sheetName val="A4_1-BRASFLEX_"/>
      <sheetName val="DIVIN_ARAXA"/>
      <sheetName val="A4_2-FLEXIBRAS1"/>
      <sheetName val="A4_4-MARFLEX1"/>
      <sheetName val="A4_6-SEAOIL1"/>
      <sheetName val="A4_3-SIGMA1"/>
      <sheetName val="prebdg97"/>
      <sheetName val="OUT02_REPORT2"/>
      <sheetName val="Duplicate_Rate"/>
      <sheetName val="RIEP_INC_98"/>
      <sheetName val="Res_Autor_Motivo"/>
      <sheetName val="Res_Devolv_Motivo"/>
      <sheetName val="ELIMINAÇÕES"/>
      <sheetName val="Peso_áreas_e_CPs1"/>
      <sheetName val="ACT_Input_(2)"/>
      <sheetName val="sapactivexlhiddensheet"/>
      <sheetName val="den96"/>
      <sheetName val="ABRIL_2000"/>
      <sheetName val="TELEMIG_209"/>
      <sheetName val="Resumo_CTB"/>
      <sheetName val="VENDAS_P_SUBSIDIÁRIA"/>
      <sheetName val="DF_2011"/>
      <sheetName val="Mapa Imobilizado"/>
      <sheetName val="Cover"/>
      <sheetName val="C__euro)2"/>
      <sheetName val="B__euro2"/>
      <sheetName val="NEWST_PATR2"/>
      <sheetName val="NEWST_PATR_euro2"/>
      <sheetName val="ST_PATR2"/>
      <sheetName val="ST_PATR_euro2"/>
      <sheetName val="Abertura_Circulante2"/>
      <sheetName val="BMSP_2"/>
      <sheetName val="BCO_CENTRAL2"/>
      <sheetName val="MOD_7_SIN2"/>
      <sheetName val="K_2"/>
      <sheetName val="A4_32"/>
      <sheetName val="July_Posting2"/>
      <sheetName val="A4_1-BRASFLEX_1"/>
      <sheetName val="inc__claim_971"/>
      <sheetName val="C__euro)3"/>
      <sheetName val="B__euro3"/>
      <sheetName val="NEWST_PATR3"/>
      <sheetName val="NEWST_PATR_euro3"/>
      <sheetName val="ST_PATR3"/>
      <sheetName val="ST_PATR_euro3"/>
      <sheetName val="Abertura_Circulante3"/>
      <sheetName val="BMSP_3"/>
      <sheetName val="BCO_CENTRAL3"/>
      <sheetName val="MOD_7_SIN3"/>
      <sheetName val="K_3"/>
      <sheetName val="A4_33"/>
      <sheetName val="July_Posting3"/>
      <sheetName val="A4_1-BRASFLEX_2"/>
      <sheetName val="inc__claim_972"/>
      <sheetName val="HIN-BR Detail"/>
      <sheetName val="SUMMARY (1)"/>
      <sheetName val="Patrimonial"/>
      <sheetName val="Juros79mi"/>
      <sheetName val="N  PIS COFINS"/>
      <sheetName val="Sheet1"/>
      <sheetName val="TESTE"/>
      <sheetName val="Mapa_Imobilizado"/>
      <sheetName val="DATAINFO"/>
      <sheetName val="JOB_FILTER"/>
      <sheetName val="Índices"/>
      <sheetName val="Abert vol venda x receita"/>
      <sheetName val="listas"/>
      <sheetName val="Lists"/>
      <sheetName val="F2"/>
      <sheetName val="Lista de valores"/>
      <sheetName val="Geral Contratos"/>
      <sheetName val="premi96"/>
      <sheetName val="ce99"/>
      <sheetName val="Variation Analysis"/>
      <sheetName val="suporte prime"/>
      <sheetName val="BALANÇO_PATRIMONIAL"/>
      <sheetName val="Tabela Apoio"/>
      <sheetName val="C__euro)4"/>
      <sheetName val="B__euro4"/>
      <sheetName val="NEWST_PATR4"/>
      <sheetName val="NEWST_PATR_euro4"/>
      <sheetName val="ST_PATR4"/>
      <sheetName val="ST_PATR_euro4"/>
      <sheetName val="Abertura_Circulante4"/>
      <sheetName val="MOD_7_SIN4"/>
      <sheetName val="BMSP_4"/>
      <sheetName val="BCO_CENTRAL4"/>
      <sheetName val="K_4"/>
      <sheetName val="A4_34"/>
      <sheetName val="inc__claim_973"/>
      <sheetName val="July_Posting4"/>
      <sheetName val="A4_1-BRASFLEX_3"/>
      <sheetName val="Mapa_Imobilizado1"/>
      <sheetName val="HIN-BR_Detail"/>
      <sheetName val="SUMMARY_(1)"/>
      <sheetName val="N__PIS_COFINS"/>
      <sheetName val="Translation"/>
      <sheetName val="Rec Status"/>
      <sheetName val="Abert_vol_venda_x_receita"/>
      <sheetName val="Lista_de_valores"/>
      <sheetName val=""/>
      <sheetName val="Base de Dados Imob"/>
      <sheetName val="C__euro)5"/>
      <sheetName val="B__euro5"/>
      <sheetName val="NEWST_PATR5"/>
      <sheetName val="NEWST_PATR_euro5"/>
      <sheetName val="ST_PATR5"/>
      <sheetName val="ST_PATR_euro5"/>
      <sheetName val="Abertura_Circulante5"/>
      <sheetName val="MOD_7_SIN5"/>
      <sheetName val="BMSP_5"/>
      <sheetName val="BCO_CENTRAL5"/>
      <sheetName val="K_5"/>
      <sheetName val="A4_35"/>
      <sheetName val="inc__claim_974"/>
      <sheetName val="July_Posting5"/>
      <sheetName val="A4_1-BRASFLEX_4"/>
      <sheetName val="Mapa_Imobilizado2"/>
      <sheetName val="HIN-BR_Detail1"/>
      <sheetName val="SUMMARY_(1)1"/>
      <sheetName val="N__PIS_COFINS1"/>
      <sheetName val="Variation_Analysis"/>
      <sheetName val="suporte_prime"/>
      <sheetName val="Formulas"/>
      <sheetName val="Adiantamentos"/>
      <sheetName val="Rendimentos"/>
      <sheetName val="N1.2 - Aging List"/>
      <sheetName val="fluxo de caixa"/>
      <sheetName val="Resumo das Marcas"/>
      <sheetName val="Movimentação AF 2004"/>
      <sheetName val="Movimentação AF 2005"/>
      <sheetName val="Movimentação AF 2006"/>
      <sheetName val="Mov. Aplic. Financeira 31.10.05"/>
      <sheetName val="Mov. Aplic. Financeira 31.12.05"/>
      <sheetName val="Inv - Cálc equiv"/>
      <sheetName val="FIF"/>
      <sheetName val="SAT Lim OK"/>
      <sheetName val="REALIZÁVEL A LONGO PRAZO"/>
      <sheetName val="COFINS PIS - liminar OK"/>
      <sheetName val="COFINS OK"/>
      <sheetName val="CSLL OK"/>
      <sheetName val="IPI Oper Isentas OK"/>
      <sheetName val="INSS Proc Adm OK"/>
      <sheetName val="CIDE OK"/>
      <sheetName val="Prov Multa IRPJ_CSLL"/>
      <sheetName val="Composição"/>
      <sheetName val="IR Diferido - 2006"/>
      <sheetName val="Lead"/>
      <sheetName val="XREF"/>
      <sheetName val="PASEP OK"/>
      <sheetName val="IRRF e Drawback OK"/>
      <sheetName val="Teste de Rec Apl Fin Dez-03"/>
      <sheetName val="Composição AF CIE"/>
      <sheetName val="Centros de Custos"/>
      <sheetName val="Bd00"/>
      <sheetName val="AUX - CONTA CONTÁBIL"/>
      <sheetName val="AUX - CENTRO DE CUSTO"/>
      <sheetName val="AUX - OPERAÇÃO-EVENTO"/>
      <sheetName val="Banco de Dados"/>
      <sheetName val="lista"/>
      <sheetName val="Chave_CC"/>
      <sheetName val="Custos"/>
      <sheetName val="SETEMBRO"/>
      <sheetName val="FEV REAL"/>
      <sheetName val="Aux"/>
      <sheetName val="C__euro)6"/>
      <sheetName val="B__euro6"/>
      <sheetName val="NEWST_PATR6"/>
      <sheetName val="NEWST_PATR_euro6"/>
      <sheetName val="ST_PATR6"/>
      <sheetName val="ST_PATR_euro6"/>
      <sheetName val="Abertura_Circulante6"/>
      <sheetName val="MOD_7_SIN6"/>
      <sheetName val="BMSP_6"/>
      <sheetName val="BCO_CENTRAL6"/>
      <sheetName val="K_6"/>
      <sheetName val="A4_36"/>
      <sheetName val="inc__claim_975"/>
      <sheetName val="July_Posting6"/>
      <sheetName val="A4_1-BRASFLEX_5"/>
      <sheetName val="Mapa_Imobilizado3"/>
      <sheetName val="HIN-BR_Detail2"/>
      <sheetName val="SUMMARY_(1)2"/>
      <sheetName val="N__PIS_COFINS2"/>
      <sheetName val="Abert_vol_venda_x_receita1"/>
      <sheetName val="Lista_de_valores1"/>
      <sheetName val="Variation_Analysis1"/>
      <sheetName val="Geral_Contratos"/>
      <sheetName val="suporte_prime1"/>
      <sheetName val="Rec_Status"/>
      <sheetName val="Base_de_Dados_Imob"/>
      <sheetName val="RDEG fev 07"/>
      <sheetName val="Summary Information"/>
      <sheetName val="Plan2"/>
      <sheetName val="Gen"/>
      <sheetName val="c)"/>
      <sheetName val="BD_DRE_RH"/>
      <sheetName val="N1_2_-_Aging_List"/>
      <sheetName val="fluxo_de_caixa"/>
      <sheetName val="Cel.ePap. Mucuri"/>
      <sheetName val="C__euro)7"/>
      <sheetName val="B__euro7"/>
      <sheetName val="NEWST_PATR7"/>
      <sheetName val="NEWST_PATR_euro7"/>
      <sheetName val="ST_PATR7"/>
      <sheetName val="ST_PATR_euro7"/>
      <sheetName val="MOD_7_SIN7"/>
      <sheetName val="Abertura_Circulante7"/>
      <sheetName val="BMSP_7"/>
      <sheetName val="BCO_CENTRAL7"/>
      <sheetName val="K_7"/>
      <sheetName val="A4_37"/>
      <sheetName val="inc__claim_976"/>
      <sheetName val="July_Posting7"/>
      <sheetName val="A4_1-BRASFLEX_6"/>
      <sheetName val="Mapa_Imobilizado4"/>
      <sheetName val="HIN-BR_Detail3"/>
      <sheetName val="SUMMARY_(1)3"/>
      <sheetName val="N__PIS_COFINS3"/>
      <sheetName val="Abert_vol_venda_x_receita2"/>
      <sheetName val="Lista_de_valores2"/>
      <sheetName val="Variation_Analysis2"/>
      <sheetName val="Geral_Contratos1"/>
      <sheetName val="suporte_prime2"/>
      <sheetName val="Rec_Status1"/>
      <sheetName val="Base_de_Dados_Imob1"/>
      <sheetName val="N1_2_-_Aging_List1"/>
      <sheetName val="fluxo_de_caixa1"/>
      <sheetName val="AUX_-_CONTA_CONTÁBIL"/>
      <sheetName val="AUX_-_CENTRO_DE_CUSTO"/>
      <sheetName val="AUX_-_OPERAÇÃO-EVENTO"/>
      <sheetName val="Links"/>
      <sheetName val="PTable"/>
      <sheetName val="BRADESCO 2505201004"/>
      <sheetName val="Tabela de Parâmetros"/>
      <sheetName val="ReceitaVoadaDesempenhoDeAgrupam"/>
      <sheetName val="Final Stats "/>
      <sheetName val="Treasury Yields"/>
      <sheetName val="Resumo"/>
      <sheetName val="Categorias e Subcategorias"/>
      <sheetName val="CC e Plano de Contas"/>
      <sheetName val="Groupings"/>
      <sheetName val="CAPEX"/>
      <sheetName val="Movimentação_AF_2004"/>
      <sheetName val="Movimentação_AF_2005"/>
      <sheetName val="Movimentação_AF_2006"/>
      <sheetName val="Mov__Aplic__Financeira_31_10_05"/>
      <sheetName val="Mov__Aplic__Financeira_31_12_05"/>
      <sheetName val="Inv_-_Cálc_equiv"/>
      <sheetName val="SAT_Lim_OK"/>
      <sheetName val="REALIZÁVEL_A_LONGO_PRAZO"/>
      <sheetName val="COFINS_PIS_-_liminar_OK"/>
      <sheetName val="COFINS_OK"/>
      <sheetName val="CSLL_OK"/>
      <sheetName val="IPI_Oper_Isentas_OK"/>
      <sheetName val="INSS_Proc_Adm_OK"/>
      <sheetName val="CIDE_OK"/>
      <sheetName val="Prov_Multa_IRPJ_CSLL"/>
      <sheetName val="IR_Diferido_-_2006"/>
      <sheetName val="PASEP_OK"/>
      <sheetName val="IRRF_e_Drawback_OK"/>
      <sheetName val="Resumo_das_Marcas"/>
      <sheetName val="Centros_de_Custos"/>
      <sheetName val="Banco_de_Dados"/>
      <sheetName val="Teste_de_Rec_Apl_Fin_Dez-03"/>
      <sheetName val="Composição_AF_CIE"/>
      <sheetName val="Month Summary"/>
      <sheetName val="Month Overview"/>
      <sheetName val="Realizado Ajustes Financeiro"/>
      <sheetName val="Weekly"/>
      <sheetName val="Comparativo Resultado"/>
      <sheetName val="Orcado T2"/>
      <sheetName val="SUMMARY "/>
      <sheetName val="Thoughts-T3"/>
      <sheetName val="Thoughts-T2"/>
      <sheetName val="Thoughts-T1"/>
      <sheetName val="Calculating-T3"/>
      <sheetName val="Calculating-T2"/>
      <sheetName val="Calculating-T1"/>
      <sheetName val="Costs-T3"/>
      <sheetName val="Costs-T2"/>
      <sheetName val="Costs-T1"/>
      <sheetName val="Despesas-T3"/>
      <sheetName val="Despesas-T2"/>
      <sheetName val="Despesas-T1"/>
      <sheetName val="Revenues MCO-T3"/>
      <sheetName val="Revenues MCO-T2"/>
      <sheetName val="Revenues MCO-T1"/>
      <sheetName val="MIA-T3"/>
      <sheetName val="MIA-T2"/>
      <sheetName val="MIA-T1"/>
      <sheetName val="Resultado $Dolar (3)"/>
      <sheetName val="Resultado $Dolar (2)"/>
      <sheetName val="Resultado $Dolar (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refreshError="1"/>
      <sheetData sheetId="201" refreshError="1"/>
      <sheetData sheetId="202"/>
      <sheetData sheetId="203"/>
      <sheetData sheetId="204" refreshError="1"/>
      <sheetData sheetId="205" refreshError="1"/>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refreshError="1"/>
      <sheetData sheetId="298" refreshError="1"/>
      <sheetData sheetId="299" refreshError="1"/>
      <sheetData sheetId="300" refreshError="1"/>
      <sheetData sheetId="301" refreshError="1"/>
      <sheetData sheetId="302" refreshError="1"/>
      <sheetData sheetId="303"/>
      <sheetData sheetId="304"/>
      <sheetData sheetId="305" refreshError="1"/>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ÇÃO"/>
      <sheetName val="Margens"/>
      <sheetName val="Fluxo de Caixa"/>
      <sheetName val="WACC2"/>
      <sheetName val="Premissa Mat Prima"/>
      <sheetName val="PREMISSAS"/>
      <sheetName val="Wheat2008"/>
      <sheetName val="TRIGO"/>
      <sheetName val="Incentivos"/>
      <sheetName val="DRE 08 Sintetica"/>
      <sheetName val="Dados"/>
      <sheetName val="Sinergia Farinha"/>
      <sheetName val="Sinergia Gordura"/>
      <sheetName val="Obs"/>
      <sheetName val="DRE'08 Analitica"/>
      <sheetName val="CPV Vitarella"/>
      <sheetName val="WACC"/>
      <sheetName val="RESUMO"/>
      <sheetName val="Consolidado"/>
      <sheetName val="1S08"/>
      <sheetName val="DRE'06"/>
      <sheetName val="DRE'07"/>
      <sheetName val=""/>
      <sheetName val="Valuation Vitarella Jul_0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
      <sheetName val="premi96"/>
      <sheetName val="prebdg97"/>
      <sheetName val="mese"/>
      <sheetName val="C"/>
      <sheetName val="B"/>
      <sheetName val="A"/>
      <sheetName val="pr_emessi"/>
      <sheetName val="premi_bdg_fcst"/>
      <sheetName val="comgest"/>
      <sheetName val="comgest_den"/>
      <sheetName val="PRE_COMP"/>
      <sheetName val="MENS_RPR"/>
      <sheetName val="n_cons"/>
      <sheetName val="ELIMINAÇÕES"/>
      <sheetName val="BASE (2)"/>
      <sheetName val="Peso áreas e CPs"/>
      <sheetName val="E2.1-PCLD ANEEL 06-2006"/>
      <sheetName val="RIS_TECNICHE"/>
      <sheetName val="ANEEL"/>
      <sheetName val="PÇO"/>
      <sheetName val="SCG"/>
      <sheetName val="Infl"/>
      <sheetName val="Peso Liq."/>
      <sheetName val="Parameters"/>
      <sheetName val="Balancete"/>
      <sheetName val="E2_1_PCLD ANEEL 06_2006"/>
      <sheetName val="DISCOUNTS DDP"/>
      <sheetName val="Parcelamento_II_IPI"/>
      <sheetName val="Instituicoes2001_LP"/>
      <sheetName val="CDI"/>
      <sheetName val="NVision Detail"/>
      <sheetName val="2004"/>
      <sheetName val="TABELLEN"/>
      <sheetName val="WORDTABLE"/>
      <sheetName val="P-CLOSED"/>
      <sheetName val="INDICES"/>
      <sheetName val="Tela"/>
      <sheetName val="Deckblatt"/>
      <sheetName val="DATA WP"/>
      <sheetName val="DADOS"/>
      <sheetName val="RESIDUAL"/>
      <sheetName val="vinc"/>
      <sheetName val="Sch9  Guarantees"/>
      <sheetName val="Period Week Lookup"/>
      <sheetName val="GERREAL"/>
      <sheetName val="Macro_2003"/>
      <sheetName val="PACU"/>
      <sheetName val="PH"/>
      <sheetName val="PHReex"/>
      <sheetName val="RAcu"/>
      <sheetName val="RH"/>
      <sheetName val="RRex"/>
      <sheetName val="MATERIAIS - BRG"/>
      <sheetName val="F5 - Saldo final Inventário"/>
      <sheetName val="Sheet1"/>
      <sheetName val="ROs (12)"/>
      <sheetName val="Selic"/>
      <sheetName val="ACT Input (2)"/>
      <sheetName val="CECO"/>
      <sheetName val="FORN"/>
      <sheetName val="BASE"/>
      <sheetName val="INSSSTERCEIROS"/>
      <sheetName val="MOD 7 SIN"/>
      <sheetName val="P_Par"/>
      <sheetName val="P_Prt"/>
      <sheetName val="p&amp;l1298"/>
      <sheetName val="tar. media"/>
      <sheetName val="POCPAS"/>
      <sheetName val="INFO"/>
      <sheetName val="0201"/>
      <sheetName val="BASE_(2)"/>
      <sheetName val="Peso_áreas_e_CPs"/>
      <sheetName val="E2_1-PCLD_ANEEL_06-2006"/>
      <sheetName val="Peso_Liq_"/>
      <sheetName val="E2_1_PCLD_ANEEL_06_2006"/>
      <sheetName val="DATA_WP"/>
      <sheetName val="DISCOUNTS_DDP"/>
      <sheetName val="MATERIAIS_-_BRG"/>
      <sheetName val="F5_-_Saldo_final_Inventário"/>
      <sheetName val="Period_Week_Lookup"/>
      <sheetName val="NVision_Detail"/>
      <sheetName val="Sch9__Guarantees"/>
      <sheetName val="ROs_(12)"/>
      <sheetName val="ACT_Input_(2)"/>
      <sheetName val="CUSTO-0702"/>
      <sheetName val=" PAT"/>
      <sheetName val="Capa"/>
      <sheetName val="p.5"/>
      <sheetName val="M2 - Analise MtM"/>
      <sheetName val="BASE_(2)1"/>
      <sheetName val="E2_1-PCLD_ANEEL_06-20061"/>
      <sheetName val="Peso_áreas_e_CPs1"/>
      <sheetName val="Peso_Liq_1"/>
      <sheetName val="E2_1_PCLD_ANEEL_06_20061"/>
      <sheetName val="DISCOUNTS_DDP1"/>
      <sheetName val="NVision_Detail1"/>
      <sheetName val="Period_Week_Lookup1"/>
      <sheetName val="Sch9__Guarantees1"/>
      <sheetName val="DATA_WP1"/>
      <sheetName val="MATERIAIS_-_BRG1"/>
      <sheetName val="F5_-_Saldo_final_Inventário1"/>
      <sheetName val="ROs_(12)1"/>
      <sheetName val="ACT_Input_(2)1"/>
      <sheetName val="MOD_7_SIN"/>
      <sheetName val="_PAT"/>
      <sheetName val="p_5"/>
      <sheetName val="M2_-_Analise_MtM"/>
      <sheetName val="Consolidado"/>
      <sheetName val="tab1"/>
      <sheetName val="OUVE"/>
      <sheetName val="E 1.2 - Teste de VC"/>
      <sheetName val="FD 3 - Provisão OS  "/>
      <sheetName val="Control Sheet"/>
      <sheetName val="Res.Autor.Motivo"/>
      <sheetName val="Res.Devolv.Motivo"/>
      <sheetName val="den96"/>
      <sheetName val="Base Fiscal Cruzada"/>
      <sheetName val="WWINVQ297"/>
      <sheetName val="#REF"/>
      <sheetName val="ce99"/>
      <sheetName val="DIVIN_ARAXA"/>
      <sheetName val="Start"/>
      <sheetName val="Tab.Translate"/>
      <sheetName val="ABRIL 2000"/>
      <sheetName val="Tabelas"/>
      <sheetName val="Combo"/>
      <sheetName val="SERIES CDI E PTAX"/>
      <sheetName val="Macro"/>
      <sheetName val="Correção"/>
      <sheetName val="Gráfico"/>
      <sheetName val="MOD_7_SIN1"/>
      <sheetName val="tar__media"/>
      <sheetName val="Control_Sheet"/>
      <sheetName val="FD_3_-_Provisão_OS__"/>
      <sheetName val="Res_Autor_Motivo"/>
      <sheetName val="Res_Devolv_Motivo"/>
      <sheetName val="Base_Fiscal_Cruzada"/>
      <sheetName val="Kontensalden"/>
      <sheetName val="Bal032002"/>
      <sheetName val="Balanço de Abertura"/>
      <sheetName val="PRE0502"/>
      <sheetName val="BASE_(2)2"/>
      <sheetName val="Peso_áreas_e_CPs2"/>
      <sheetName val="E2_1-PCLD_ANEEL_06-20062"/>
      <sheetName val="Peso_Liq_2"/>
      <sheetName val="E2_1_PCLD_ANEEL_06_20062"/>
      <sheetName val="DISCOUNTS_DDP2"/>
      <sheetName val="Period_Week_Lookup2"/>
      <sheetName val="NVision_Detail2"/>
      <sheetName val="Sch9__Guarantees2"/>
      <sheetName val="DATA_WP2"/>
      <sheetName val="MATERIAIS_-_BRG2"/>
      <sheetName val="F5_-_Saldo_final_Inventário2"/>
      <sheetName val="ROs_(12)2"/>
      <sheetName val="ACT_Input_(2)2"/>
      <sheetName val="_PAT1"/>
      <sheetName val="p_51"/>
      <sheetName val="M2_-_Analise_MtM1"/>
      <sheetName val="tar__media1"/>
      <sheetName val="BASE_(2)3"/>
      <sheetName val="Peso_áreas_e_CPs3"/>
      <sheetName val="E2_1-PCLD_ANEEL_06-20063"/>
      <sheetName val="Peso_Liq_3"/>
      <sheetName val="E2_1_PCLD_ANEEL_06_20063"/>
      <sheetName val="DISCOUNTS_DDP3"/>
      <sheetName val="Period_Week_Lookup3"/>
      <sheetName val="NVision_Detail3"/>
      <sheetName val="Sch9__Guarantees3"/>
      <sheetName val="DATA_WP3"/>
      <sheetName val="MATERIAIS_-_BRG3"/>
      <sheetName val="F5_-_Saldo_final_Inventário3"/>
      <sheetName val="ROs_(12)3"/>
      <sheetName val="ACT_Input_(2)3"/>
      <sheetName val="MOD_7_SIN2"/>
      <sheetName val="_PAT2"/>
      <sheetName val="p_52"/>
      <sheetName val="M2_-_Analise_MtM2"/>
      <sheetName val="tar__media2"/>
      <sheetName val="Parameter"/>
      <sheetName val="Lexikon"/>
      <sheetName val="INTELSAT"/>
      <sheetName val="relação"/>
      <sheetName val="PROTEUS"/>
      <sheetName val="Parâmetros"/>
      <sheetName val="XREF"/>
      <sheetName val="Lead"/>
      <sheetName val="Links"/>
      <sheetName val="3 B"/>
      <sheetName val="Aj. Sazon. N. Recor"/>
      <sheetName val="BASE_(2)4"/>
      <sheetName val="Peso_áreas_e_CPs4"/>
      <sheetName val="E2_1-PCLD_ANEEL_06-20064"/>
      <sheetName val="Peso_Liq_4"/>
      <sheetName val="DISCOUNTS_DDP4"/>
      <sheetName val="E2_1_PCLD_ANEEL_06_20064"/>
      <sheetName val="NVision_Detail4"/>
      <sheetName val="Sch9__Guarantees4"/>
      <sheetName val="Period_Week_Lookup4"/>
      <sheetName val="MOD_7_SIN3"/>
      <sheetName val="_PAT3"/>
      <sheetName val="p_53"/>
      <sheetName val="M2_-_Analise_MtM3"/>
      <sheetName val="DATA_WP4"/>
      <sheetName val="MATERIAIS_-_BRG4"/>
      <sheetName val="F5_-_Saldo_final_Inventário4"/>
      <sheetName val="ROs_(12)4"/>
      <sheetName val="ACT_Input_(2)4"/>
      <sheetName val="FD_3_-_Provisão_OS__1"/>
      <sheetName val="Control_Sheet1"/>
      <sheetName val="tar__media3"/>
      <sheetName val="Res_Autor_Motivo1"/>
      <sheetName val="Res_Devolv_Motivo1"/>
      <sheetName val="Base_Fiscal_Cruzada1"/>
      <sheetName val="E_1_2_-_Teste_de_VC"/>
      <sheetName val="Tab_Translate"/>
      <sheetName val="SERIES_CDI_E_PTAX"/>
      <sheetName val="ABRIL_2000"/>
      <sheetName val=""/>
      <sheetName val="fut_jurosanual"/>
      <sheetName val="fut_juros"/>
      <sheetName val="Swaps"/>
      <sheetName val="fut_dolar"/>
      <sheetName val="ARACATI - CE"/>
      <sheetName val="ñ faturado"/>
      <sheetName val="Spot"/>
      <sheetName val="Taxes"/>
      <sheetName val="Subtotal Dia"/>
      <sheetName val="Resumo"/>
      <sheetName val="PLANT MAINT -  OPER.COST"/>
      <sheetName val="CETIP"/>
      <sheetName val="OTHERS1"/>
      <sheetName val="PERMUTA "/>
      <sheetName val="Art96.IV.RIPI"/>
      <sheetName val="Wheat2008"/>
      <sheetName val="TESTE"/>
      <sheetName val="MDB_PRODUTO_FAM"/>
      <sheetName val="Balanço_de_Abertura"/>
      <sheetName val="3_B"/>
      <sheetName val="Aj__Sazon__N__Recor"/>
      <sheetName val="BASE_(2)5"/>
      <sheetName val="E2_1-PCLD_ANEEL_06-20065"/>
      <sheetName val="Peso_áreas_e_CPs5"/>
      <sheetName val="Peso_Liq_5"/>
      <sheetName val="E2_1_PCLD_ANEEL_06_20065"/>
      <sheetName val="DISCOUNTS_DDP5"/>
      <sheetName val="NVision_Detail5"/>
      <sheetName val="Sch9__Guarantees5"/>
      <sheetName val="Period_Week_Lookup5"/>
      <sheetName val="DATA_WP5"/>
      <sheetName val="MATERIAIS_-_BRG5"/>
      <sheetName val="F5_-_Saldo_final_Inventário5"/>
      <sheetName val="ROs_(12)5"/>
      <sheetName val="MOD_7_SIN4"/>
      <sheetName val="ACT_Input_(2)5"/>
      <sheetName val="Control_Sheet2"/>
      <sheetName val="_PAT4"/>
      <sheetName val="p_54"/>
      <sheetName val="tar__media4"/>
      <sheetName val="M2_-_Analise_MtM4"/>
      <sheetName val="FD_3_-_Provisão_OS__2"/>
      <sheetName val="Res_Autor_Motivo2"/>
      <sheetName val="Res_Devolv_Motivo2"/>
      <sheetName val="Base_Fiscal_Cruzada2"/>
      <sheetName val="E_1_2_-_Teste_de_VC1"/>
      <sheetName val="Tab_Translate1"/>
      <sheetName val="ABRIL_20001"/>
      <sheetName val="SERIES_CDI_E_PTAX1"/>
      <sheetName val="ñ_faturado"/>
      <sheetName val="Subtotal_Dia"/>
      <sheetName val="ARACATI_-_CE"/>
      <sheetName val="LS"/>
      <sheetName val="Rec. Pillar (DRE Soc.)"/>
      <sheetName val="Emissão de Relatórios"/>
      <sheetName val="COMPPROD"/>
      <sheetName val="Premissas fixas"/>
      <sheetName val="Balanço_de_Abertura1"/>
      <sheetName val="Art96_IV_RIPI"/>
      <sheetName val="3_B1"/>
      <sheetName val="Aj__Sazon__N__Recor1"/>
      <sheetName val="PLANT_MAINT_-__OPER_COST"/>
      <sheetName val="PERMUTA_"/>
      <sheetName val="Sch15 Guarantees"/>
      <sheetName val="Est"/>
      <sheetName val="BP"/>
      <sheetName val="ENUM"/>
      <sheetName val="A4.3-SIGMA"/>
      <sheetName val="July Forecast Costs"/>
      <sheetName val="Entities"/>
      <sheetName val="jan"/>
      <sheetName val="HIST"/>
      <sheetName val="Mapping"/>
      <sheetName val="BETA"/>
      <sheetName val="WACC_PCM"/>
      <sheetName val="ECOF1097"/>
      <sheetName val="OUT02.REPORT"/>
      <sheetName val="CURRENCY SUMMARY"/>
      <sheetName val="LOV"/>
      <sheetName val="Società"/>
      <sheetName val="Matriz"/>
      <sheetName val="Trade"/>
      <sheetName val="Turkey BM with IVL"/>
      <sheetName val="Direct Investment"/>
      <sheetName val="PRES"/>
      <sheetName val="Ranking Geral - Mês"/>
      <sheetName val="Pato"/>
      <sheetName val="O1O2"/>
      <sheetName val="Balanço"/>
      <sheetName val="DRE"/>
      <sheetName val="Mapa"/>
      <sheetName val="PU"/>
      <sheetName val="Tabela de Parâmetros"/>
      <sheetName val="Manual"/>
      <sheetName val="Lists"/>
      <sheetName val="Settings"/>
      <sheetName val="Parametros"/>
      <sheetName val="DMPL"/>
      <sheetName val="Russia 3 companies by SKU"/>
      <sheetName val="BASE_(2)6"/>
      <sheetName val="Peso_áreas_e_CPs6"/>
      <sheetName val="E2_1-PCLD_ANEEL_06-20066"/>
      <sheetName val="Peso_Liq_6"/>
      <sheetName val="E2_1_PCLD_ANEEL_06_20066"/>
      <sheetName val="DISCOUNTS_DDP6"/>
      <sheetName val="NVision_Detail6"/>
      <sheetName val="Sch9__Guarantees6"/>
      <sheetName val="DATA_WP6"/>
      <sheetName val="Period_Week_Lookup6"/>
      <sheetName val="MATERIAIS_-_BRG6"/>
      <sheetName val="F5_-_Saldo_final_Inventário6"/>
      <sheetName val="ROs_(12)6"/>
      <sheetName val="ACT_Input_(2)6"/>
      <sheetName val="MOD_7_SIN5"/>
      <sheetName val="tar__media5"/>
      <sheetName val="_PAT5"/>
      <sheetName val="p_55"/>
      <sheetName val="M2_-_Analise_MtM5"/>
      <sheetName val="E_1_2_-_Teste_de_VC2"/>
      <sheetName val="FD_3_-_Provisão_OS__3"/>
      <sheetName val="Control_Sheet3"/>
      <sheetName val="Res_Autor_Motivo3"/>
      <sheetName val="Res_Devolv_Motivo3"/>
      <sheetName val="Base_Fiscal_Cruzada3"/>
      <sheetName val="Tab_Translate2"/>
      <sheetName val="ABRIL_20002"/>
      <sheetName val="SERIES_CDI_E_PTAX2"/>
      <sheetName val="Balanço_de_Abertura2"/>
      <sheetName val="3_B2"/>
      <sheetName val="Aj__Sazon__N__Recor2"/>
      <sheetName val="ñ_faturado1"/>
      <sheetName val="Subtotal_Dia1"/>
      <sheetName val="ARACATI_-_CE1"/>
      <sheetName val="PLANT_MAINT_-__OPER_COST1"/>
      <sheetName val="PERMUTA_1"/>
      <sheetName val="Art96_IV_RIPI1"/>
      <sheetName val="Rec__Pillar_(DRE_Soc_)"/>
      <sheetName val="Emissão_de_Relatórios"/>
      <sheetName val="Premissas_fixas"/>
      <sheetName val="Sch15_Guarantees"/>
      <sheetName val="A4_3-SIGMA"/>
      <sheetName val="July_Forecast_Costs"/>
      <sheetName val="Teste Drpc"/>
      <sheetName val="BASE_(2)7"/>
      <sheetName val="Peso_áreas_e_CPs7"/>
      <sheetName val="E2_1-PCLD_ANEEL_06-20067"/>
      <sheetName val="Peso_Liq_7"/>
      <sheetName val="E2_1_PCLD_ANEEL_06_20067"/>
      <sheetName val="DISCOUNTS_DDP7"/>
      <sheetName val="NVision_Detail7"/>
      <sheetName val="Sch9__Guarantees7"/>
      <sheetName val="DATA_WP7"/>
      <sheetName val="Period_Week_Lookup7"/>
      <sheetName val="MATERIAIS_-_BRG7"/>
      <sheetName val="F5_-_Saldo_final_Inventário7"/>
      <sheetName val="ROs_(12)7"/>
      <sheetName val="ACT_Input_(2)7"/>
      <sheetName val="MOD_7_SIN6"/>
      <sheetName val="tar__media6"/>
      <sheetName val="_PAT6"/>
      <sheetName val="p_56"/>
      <sheetName val="M2_-_Analise_MtM6"/>
      <sheetName val="E_1_2_-_Teste_de_VC3"/>
      <sheetName val="FD_3_-_Provisão_OS__4"/>
      <sheetName val="Control_Sheet4"/>
      <sheetName val="Res_Autor_Motivo4"/>
      <sheetName val="Res_Devolv_Motivo4"/>
      <sheetName val="Base_Fiscal_Cruzada4"/>
      <sheetName val="Tab_Translate3"/>
      <sheetName val="ABRIL_20003"/>
      <sheetName val="SERIES_CDI_E_PTAX3"/>
      <sheetName val="Balanço_de_Abertura3"/>
      <sheetName val="3_B3"/>
      <sheetName val="Aj__Sazon__N__Recor3"/>
      <sheetName val="ñ_faturado2"/>
      <sheetName val="Subtotal_Dia2"/>
      <sheetName val="ARACATI_-_CE2"/>
      <sheetName val="PLANT_MAINT_-__OPER_COST2"/>
      <sheetName val="PERMUTA_2"/>
      <sheetName val="Art96_IV_RIPI2"/>
      <sheetName val="Rec__Pillar_(DRE_Soc_)1"/>
      <sheetName val="Emissão_de_Relatórios1"/>
      <sheetName val="Premissas_fixas1"/>
      <sheetName val="Sch15_Guarantees1"/>
      <sheetName val="A4_3-SIGMA1"/>
      <sheetName val="July_Forecast_Costs1"/>
      <sheetName val="N3"/>
      <sheetName val="DEPREC"/>
      <sheetName val="OUT02_REPORT"/>
      <sheetName val="OUVC"/>
      <sheetName val="Summary"/>
      <sheetName val="CORRESPONDENCIAS"/>
      <sheetName val="Proc"/>
      <sheetName val="Evolutivo"/>
      <sheetName val="Consolidated Month Trend"/>
      <sheetName val="Consolidated Month VHC"/>
      <sheetName val="Consolidated Month Trend+VHC"/>
      <sheetName val="Consolidated Year Trend"/>
      <sheetName val="Consolidated Year VHC"/>
      <sheetName val="Consolidated Year Trend+VHC"/>
      <sheetName val="2019 Consolidated"/>
      <sheetName val="2019 VHC"/>
      <sheetName val="B2019 Consolidated"/>
      <sheetName val="2018 Consolidated"/>
      <sheetName val="2019 Flash"/>
      <sheetName val="Máscara - BP"/>
      <sheetName val="Máscara - LY"/>
      <sheetName val="Máscara - YTD"/>
      <sheetName val="Consolidated Quarter"/>
      <sheetName val="Máscara - Q2"/>
      <sheetName val="Máscara - BP Q2"/>
      <sheetName val="Máscara - LY Q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sheetData sheetId="236" refreshError="1"/>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refreshError="1"/>
      <sheetData sheetId="272" refreshError="1"/>
      <sheetData sheetId="273" refreshError="1"/>
      <sheetData sheetId="274" refreshError="1"/>
      <sheetData sheetId="275" refreshError="1"/>
      <sheetData sheetId="276"/>
      <sheetData sheetId="277"/>
      <sheetData sheetId="278"/>
      <sheetData sheetId="279"/>
      <sheetData sheetId="280"/>
      <sheetData sheetId="28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refreshError="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refreshError="1"/>
      <sheetData sheetId="406" refreshError="1"/>
      <sheetData sheetId="407"/>
      <sheetData sheetId="408" refreshError="1"/>
      <sheetData sheetId="409" refreshError="1"/>
      <sheetData sheetId="410" refreshError="1"/>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
      <sheetName val="RIS_TECNICHE"/>
      <sheetName val="C"/>
      <sheetName val="B"/>
      <sheetName val="A"/>
      <sheetName val="n_cons"/>
      <sheetName val="comgest"/>
      <sheetName val="PREMI_EMESSI"/>
      <sheetName val="PRE_COMP_98"/>
      <sheetName val="MENS_RPR"/>
      <sheetName val="RIEP_DEN"/>
      <sheetName val="CBCP0901"/>
      <sheetName val="Lead"/>
      <sheetName val="N2.1"/>
      <sheetName val="901 N8.2.1 Bal Mai07"/>
      <sheetName val="Lit Fiber Rev"/>
      <sheetName val="Start"/>
      <sheetName val="Tab.Translate"/>
      <sheetName val="ce99"/>
      <sheetName val="prebdg97"/>
      <sheetName val="premi96"/>
      <sheetName val="INTELSAT"/>
      <sheetName val="ROs (12)"/>
      <sheetName val="lodo"/>
      <sheetName val="F5 - Saldo final Inventário"/>
      <sheetName val="Noryl"/>
      <sheetName val="N  PIS COFINS"/>
      <sheetName val="Sheet1"/>
      <sheetName val="Base Fiscal Cruzada"/>
      <sheetName val="0000000"/>
      <sheetName val="ACT Input (2)"/>
      <sheetName val="E2.1-PCLD ANEEL 06-2006"/>
      <sheetName val="sapactivexlhiddensheet"/>
      <sheetName val="COMPLETO"/>
      <sheetName val="SALDO PROJETOS"/>
      <sheetName val="ATIVO"/>
      <sheetName val="E 1.2 - Teste de VC"/>
      <sheetName val="+++ Help +++"/>
      <sheetName val="mov301"/>
      <sheetName val="CECO"/>
      <sheetName val="CONS1"/>
      <sheetName val="BP"/>
      <sheetName val="LIGADAS RURAL"/>
      <sheetName val="ROs _12_"/>
      <sheetName val="N"/>
      <sheetName val="RAC"/>
      <sheetName val="Medições a faturar"/>
      <sheetName val="SERIES CDI E PTAX"/>
      <sheetName val="Param"/>
      <sheetName val="FF3"/>
      <sheetName val="Ativos"/>
      <sheetName val="ELIMINAÇÕES"/>
      <sheetName val="INFO"/>
      <sheetName val="PÇO"/>
      <sheetName val="ICATU"/>
      <sheetName val="ECOF298"/>
      <sheetName val="Parameter"/>
      <sheetName val="PREÇOS"/>
      <sheetName val="titles"/>
      <sheetName val="X rates"/>
      <sheetName val="QUADRO"/>
      <sheetName val="Table"/>
      <sheetName val="cover_page"/>
      <sheetName val="FKT_PJK"/>
      <sheetName val="INDICADORES"/>
      <sheetName val="Spot"/>
      <sheetName val="Taxes"/>
      <sheetName val="CONSOLIDADO"/>
      <sheetName val="SOC.INSTRUMENTALES"/>
      <sheetName val="Charts"/>
      <sheetName val="Summary"/>
      <sheetName val="ANEEL"/>
      <sheetName val="RELATA"/>
      <sheetName val="DRE"/>
      <sheetName val="Principal"/>
      <sheetName val="LIGADAS"/>
      <sheetName val="volume"/>
      <sheetName val="M-Central_impr"/>
      <sheetName val="Macro1"/>
      <sheetName val="Tela"/>
      <sheetName val="04 de 09_05 RSA"/>
      <sheetName val="Peso áreas e CPs"/>
      <sheetName val="Data-sheet"/>
      <sheetName val="den96"/>
      <sheetName val="ABRIL 2000"/>
      <sheetName val="EST-0902"/>
      <sheetName val="Resumo (Contabilidade)"/>
      <sheetName val="CAPEX"/>
      <sheetName val="Human Resources"/>
      <sheetName val="Pricing Analysis"/>
      <sheetName val="Revenue"/>
      <sheetName val="Sales"/>
      <sheetName val="E1"/>
      <sheetName val="SOFITEX"/>
      <sheetName val="Dropdowns - do not change"/>
      <sheetName val="Maio 99"/>
      <sheetName val="NF"/>
      <sheetName val="SALES98"/>
      <sheetName val="044_bxorig (3)"/>
      <sheetName val="Entradas"/>
      <sheetName val="Conciliação saldo devedor"/>
      <sheetName val="Tab_Translate"/>
      <sheetName val="ROs_(12)"/>
      <sheetName val="F5_-_Saldo_final_Inventário"/>
      <sheetName val="ACT_Input_(2)"/>
      <sheetName val="E2_1-PCLD_ANEEL_06-2006"/>
      <sheetName val="SALDO_PROJETOS"/>
      <sheetName val="Base_Fiscal_Cruzada"/>
      <sheetName val="E_1_2_-_Teste_de_VC"/>
      <sheetName val="N__PIS_COFINS"/>
      <sheetName val="+++_Help_+++"/>
      <sheetName val="ROs__12_"/>
      <sheetName val="SERIES_CDI_E_PTAX"/>
      <sheetName val="901_N8_2_1_Bal_Mai07"/>
      <sheetName val="N2_1"/>
      <sheetName val="LIGADAS_RURAL"/>
      <sheetName val="X_rates"/>
      <sheetName val="Medições_a_faturar"/>
      <sheetName val="Lit_Fiber_Rev"/>
      <sheetName val="ABRIL_2000"/>
      <sheetName val="04_de_09_05_RSA"/>
      <sheetName val="Peso_áreas_e_CPs"/>
      <sheetName val="SOC_INSTRUMENTALES"/>
      <sheetName val="Resumo_(Contabilidade)"/>
      <sheetName val="RESUMO"/>
      <sheetName val="p&amp;l1298"/>
      <sheetName val="VARIABLEN"/>
      <sheetName val="Carga Periodo atual"/>
      <sheetName val="Repro"/>
      <sheetName val="Ajustes"/>
      <sheetName val="Subcategories"/>
      <sheetName val="E2_1-PCLD_ANEEL_06-20061"/>
      <sheetName val="ROs_(12)1"/>
      <sheetName val="ACT_Input_(2)1"/>
      <sheetName val="SALDO_PROJETOS1"/>
      <sheetName val="Tab_Translate1"/>
      <sheetName val="F5_-_Saldo_final_Inventário1"/>
      <sheetName val="Base_Fiscal_Cruzada1"/>
      <sheetName val="+++_Help_+++1"/>
      <sheetName val="N__PIS_COFINS1"/>
      <sheetName val="E_1_2_-_Teste_de_VC1"/>
      <sheetName val="ROs__12_1"/>
      <sheetName val="SERIES_CDI_E_PTAX1"/>
      <sheetName val="LIGADAS_RURAL1"/>
      <sheetName val="901_N8_2_1_Bal_Mai071"/>
      <sheetName val="N2_11"/>
      <sheetName val="Medições_a_faturar1"/>
      <sheetName val="Lit_Fiber_Rev1"/>
      <sheetName val="X_rates1"/>
      <sheetName val="ABRIL_20001"/>
      <sheetName val="SOC_INSTRUMENTALES1"/>
      <sheetName val="Resumo_(Contabilidade)1"/>
      <sheetName val="04_de_09_05_RSA1"/>
      <sheetName val="Peso_áreas_e_CPs1"/>
      <sheetName val="Dropdowns_-_do_not_change"/>
      <sheetName val="Human_Resources"/>
      <sheetName val="Pricing_Analysis"/>
      <sheetName val="Carga_Periodo_atual"/>
      <sheetName val="VENDAS_P_SUBSIDIÁRIA"/>
      <sheetName val="integral"/>
      <sheetName val="tabela"/>
      <sheetName val="bal"/>
      <sheetName val="ush"/>
      <sheetName val="base filtrada doc. pagto"/>
      <sheetName val="valores"/>
      <sheetName val="Índices"/>
      <sheetName val="D1 - PRA"/>
      <sheetName val="Aquisição"/>
      <sheetName val="Remeasurement Balance"/>
      <sheetName val="1.2Base_Previa"/>
      <sheetName val="E1.3 - Totalização"/>
      <sheetName val="K 1.4 - Itens Totalm. Deprec."/>
      <sheetName val=" Funding flow"/>
      <sheetName val="6140"/>
      <sheetName val="B13"/>
      <sheetName val="Metalúrgica"/>
      <sheetName val="BP vs TS"/>
      <sheetName val="Valores 30 11 2007"/>
      <sheetName val="7901"/>
      <sheetName val="Revestimento"/>
      <sheetName val="D - PRA"/>
      <sheetName val="Custo X Mercado"/>
      <sheetName val="ag. tractor"/>
      <sheetName val="GERREAL"/>
      <sheetName val="N2 1"/>
      <sheetName val="Corte"/>
      <sheetName val="Lead2"/>
      <sheetName val="Relatórios 6"/>
      <sheetName val="Registro"/>
      <sheetName val="Analítico Parte 1 "/>
      <sheetName val="SELIC"/>
      <sheetName val="saldos razao"/>
      <sheetName val="Banco Santander V. 04.10.00"/>
      <sheetName val="P2 - Lead"/>
      <sheetName val="Base"/>
      <sheetName val="Parameters"/>
      <sheetName val="INDICES"/>
      <sheetName val="Sch9  Guarantees"/>
      <sheetName val="ShellsolD60"/>
      <sheetName val="July Posting"/>
      <sheetName val="GL OCT SALES"/>
      <sheetName val="ajuste da provisão"/>
      <sheetName val="FLUXO FEVEREIRO05"/>
      <sheetName val="Premissas"/>
      <sheetName val="Invest-Atual"/>
      <sheetName val="Invest-Anterior"/>
      <sheetName val="PL-Atual"/>
      <sheetName val="DFLSUBS"/>
      <sheetName val="LFT"/>
      <sheetName val="BOLETAR"/>
      <sheetName val="contributif"/>
      <sheetName val="razaoFCA"/>
      <sheetName val="razaoSEDE"/>
      <sheetName val="4.0 Margin &amp; Cash"/>
      <sheetName val="Lista"/>
      <sheetName val="DISCOUNTS DDP"/>
      <sheetName val="#REF"/>
      <sheetName val="Balance Sheet"/>
      <sheetName val="N1 - Mestra"/>
      <sheetName val="Hedge"/>
      <sheetName val="ASSUM"/>
      <sheetName val="INDIECO1"/>
      <sheetName val="taxas"/>
      <sheetName val="PREMISSAS BÁSICAS"/>
      <sheetName val="SAC_Com_Distancias"/>
      <sheetName val="델ร_x0003_i1"/>
      <sheetName val="Input"/>
      <sheetName val="A4.1-BRASFLEX "/>
      <sheetName val="Links"/>
      <sheetName val="Raz"/>
      <sheetName val="Plan1"/>
      <sheetName val="SIG_LANGUE"/>
      <sheetName val="RESENT"/>
      <sheetName val="Query"/>
      <sheetName val="Estrutura"/>
      <sheetName val="CBP4S5D"/>
      <sheetName val="SJ2012"/>
      <sheetName val="TE2012"/>
      <sheetName val="901_N8_2_1_Bal_Mai072"/>
      <sheetName val="E2_1-PCLD_ANEEL_06-20062"/>
      <sheetName val="Tab_Translate2"/>
      <sheetName val="ROs_(12)2"/>
      <sheetName val="F5_-_Saldo_final_Inventário2"/>
      <sheetName val="N__PIS_COFINS2"/>
      <sheetName val="Base_Fiscal_Cruzada2"/>
      <sheetName val="ACT_Input_(2)2"/>
      <sheetName val="SALDO_PROJETOS2"/>
      <sheetName val="E_1_2_-_Teste_de_VC2"/>
      <sheetName val="+++_Help_+++2"/>
      <sheetName val="N2_12"/>
      <sheetName val="Lit_Fiber_Rev2"/>
      <sheetName val="LIGADAS_RURAL2"/>
      <sheetName val="ROs__12_2"/>
      <sheetName val="Medições_a_faturar2"/>
      <sheetName val="SERIES_CDI_E_PTAX2"/>
      <sheetName val="SOC_INSTRUMENTALES2"/>
      <sheetName val="ABRIL_20002"/>
      <sheetName val="044_bxorig_(3)"/>
      <sheetName val="X_rates2"/>
      <sheetName val="Human_Resources1"/>
      <sheetName val="Pricing_Analysis1"/>
      <sheetName val="04_de_09_05_RSA2"/>
      <sheetName val="Peso_áreas_e_CPs2"/>
      <sheetName val="base_filtrada_doc__pagto"/>
      <sheetName val="D1_-_PRA"/>
      <sheetName val="Remeasurement_Balance"/>
      <sheetName val="1_2Base_Previa"/>
      <sheetName val="E1_3_-_Totalização"/>
      <sheetName val="K_1_4_-_Itens_Totalm__Deprec_"/>
      <sheetName val="_Funding_flow"/>
      <sheetName val="BP_vs_TS"/>
      <sheetName val="Valores_30_11_2007"/>
      <sheetName val="D_-_PRA"/>
      <sheetName val="Custo_X_Mercado"/>
      <sheetName val="ag__tractor"/>
      <sheetName val="N2_13"/>
      <sheetName val="Resumo_(Contabilidade)2"/>
      <sheetName val="Dropdowns_-_do_not_change1"/>
      <sheetName val="Maio_99"/>
      <sheetName val="Sch9__Guarantees"/>
      <sheetName val="Analítico_Parte_1_"/>
      <sheetName val="Conciliação_saldo_devedor"/>
      <sheetName val="saldos_razao"/>
      <sheetName val="Carga_Periodo_atual1"/>
      <sheetName val="P2_-_Lead"/>
      <sheetName val="GL_OCT_SALES"/>
      <sheetName val="BALANCETE-CIE-ABRIL-01"/>
      <sheetName val="23 a 26 Out 2012"/>
      <sheetName val="102007"/>
      <sheetName val="BD1212"/>
      <sheetName val="SEMI ACAB"/>
      <sheetName val="OUT02.REPORT"/>
      <sheetName val="UFIR"/>
      <sheetName val="PIS-99"/>
      <sheetName val="SispecPSAP"/>
      <sheetName val="ANTIVIRUS"/>
      <sheetName val="Cadastro"/>
      <sheetName val="DIVERSOS"/>
      <sheetName val="DMPL"/>
      <sheetName val="Gráficos"/>
      <sheetName val="Peso Liq."/>
      <sheetName val="Resumo MC Reduzida CIF"/>
      <sheetName val="Resumo MC Reduzida FOB"/>
      <sheetName val="델ร_x005f_x0003_i1"/>
      <sheetName val="Tabelas"/>
      <sheetName val="Wheat2008"/>
      <sheetName val="델ร_x005f_x005f_x005f_x0003_i1"/>
      <sheetName val="델ร_x005f_x005f_x005f_x005f_x005f_x005f_x005f_x0003_i1"/>
      <sheetName val="델ร_x005f_x005f_x005f_x005f_x005"/>
      <sheetName val="Func Ativos"/>
      <sheetName val="Médias"/>
      <sheetName val="BOMBITA"/>
      <sheetName val="GRANULADO"/>
      <sheetName val="Sd.Canc 10"/>
      <sheetName val="Composições-WP2100"/>
      <sheetName val="Relatórios_6"/>
      <sheetName val="Banco_Santander_V__04_10_00"/>
      <sheetName val="July_Posting"/>
      <sheetName val="ajuste_da_provisão"/>
      <sheetName val="FLUXO_FEVEREIRO05"/>
      <sheetName val="DISCOUNTS_DDP"/>
      <sheetName val="A4_1-BRASFLEX_"/>
      <sheetName val="N1_-_Mestra"/>
      <sheetName val="Balance_Sheet"/>
      <sheetName val="PREMISSAS_BÁSICAS"/>
      <sheetName val="901_N8_2_1_Bal_Mai073"/>
      <sheetName val="E2_1-PCLD_ANEEL_06-20063"/>
      <sheetName val="Tab_Translate3"/>
      <sheetName val="ROs_(12)3"/>
      <sheetName val="F5_-_Saldo_final_Inventário3"/>
      <sheetName val="N__PIS_COFINS3"/>
      <sheetName val="Base_Fiscal_Cruzada3"/>
      <sheetName val="ACT_Input_(2)3"/>
      <sheetName val="SALDO_PROJETOS3"/>
      <sheetName val="E_1_2_-_Teste_de_VC3"/>
      <sheetName val="+++_Help_+++3"/>
      <sheetName val="N2_14"/>
      <sheetName val="Lit_Fiber_Rev3"/>
      <sheetName val="LIGADAS_RURAL3"/>
      <sheetName val="ROs__12_3"/>
      <sheetName val="Medições_a_faturar3"/>
      <sheetName val="SERIES_CDI_E_PTAX3"/>
      <sheetName val="SOC_INSTRUMENTALES3"/>
      <sheetName val="ABRIL_20003"/>
      <sheetName val="044_bxorig_(3)1"/>
      <sheetName val="X_rates3"/>
      <sheetName val="04_de_09_05_RSA3"/>
      <sheetName val="Peso_áreas_e_CPs3"/>
      <sheetName val="Human_Resources2"/>
      <sheetName val="Pricing_Analysis2"/>
      <sheetName val="base_filtrada_doc__pagto1"/>
      <sheetName val="D1_-_PRA1"/>
      <sheetName val="Remeasurement_Balance1"/>
      <sheetName val="1_2Base_Previa1"/>
      <sheetName val="E1_3_-_Totalização1"/>
      <sheetName val="K_1_4_-_Itens_Totalm__Deprec_1"/>
      <sheetName val="_Funding_flow1"/>
      <sheetName val="BP_vs_TS1"/>
      <sheetName val="Valores_30_11_20071"/>
      <sheetName val="D_-_PRA1"/>
      <sheetName val="Custo_X_Mercado1"/>
      <sheetName val="ag__tractor1"/>
      <sheetName val="N2_15"/>
      <sheetName val="Resumo_(Contabilidade)3"/>
      <sheetName val="Dropdowns_-_do_not_change2"/>
      <sheetName val="Maio_991"/>
      <sheetName val="Sch9__Guarantees1"/>
      <sheetName val="Analítico_Parte_1_1"/>
      <sheetName val="Conciliação_saldo_devedor1"/>
      <sheetName val="saldos_razao1"/>
      <sheetName val="Carga_Periodo_atual2"/>
      <sheetName val="P2_-_Lead1"/>
      <sheetName val="GL_OCT_SALES1"/>
      <sheetName val="4_0_Margin_&amp;_Cash"/>
      <sheetName val="델รi1"/>
      <sheetName val="23_a_26_Out_2012"/>
      <sheetName val="SEMI_ACAB"/>
      <sheetName val="OUT02_REPORT"/>
      <sheetName val="BLP"/>
      <sheetName val="Responsibility"/>
      <sheetName val="ELIM_FINANCEIRA"/>
      <sheetName val="Pivot_seg_vc_it"/>
      <sheetName val="VARIANZE PIANO"/>
      <sheetName val="HH"/>
      <sheetName val="finance"/>
      <sheetName val="ItemX"/>
      <sheetName val="Movimentação"/>
      <sheetName val="Est. NPPC 2007 - Current Ass."/>
      <sheetName val="Base Data"/>
      <sheetName val="N2_16"/>
      <sheetName val="901_N8_2_1_Bal_Mai074"/>
      <sheetName val="Lit_Fiber_Rev4"/>
      <sheetName val="Tab_Translate4"/>
      <sheetName val="ROs_(12)4"/>
      <sheetName val="F5_-_Saldo_final_Inventário4"/>
      <sheetName val="N__PIS_COFINS4"/>
      <sheetName val="Base_Fiscal_Cruzada4"/>
      <sheetName val="ACT_Input_(2)4"/>
      <sheetName val="E2_1-PCLD_ANEEL_06-20064"/>
      <sheetName val="SALDO_PROJETOS4"/>
      <sheetName val="E_1_2_-_Teste_de_VC4"/>
      <sheetName val="+++_Help_+++4"/>
      <sheetName val="LIGADAS_RURAL4"/>
      <sheetName val="ROs__12_4"/>
      <sheetName val="Medições_a_faturar4"/>
      <sheetName val="SERIES_CDI_E_PTAX4"/>
      <sheetName val="X_rates4"/>
      <sheetName val="SOC_INSTRUMENTALES4"/>
      <sheetName val="04_de_09_05_RSA4"/>
      <sheetName val="Peso_áreas_e_CPs4"/>
      <sheetName val="ABRIL_20004"/>
      <sheetName val="Resumo_(Contabilidade)4"/>
      <sheetName val="Human_Resources3"/>
      <sheetName val="Pricing_Analysis3"/>
      <sheetName val="Dropdowns_-_do_not_change3"/>
      <sheetName val="Maio_992"/>
      <sheetName val="044_bxorig_(3)2"/>
      <sheetName val="Conciliação_saldo_devedor2"/>
      <sheetName val="Carga_Periodo_atual3"/>
      <sheetName val="base_filtrada_doc__pagto2"/>
      <sheetName val="D1_-_PRA2"/>
      <sheetName val="Remeasurement_Balance2"/>
      <sheetName val="1_2Base_Previa2"/>
      <sheetName val="E1_3_-_Totalização2"/>
      <sheetName val="K_1_4_-_Itens_Totalm__Deprec_2"/>
      <sheetName val="_Funding_flow2"/>
      <sheetName val="BP_vs_TS2"/>
      <sheetName val="Valores_30_11_20072"/>
      <sheetName val="D_-_PRA2"/>
      <sheetName val="Custo_X_Mercado2"/>
      <sheetName val="ag__tractor2"/>
      <sheetName val="N2_17"/>
      <sheetName val="Relatórios_61"/>
      <sheetName val="Analítico_Parte_1_2"/>
      <sheetName val="saldos_razao2"/>
      <sheetName val="Banco_Santander_V__04_10_001"/>
      <sheetName val="P2_-_Lead2"/>
      <sheetName val="Sch9__Guarantees2"/>
      <sheetName val="GL_OCT_SALES2"/>
      <sheetName val="July_Posting1"/>
      <sheetName val="ajuste_da_provisão1"/>
      <sheetName val="4_0_Margin_&amp;_Cash1"/>
      <sheetName val="FLUXO_FEVEREIRO051"/>
      <sheetName val="Balance_Sheet1"/>
      <sheetName val="N1_-_Mestra1"/>
      <sheetName val="PREMISSAS_BÁSICAS1"/>
      <sheetName val="DISCOUNTS_DDP1"/>
      <sheetName val="A4_1-BRASFLEX_1"/>
      <sheetName val="23_a_26_Out_20121"/>
      <sheetName val="OUT02_REPORT1"/>
      <sheetName val="SEMI_ACAB1"/>
      <sheetName val="Peso_Liq_"/>
      <sheetName val="Sd_Canc_10"/>
      <sheetName val="Resumo_MC_Reduzida_CIF"/>
      <sheetName val="Resumo_MC_Reduzida_FOB"/>
      <sheetName val="Cosan_sa"/>
      <sheetName val="N2_18"/>
      <sheetName val="901_N8_2_1_Bal_Mai075"/>
      <sheetName val="Lit_Fiber_Rev5"/>
      <sheetName val="Tab_Translate5"/>
      <sheetName val="ROs_(12)5"/>
      <sheetName val="F5_-_Saldo_final_Inventário5"/>
      <sheetName val="N__PIS_COFINS5"/>
      <sheetName val="Base_Fiscal_Cruzada5"/>
      <sheetName val="ACT_Input_(2)5"/>
      <sheetName val="E2_1-PCLD_ANEEL_06-20065"/>
      <sheetName val="SALDO_PROJETOS5"/>
      <sheetName val="E_1_2_-_Teste_de_VC5"/>
      <sheetName val="+++_Help_+++5"/>
      <sheetName val="LIGADAS_RURAL5"/>
      <sheetName val="ROs__12_5"/>
      <sheetName val="Medições_a_faturar5"/>
      <sheetName val="SERIES_CDI_E_PTAX5"/>
      <sheetName val="X_rates5"/>
      <sheetName val="SOC_INSTRUMENTALES5"/>
      <sheetName val="04_de_09_05_RSA5"/>
      <sheetName val="Peso_áreas_e_CPs5"/>
      <sheetName val="ABRIL_20005"/>
      <sheetName val="Resumo_(Contabilidade)5"/>
      <sheetName val="Human_Resources4"/>
      <sheetName val="Pricing_Analysis4"/>
      <sheetName val="Dropdowns_-_do_not_change4"/>
      <sheetName val="Maio_993"/>
      <sheetName val="044_bxorig_(3)3"/>
      <sheetName val="Conciliação_saldo_devedor3"/>
      <sheetName val="Carga_Periodo_atual4"/>
      <sheetName val="base_filtrada_doc__pagto3"/>
      <sheetName val="D1_-_PRA3"/>
      <sheetName val="Remeasurement_Balance3"/>
      <sheetName val="1_2Base_Previa3"/>
      <sheetName val="E1_3_-_Totalização3"/>
      <sheetName val="K_1_4_-_Itens_Totalm__Deprec_3"/>
      <sheetName val="_Funding_flow3"/>
      <sheetName val="BP_vs_TS3"/>
      <sheetName val="Valores_30_11_20073"/>
      <sheetName val="D_-_PRA3"/>
      <sheetName val="Custo_X_Mercado3"/>
      <sheetName val="ag__tractor3"/>
      <sheetName val="N2_19"/>
      <sheetName val="Relatórios_62"/>
      <sheetName val="Analítico_Parte_1_3"/>
      <sheetName val="saldos_razao3"/>
      <sheetName val="Banco_Santander_V__04_10_002"/>
      <sheetName val="P2_-_Lead3"/>
      <sheetName val="Sch9__Guarantees3"/>
      <sheetName val="GL_OCT_SALES3"/>
      <sheetName val="July_Posting2"/>
      <sheetName val="ajuste_da_provisão2"/>
      <sheetName val="4_0_Margin_&amp;_Cash2"/>
      <sheetName val="FLUXO_FEVEREIRO052"/>
      <sheetName val="Balance_Sheet2"/>
      <sheetName val="N1_-_Mestra2"/>
      <sheetName val="M1.4 - Empréstimos"/>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refreshError="1"/>
      <sheetData sheetId="452" refreshError="1"/>
      <sheetData sheetId="453" refreshError="1"/>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refreshError="1"/>
      <sheetData sheetId="511" refreshError="1"/>
      <sheetData sheetId="512"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6">
    <tabColor rgb="FF002060"/>
  </sheetPr>
  <dimension ref="A1:BD75"/>
  <sheetViews>
    <sheetView showGridLines="0" tabSelected="1" zoomScale="85" zoomScaleNormal="85" workbookViewId="0">
      <pane xSplit="1" topLeftCell="AM1" activePane="topRight" state="frozen"/>
      <selection activeCell="H32" sqref="H32"/>
      <selection pane="topRight" activeCell="BD2" sqref="BD2"/>
    </sheetView>
  </sheetViews>
  <sheetFormatPr defaultColWidth="9.109375" defaultRowHeight="14.4" x14ac:dyDescent="0.3"/>
  <cols>
    <col min="1" max="1" width="38.109375" style="56" customWidth="1"/>
    <col min="2" max="27" width="9" style="56" customWidth="1"/>
    <col min="28" max="28" width="9.109375" style="56" bestFit="1" customWidth="1"/>
    <col min="29" max="31" width="9.109375" style="56"/>
    <col min="32" max="32" width="9.109375" style="56" bestFit="1" customWidth="1"/>
    <col min="33" max="33" width="9.109375" style="56" customWidth="1"/>
    <col min="34" max="35" width="9.5546875" style="56" customWidth="1"/>
    <col min="36" max="36" width="9.6640625" style="56" customWidth="1"/>
    <col min="37" max="37" width="8.44140625" style="56" bestFit="1" customWidth="1"/>
    <col min="38" max="38" width="8.44140625" style="56" customWidth="1"/>
    <col min="39" max="39" width="9.109375" style="56" bestFit="1" customWidth="1"/>
    <col min="40" max="49" width="9.109375" style="56"/>
    <col min="50" max="52" width="9.109375" style="62"/>
    <col min="53" max="16384" width="9.109375" style="56"/>
  </cols>
  <sheetData>
    <row r="1" spans="1:56" ht="15.6" x14ac:dyDescent="0.3">
      <c r="A1" s="55" t="s">
        <v>34</v>
      </c>
      <c r="AM1" s="282"/>
    </row>
    <row r="2" spans="1:56" s="61" customFormat="1" ht="15.6" x14ac:dyDescent="0.3">
      <c r="A2" s="272" t="s">
        <v>264</v>
      </c>
      <c r="B2" s="272" t="s">
        <v>2</v>
      </c>
      <c r="C2" s="272" t="s">
        <v>3</v>
      </c>
      <c r="D2" s="272" t="s">
        <v>4</v>
      </c>
      <c r="E2" s="272" t="s">
        <v>5</v>
      </c>
      <c r="F2" s="272" t="s">
        <v>6</v>
      </c>
      <c r="G2" s="272" t="s">
        <v>7</v>
      </c>
      <c r="H2" s="272" t="s">
        <v>8</v>
      </c>
      <c r="I2" s="272" t="s">
        <v>9</v>
      </c>
      <c r="J2" s="272" t="s">
        <v>10</v>
      </c>
      <c r="K2" s="272" t="s">
        <v>11</v>
      </c>
      <c r="L2" s="272" t="s">
        <v>12</v>
      </c>
      <c r="M2" s="272" t="s">
        <v>13</v>
      </c>
      <c r="N2" s="272" t="s">
        <v>14</v>
      </c>
      <c r="O2" s="272" t="s">
        <v>15</v>
      </c>
      <c r="P2" s="272" t="s">
        <v>16</v>
      </c>
      <c r="Q2" s="272" t="s">
        <v>17</v>
      </c>
      <c r="R2" s="272" t="s">
        <v>18</v>
      </c>
      <c r="S2" s="272" t="s">
        <v>19</v>
      </c>
      <c r="T2" s="272" t="s">
        <v>20</v>
      </c>
      <c r="U2" s="272" t="s">
        <v>21</v>
      </c>
      <c r="V2" s="272" t="s">
        <v>22</v>
      </c>
      <c r="W2" s="272" t="s">
        <v>23</v>
      </c>
      <c r="X2" s="272" t="s">
        <v>24</v>
      </c>
      <c r="Y2" s="272" t="s">
        <v>25</v>
      </c>
      <c r="Z2" s="272" t="s">
        <v>89</v>
      </c>
      <c r="AA2" s="272" t="s">
        <v>90</v>
      </c>
      <c r="AB2" s="272" t="s">
        <v>91</v>
      </c>
      <c r="AC2" s="272" t="s">
        <v>92</v>
      </c>
      <c r="AD2" s="272" t="s">
        <v>93</v>
      </c>
      <c r="AE2" s="272" t="s">
        <v>109</v>
      </c>
      <c r="AF2" s="272" t="s">
        <v>111</v>
      </c>
      <c r="AG2" s="272" t="s">
        <v>112</v>
      </c>
      <c r="AH2" s="272" t="s">
        <v>124</v>
      </c>
      <c r="AI2" s="272" t="s">
        <v>127</v>
      </c>
      <c r="AJ2" s="272" t="s">
        <v>132</v>
      </c>
      <c r="AK2" s="117" t="s">
        <v>133</v>
      </c>
      <c r="AL2" s="117" t="s">
        <v>134</v>
      </c>
      <c r="AM2" s="117" t="s">
        <v>143</v>
      </c>
      <c r="AN2" s="117" t="s">
        <v>145</v>
      </c>
      <c r="AO2" s="272" t="s">
        <v>150</v>
      </c>
      <c r="AP2" s="272" t="s">
        <v>157</v>
      </c>
      <c r="AQ2" s="272" t="s">
        <v>205</v>
      </c>
      <c r="AR2" s="272" t="s">
        <v>209</v>
      </c>
      <c r="AS2" s="272" t="s">
        <v>211</v>
      </c>
      <c r="AT2" s="272" t="s">
        <v>218</v>
      </c>
      <c r="AU2" s="272" t="s">
        <v>221</v>
      </c>
      <c r="AV2" s="272" t="s">
        <v>222</v>
      </c>
      <c r="AW2" s="272" t="s">
        <v>223</v>
      </c>
      <c r="AX2" s="272" t="s">
        <v>231</v>
      </c>
      <c r="AY2" s="272" t="s">
        <v>232</v>
      </c>
      <c r="AZ2" s="272" t="s">
        <v>234</v>
      </c>
      <c r="BA2" s="272" t="s">
        <v>237</v>
      </c>
      <c r="BB2" s="272" t="s">
        <v>265</v>
      </c>
      <c r="BC2" s="272" t="s">
        <v>267</v>
      </c>
      <c r="BD2" s="272" t="s">
        <v>269</v>
      </c>
    </row>
    <row r="3" spans="1:56" x14ac:dyDescent="0.3">
      <c r="A3" s="56" t="s">
        <v>36</v>
      </c>
      <c r="B3" s="283">
        <v>166.7</v>
      </c>
      <c r="C3" s="191">
        <v>270.3</v>
      </c>
      <c r="D3" s="191">
        <v>305.2</v>
      </c>
      <c r="E3" s="191">
        <v>292.7</v>
      </c>
      <c r="F3" s="191">
        <v>291.3</v>
      </c>
      <c r="G3" s="191">
        <v>317.60000000000002</v>
      </c>
      <c r="H3" s="191">
        <v>331</v>
      </c>
      <c r="I3" s="191">
        <v>310.40000000000003</v>
      </c>
      <c r="J3" s="191">
        <v>303.60000000000002</v>
      </c>
      <c r="K3" s="191">
        <v>331.4</v>
      </c>
      <c r="L3" s="191">
        <v>365.5</v>
      </c>
      <c r="M3" s="191">
        <v>344.3</v>
      </c>
      <c r="N3" s="191">
        <v>347.9</v>
      </c>
      <c r="O3" s="191">
        <v>398.4</v>
      </c>
      <c r="P3" s="191">
        <v>437.7</v>
      </c>
      <c r="Q3" s="191">
        <v>402.90000000000003</v>
      </c>
      <c r="R3" s="242">
        <v>446.4</v>
      </c>
      <c r="S3" s="101">
        <v>485.4</v>
      </c>
      <c r="T3" s="101">
        <v>522.29999999999995</v>
      </c>
      <c r="U3" s="101">
        <v>488.7</v>
      </c>
      <c r="V3" s="101">
        <v>493.2</v>
      </c>
      <c r="W3" s="101">
        <v>582.9</v>
      </c>
      <c r="X3" s="101">
        <v>633.70000000000005</v>
      </c>
      <c r="Y3" s="101">
        <v>599.4</v>
      </c>
      <c r="Z3" s="101">
        <v>564.9</v>
      </c>
      <c r="AA3" s="101">
        <v>590.5</v>
      </c>
      <c r="AB3" s="101">
        <v>641</v>
      </c>
      <c r="AC3" s="101">
        <v>606</v>
      </c>
      <c r="AD3" s="101">
        <v>532.5</v>
      </c>
      <c r="AE3" s="101">
        <v>588.1</v>
      </c>
      <c r="AF3" s="101">
        <v>666.1</v>
      </c>
      <c r="AG3" s="101">
        <v>604.20000000000005</v>
      </c>
      <c r="AH3" s="101">
        <v>578.6</v>
      </c>
      <c r="AI3" s="101">
        <v>693.4</v>
      </c>
      <c r="AJ3" s="101">
        <v>758</v>
      </c>
      <c r="AK3" s="118">
        <v>715.2</v>
      </c>
      <c r="AL3" s="118">
        <v>611.79999999999995</v>
      </c>
      <c r="AM3" s="56">
        <v>726.8</v>
      </c>
      <c r="AN3" s="56">
        <v>803.6</v>
      </c>
      <c r="AO3" s="284">
        <v>727.9</v>
      </c>
      <c r="AP3" s="284">
        <v>652.1</v>
      </c>
      <c r="AQ3" s="282">
        <v>828.30000000000007</v>
      </c>
      <c r="AR3" s="56">
        <v>988.1</v>
      </c>
      <c r="AS3" s="56">
        <v>859.19999999999982</v>
      </c>
      <c r="AT3" s="56">
        <v>702.8</v>
      </c>
      <c r="AU3" s="78">
        <v>846</v>
      </c>
      <c r="AV3" s="78">
        <v>841</v>
      </c>
      <c r="AW3" s="78">
        <v>897.2</v>
      </c>
      <c r="AX3" s="101">
        <v>866.9</v>
      </c>
      <c r="AY3" s="101">
        <v>972.7</v>
      </c>
      <c r="AZ3" s="101">
        <v>1017.6</v>
      </c>
      <c r="BA3" s="101">
        <v>845</v>
      </c>
      <c r="BB3" s="101">
        <v>706.6</v>
      </c>
      <c r="BC3" s="101">
        <v>1010.3</v>
      </c>
      <c r="BD3" s="101">
        <v>1128.9000000000001</v>
      </c>
    </row>
    <row r="4" spans="1:56" x14ac:dyDescent="0.3">
      <c r="A4" s="56" t="s">
        <v>37</v>
      </c>
      <c r="B4" s="283">
        <v>107</v>
      </c>
      <c r="C4" s="191">
        <v>129.80000000000001</v>
      </c>
      <c r="D4" s="191">
        <v>144.9</v>
      </c>
      <c r="E4" s="191">
        <v>150.9</v>
      </c>
      <c r="F4" s="191">
        <v>143.1</v>
      </c>
      <c r="G4" s="191">
        <v>150.1</v>
      </c>
      <c r="H4" s="191">
        <v>141.80000000000001</v>
      </c>
      <c r="I4" s="191">
        <v>137.80000000000001</v>
      </c>
      <c r="J4" s="191">
        <v>128.1</v>
      </c>
      <c r="K4" s="191">
        <v>127.2</v>
      </c>
      <c r="L4" s="191">
        <v>132.30000000000001</v>
      </c>
      <c r="M4" s="191">
        <v>131.19999999999999</v>
      </c>
      <c r="N4" s="191">
        <v>135.80000000000001</v>
      </c>
      <c r="O4" s="191">
        <v>154.80000000000001</v>
      </c>
      <c r="P4" s="191">
        <v>160.4</v>
      </c>
      <c r="Q4" s="191">
        <v>171.7</v>
      </c>
      <c r="R4" s="242">
        <v>181.2</v>
      </c>
      <c r="S4" s="101">
        <v>193.7</v>
      </c>
      <c r="T4" s="101">
        <v>198.7</v>
      </c>
      <c r="U4" s="101">
        <v>207.6</v>
      </c>
      <c r="V4" s="101">
        <v>214.8</v>
      </c>
      <c r="W4" s="101">
        <v>243.9</v>
      </c>
      <c r="X4" s="101">
        <v>259</v>
      </c>
      <c r="Y4" s="101">
        <v>263.2</v>
      </c>
      <c r="Z4" s="101">
        <v>248.5</v>
      </c>
      <c r="AA4" s="101">
        <v>259.8</v>
      </c>
      <c r="AB4" s="101">
        <v>275.39999999999998</v>
      </c>
      <c r="AC4" s="101">
        <v>273.10000000000002</v>
      </c>
      <c r="AD4" s="101">
        <v>235</v>
      </c>
      <c r="AE4" s="101">
        <v>257.39999999999998</v>
      </c>
      <c r="AF4" s="101">
        <v>274.8</v>
      </c>
      <c r="AG4" s="101">
        <v>276.5</v>
      </c>
      <c r="AH4" s="101">
        <v>264.39999999999998</v>
      </c>
      <c r="AI4" s="101">
        <v>296.5</v>
      </c>
      <c r="AJ4" s="101">
        <v>321.39999999999998</v>
      </c>
      <c r="AK4" s="118">
        <v>322.7</v>
      </c>
      <c r="AL4" s="118">
        <v>261.89999999999998</v>
      </c>
      <c r="AM4" s="56">
        <v>302.60000000000002</v>
      </c>
      <c r="AN4" s="56">
        <v>311.10000000000002</v>
      </c>
      <c r="AO4" s="284">
        <v>285</v>
      </c>
      <c r="AP4" s="284">
        <v>245.1</v>
      </c>
      <c r="AQ4" s="282">
        <v>314.19999999999993</v>
      </c>
      <c r="AR4" s="56">
        <v>366.7</v>
      </c>
      <c r="AS4" s="56">
        <v>348.09999999999991</v>
      </c>
      <c r="AT4" s="56">
        <v>290.60000000000002</v>
      </c>
      <c r="AU4" s="78">
        <v>328.9</v>
      </c>
      <c r="AV4" s="78">
        <v>320.3</v>
      </c>
      <c r="AW4" s="78">
        <v>378.4</v>
      </c>
      <c r="AX4" s="101">
        <v>374.6</v>
      </c>
      <c r="AY4" s="101">
        <v>468.3</v>
      </c>
      <c r="AZ4" s="101">
        <v>457.8</v>
      </c>
      <c r="BA4" s="101">
        <v>387.2</v>
      </c>
      <c r="BB4" s="101">
        <v>315.89999999999998</v>
      </c>
      <c r="BC4">
        <v>458.8</v>
      </c>
      <c r="BD4">
        <v>459.1</v>
      </c>
    </row>
    <row r="5" spans="1:56" x14ac:dyDescent="0.3">
      <c r="A5" s="56" t="s">
        <v>38</v>
      </c>
      <c r="B5" s="283">
        <v>122.1</v>
      </c>
      <c r="C5" s="191">
        <v>131.30000000000001</v>
      </c>
      <c r="D5" s="191">
        <v>133.4</v>
      </c>
      <c r="E5" s="191">
        <v>122.9</v>
      </c>
      <c r="F5" s="191">
        <v>112.2</v>
      </c>
      <c r="G5" s="191">
        <v>106</v>
      </c>
      <c r="H5" s="191">
        <v>111.6</v>
      </c>
      <c r="I5" s="191">
        <v>104.1</v>
      </c>
      <c r="J5" s="191">
        <v>105.8</v>
      </c>
      <c r="K5" s="191">
        <v>110</v>
      </c>
      <c r="L5" s="191">
        <v>133</v>
      </c>
      <c r="M5" s="191">
        <v>132.9</v>
      </c>
      <c r="N5" s="191">
        <v>137.19999999999999</v>
      </c>
      <c r="O5" s="191">
        <v>139</v>
      </c>
      <c r="P5" s="191">
        <v>155.1</v>
      </c>
      <c r="Q5" s="191">
        <v>146.80000000000001</v>
      </c>
      <c r="R5" s="242">
        <v>141.1</v>
      </c>
      <c r="S5" s="101">
        <v>146.4</v>
      </c>
      <c r="T5" s="101">
        <v>165.1</v>
      </c>
      <c r="U5" s="101">
        <v>174</v>
      </c>
      <c r="V5" s="101">
        <v>185</v>
      </c>
      <c r="W5" s="101">
        <v>187.7</v>
      </c>
      <c r="X5" s="101">
        <v>203.2</v>
      </c>
      <c r="Y5" s="101">
        <v>202.8</v>
      </c>
      <c r="Z5" s="101">
        <v>207.3</v>
      </c>
      <c r="AA5" s="101">
        <v>205.6</v>
      </c>
      <c r="AB5" s="101">
        <v>229.2</v>
      </c>
      <c r="AC5" s="101">
        <v>221.5</v>
      </c>
      <c r="AD5" s="101">
        <v>208.3</v>
      </c>
      <c r="AE5" s="101">
        <v>205.7</v>
      </c>
      <c r="AF5" s="101">
        <v>236.5</v>
      </c>
      <c r="AG5" s="101">
        <v>236.5</v>
      </c>
      <c r="AH5" s="101">
        <v>231.4</v>
      </c>
      <c r="AI5" s="101">
        <v>249.2</v>
      </c>
      <c r="AJ5" s="101">
        <v>266</v>
      </c>
      <c r="AK5" s="118">
        <v>255.9</v>
      </c>
      <c r="AL5" s="118">
        <v>231.8</v>
      </c>
      <c r="AM5" s="56">
        <v>226.00000000000003</v>
      </c>
      <c r="AN5" s="56">
        <v>229.4</v>
      </c>
      <c r="AO5" s="284">
        <v>231.4</v>
      </c>
      <c r="AP5" s="284">
        <v>211</v>
      </c>
      <c r="AQ5" s="282">
        <v>228.2</v>
      </c>
      <c r="AR5" s="56">
        <v>265.39999999999998</v>
      </c>
      <c r="AS5" s="56">
        <v>248.5</v>
      </c>
      <c r="AT5" s="56">
        <v>225.3</v>
      </c>
      <c r="AU5" s="78">
        <v>245.8</v>
      </c>
      <c r="AV5" s="78">
        <v>265.8</v>
      </c>
      <c r="AW5" s="78">
        <v>288.8</v>
      </c>
      <c r="AX5" s="101">
        <v>276</v>
      </c>
      <c r="AY5" s="101">
        <v>321.89999999999998</v>
      </c>
      <c r="AZ5" s="101">
        <v>396.5</v>
      </c>
      <c r="BA5" s="101">
        <v>302.60000000000002</v>
      </c>
      <c r="BB5" s="101">
        <v>326.10000000000002</v>
      </c>
      <c r="BC5">
        <v>357.2</v>
      </c>
      <c r="BD5">
        <v>386.7</v>
      </c>
    </row>
    <row r="6" spans="1:56" x14ac:dyDescent="0.3">
      <c r="A6" s="56" t="s">
        <v>39</v>
      </c>
      <c r="B6" s="283">
        <v>23.2</v>
      </c>
      <c r="C6" s="191">
        <v>25</v>
      </c>
      <c r="D6" s="191">
        <v>28.8</v>
      </c>
      <c r="E6" s="191">
        <v>25.7</v>
      </c>
      <c r="F6" s="191">
        <v>24.2</v>
      </c>
      <c r="G6" s="191">
        <v>22.7</v>
      </c>
      <c r="H6" s="191">
        <v>22.4</v>
      </c>
      <c r="I6" s="191">
        <v>21.6</v>
      </c>
      <c r="J6" s="191">
        <v>22.7</v>
      </c>
      <c r="K6" s="191">
        <v>23.8</v>
      </c>
      <c r="L6" s="191">
        <v>22.5</v>
      </c>
      <c r="M6" s="191">
        <v>23.200000000000003</v>
      </c>
      <c r="N6" s="191">
        <v>24.7</v>
      </c>
      <c r="O6" s="191">
        <v>27.7</v>
      </c>
      <c r="P6" s="191">
        <v>27.8</v>
      </c>
      <c r="Q6" s="191">
        <v>32.1</v>
      </c>
      <c r="R6" s="242">
        <v>34.799999999999997</v>
      </c>
      <c r="S6" s="101">
        <v>43.1</v>
      </c>
      <c r="T6" s="101">
        <v>41.8</v>
      </c>
      <c r="U6" s="101">
        <v>40.200000000000003</v>
      </c>
      <c r="V6" s="101">
        <v>46.5</v>
      </c>
      <c r="W6" s="101">
        <v>51.8</v>
      </c>
      <c r="X6" s="101">
        <v>46.9</v>
      </c>
      <c r="Y6" s="101">
        <v>50.4</v>
      </c>
      <c r="Z6" s="101">
        <v>48.5</v>
      </c>
      <c r="AA6" s="101">
        <v>52.1</v>
      </c>
      <c r="AB6" s="101">
        <v>53.1</v>
      </c>
      <c r="AC6" s="101">
        <v>52.5</v>
      </c>
      <c r="AD6" s="101">
        <v>43.2</v>
      </c>
      <c r="AE6" s="101">
        <v>53.2</v>
      </c>
      <c r="AF6" s="101">
        <v>62.9</v>
      </c>
      <c r="AG6" s="101">
        <v>60.9</v>
      </c>
      <c r="AH6" s="101">
        <v>61.2</v>
      </c>
      <c r="AI6" s="101">
        <v>60.4</v>
      </c>
      <c r="AJ6" s="101">
        <v>68.7</v>
      </c>
      <c r="AK6" s="118">
        <v>70</v>
      </c>
      <c r="AL6" s="118">
        <v>72.900000000000006</v>
      </c>
      <c r="AM6" s="56">
        <v>83.6</v>
      </c>
      <c r="AN6" s="56">
        <v>87.6</v>
      </c>
      <c r="AO6" s="284">
        <v>82.6</v>
      </c>
      <c r="AP6" s="284">
        <v>74.599999999999994</v>
      </c>
      <c r="AQ6" s="282">
        <v>74.800000000000011</v>
      </c>
      <c r="AR6" s="56">
        <v>83.1</v>
      </c>
      <c r="AS6" s="62">
        <v>86.399999999999977</v>
      </c>
      <c r="AT6" s="62">
        <v>66.5</v>
      </c>
      <c r="AU6" s="66">
        <v>83.9</v>
      </c>
      <c r="AV6" s="66">
        <v>89.9</v>
      </c>
      <c r="AW6" s="78">
        <v>94.2</v>
      </c>
      <c r="AX6" s="101">
        <v>84.4</v>
      </c>
      <c r="AY6" s="101">
        <v>88.5</v>
      </c>
      <c r="AZ6" s="101">
        <v>115.6</v>
      </c>
      <c r="BA6" s="101">
        <v>132.1</v>
      </c>
      <c r="BB6" s="101">
        <v>109.7</v>
      </c>
      <c r="BC6">
        <v>111.4</v>
      </c>
      <c r="BD6">
        <v>161.69999999999999</v>
      </c>
    </row>
    <row r="7" spans="1:56" x14ac:dyDescent="0.3">
      <c r="A7" s="56" t="s">
        <v>41</v>
      </c>
      <c r="B7" s="88" t="s">
        <v>1</v>
      </c>
      <c r="C7" s="88" t="s">
        <v>1</v>
      </c>
      <c r="D7" s="88" t="s">
        <v>1</v>
      </c>
      <c r="E7" s="88" t="s">
        <v>1</v>
      </c>
      <c r="F7" s="88" t="s">
        <v>1</v>
      </c>
      <c r="G7" s="88" t="s">
        <v>1</v>
      </c>
      <c r="H7" s="88" t="s">
        <v>1</v>
      </c>
      <c r="I7" s="88" t="s">
        <v>1</v>
      </c>
      <c r="J7" s="88" t="s">
        <v>1</v>
      </c>
      <c r="K7" s="88" t="s">
        <v>1</v>
      </c>
      <c r="L7" s="88" t="s">
        <v>1</v>
      </c>
      <c r="M7" s="88" t="s">
        <v>1</v>
      </c>
      <c r="N7" s="88" t="s">
        <v>1</v>
      </c>
      <c r="O7" s="88" t="s">
        <v>1</v>
      </c>
      <c r="P7" s="88" t="s">
        <v>1</v>
      </c>
      <c r="Q7" s="88" t="s">
        <v>1</v>
      </c>
      <c r="R7" s="242">
        <v>5.5</v>
      </c>
      <c r="S7" s="101">
        <v>6.9</v>
      </c>
      <c r="T7" s="101">
        <v>5.8</v>
      </c>
      <c r="U7" s="101">
        <v>5.3</v>
      </c>
      <c r="V7" s="101">
        <v>5.7</v>
      </c>
      <c r="W7" s="101">
        <v>8.3000000000000007</v>
      </c>
      <c r="X7" s="101">
        <v>9.3000000000000007</v>
      </c>
      <c r="Y7" s="101">
        <v>11.2</v>
      </c>
      <c r="Z7" s="101">
        <v>11.8</v>
      </c>
      <c r="AA7" s="101">
        <v>12.8</v>
      </c>
      <c r="AB7" s="101">
        <v>13.2</v>
      </c>
      <c r="AC7" s="101">
        <v>13.1</v>
      </c>
      <c r="AD7" s="285" t="s">
        <v>1</v>
      </c>
      <c r="AE7" s="285" t="s">
        <v>1</v>
      </c>
      <c r="AF7" s="285" t="s">
        <v>1</v>
      </c>
      <c r="AG7" s="285" t="s">
        <v>1</v>
      </c>
      <c r="AH7" s="101" t="s">
        <v>1</v>
      </c>
      <c r="AI7" s="101" t="s">
        <v>1</v>
      </c>
      <c r="AJ7" s="101" t="s">
        <v>1</v>
      </c>
      <c r="AK7" s="119">
        <v>0</v>
      </c>
      <c r="AL7" s="119">
        <v>0</v>
      </c>
      <c r="AM7" s="101">
        <v>0</v>
      </c>
      <c r="AN7" s="284">
        <v>0</v>
      </c>
      <c r="AO7" s="101">
        <v>0</v>
      </c>
      <c r="AP7" s="101">
        <v>0</v>
      </c>
      <c r="AQ7" s="101">
        <v>0</v>
      </c>
      <c r="AR7" s="56">
        <v>0</v>
      </c>
      <c r="AS7" s="101">
        <v>0</v>
      </c>
      <c r="AT7" s="101">
        <v>0</v>
      </c>
      <c r="AU7" s="101">
        <v>0</v>
      </c>
      <c r="AV7" s="101">
        <v>0</v>
      </c>
      <c r="AW7" s="101">
        <v>0</v>
      </c>
      <c r="AX7" s="101">
        <v>0</v>
      </c>
      <c r="AY7" s="101">
        <v>0</v>
      </c>
      <c r="AZ7" s="101">
        <v>0</v>
      </c>
      <c r="BA7" s="101">
        <v>0</v>
      </c>
      <c r="BB7" s="101">
        <v>0</v>
      </c>
      <c r="BC7" s="322">
        <v>0</v>
      </c>
      <c r="BD7" s="322">
        <v>0</v>
      </c>
    </row>
    <row r="8" spans="1:56" x14ac:dyDescent="0.3">
      <c r="A8" s="56" t="s">
        <v>40</v>
      </c>
      <c r="B8" s="88" t="s">
        <v>1</v>
      </c>
      <c r="C8" s="191">
        <v>11.7</v>
      </c>
      <c r="D8" s="191">
        <v>0.9</v>
      </c>
      <c r="E8" s="108">
        <v>0</v>
      </c>
      <c r="F8" s="108" t="s">
        <v>1</v>
      </c>
      <c r="G8" s="108" t="s">
        <v>1</v>
      </c>
      <c r="H8" s="108">
        <v>0</v>
      </c>
      <c r="I8" s="108">
        <v>0</v>
      </c>
      <c r="J8" s="191">
        <v>1.8</v>
      </c>
      <c r="K8" s="191">
        <v>1.6</v>
      </c>
      <c r="L8" s="191">
        <v>0.6</v>
      </c>
      <c r="M8" s="191">
        <v>2.5</v>
      </c>
      <c r="N8" s="191">
        <v>1.6</v>
      </c>
      <c r="O8" s="191">
        <v>2.4</v>
      </c>
      <c r="P8" s="191">
        <v>3.5</v>
      </c>
      <c r="Q8" s="191">
        <v>3.5</v>
      </c>
      <c r="R8" s="242">
        <v>2.1</v>
      </c>
      <c r="S8" s="101">
        <v>2.2000000000000002</v>
      </c>
      <c r="T8" s="101">
        <v>2.9</v>
      </c>
      <c r="U8" s="101">
        <v>3.9</v>
      </c>
      <c r="V8" s="101">
        <v>3.2</v>
      </c>
      <c r="W8" s="101">
        <v>3.1</v>
      </c>
      <c r="X8" s="101">
        <v>4.5</v>
      </c>
      <c r="Y8" s="101">
        <v>1.9</v>
      </c>
      <c r="Z8" s="286" t="s">
        <v>1</v>
      </c>
      <c r="AA8" s="286" t="s">
        <v>1</v>
      </c>
      <c r="AB8" s="286" t="s">
        <v>1</v>
      </c>
      <c r="AC8" s="286" t="s">
        <v>1</v>
      </c>
      <c r="AD8" s="88" t="s">
        <v>1</v>
      </c>
      <c r="AE8" s="88" t="s">
        <v>1</v>
      </c>
      <c r="AF8" s="88" t="s">
        <v>1</v>
      </c>
      <c r="AG8" s="286" t="s">
        <v>1</v>
      </c>
      <c r="AH8" s="286" t="s">
        <v>1</v>
      </c>
      <c r="AI8" s="286" t="s">
        <v>1</v>
      </c>
      <c r="AJ8" s="286" t="s">
        <v>1</v>
      </c>
      <c r="AK8" s="119">
        <v>0</v>
      </c>
      <c r="AL8" s="119">
        <v>0</v>
      </c>
      <c r="AM8" s="101">
        <v>0</v>
      </c>
      <c r="AN8" s="284">
        <v>0</v>
      </c>
      <c r="AO8" s="101">
        <v>0</v>
      </c>
      <c r="AP8" s="101">
        <v>0</v>
      </c>
      <c r="AQ8" s="101">
        <v>0.6</v>
      </c>
      <c r="AR8" s="56">
        <v>0.2</v>
      </c>
      <c r="AS8" s="101">
        <v>0</v>
      </c>
      <c r="AT8" s="101">
        <v>0</v>
      </c>
      <c r="AU8" s="101">
        <v>0</v>
      </c>
      <c r="AV8" s="101">
        <v>0</v>
      </c>
      <c r="AW8" s="101">
        <v>0</v>
      </c>
      <c r="AX8" s="101">
        <v>0</v>
      </c>
      <c r="AY8" s="101">
        <v>0</v>
      </c>
      <c r="AZ8" s="101">
        <v>0</v>
      </c>
      <c r="BA8" s="101">
        <v>0</v>
      </c>
      <c r="BB8" s="101">
        <v>0</v>
      </c>
      <c r="BC8" s="322">
        <v>0</v>
      </c>
      <c r="BD8" s="322">
        <v>0</v>
      </c>
    </row>
    <row r="9" spans="1:56" x14ac:dyDescent="0.3">
      <c r="A9" s="62" t="s">
        <v>94</v>
      </c>
      <c r="B9" s="287" t="s">
        <v>1</v>
      </c>
      <c r="C9" s="287" t="s">
        <v>1</v>
      </c>
      <c r="D9" s="287" t="s">
        <v>1</v>
      </c>
      <c r="E9" s="287" t="s">
        <v>1</v>
      </c>
      <c r="F9" s="287" t="s">
        <v>1</v>
      </c>
      <c r="G9" s="287" t="s">
        <v>1</v>
      </c>
      <c r="H9" s="287" t="s">
        <v>1</v>
      </c>
      <c r="I9" s="287" t="s">
        <v>1</v>
      </c>
      <c r="J9" s="287" t="s">
        <v>1</v>
      </c>
      <c r="K9" s="287" t="s">
        <v>1</v>
      </c>
      <c r="L9" s="287" t="s">
        <v>1</v>
      </c>
      <c r="M9" s="287" t="s">
        <v>1</v>
      </c>
      <c r="N9" s="287" t="s">
        <v>1</v>
      </c>
      <c r="O9" s="287" t="s">
        <v>1</v>
      </c>
      <c r="P9" s="287" t="s">
        <v>1</v>
      </c>
      <c r="Q9" s="287" t="s">
        <v>1</v>
      </c>
      <c r="R9" s="287" t="s">
        <v>1</v>
      </c>
      <c r="S9" s="287" t="s">
        <v>1</v>
      </c>
      <c r="T9" s="287" t="s">
        <v>1</v>
      </c>
      <c r="U9" s="287" t="s">
        <v>1</v>
      </c>
      <c r="V9" s="287" t="s">
        <v>1</v>
      </c>
      <c r="W9" s="287" t="s">
        <v>1</v>
      </c>
      <c r="X9" s="287" t="s">
        <v>1</v>
      </c>
      <c r="Y9" s="287" t="s">
        <v>1</v>
      </c>
      <c r="Z9" s="88" t="s">
        <v>1</v>
      </c>
      <c r="AA9" s="88" t="s">
        <v>1</v>
      </c>
      <c r="AB9" s="88" t="s">
        <v>1</v>
      </c>
      <c r="AC9" s="88" t="s">
        <v>1</v>
      </c>
      <c r="AD9" s="88">
        <v>14.1</v>
      </c>
      <c r="AE9" s="88">
        <v>20</v>
      </c>
      <c r="AF9" s="88">
        <v>24.8</v>
      </c>
      <c r="AG9" s="88">
        <v>21.5</v>
      </c>
      <c r="AH9" s="101">
        <v>18.2</v>
      </c>
      <c r="AI9" s="101">
        <v>27.3</v>
      </c>
      <c r="AJ9" s="101">
        <v>32.5</v>
      </c>
      <c r="AK9" s="118">
        <v>37</v>
      </c>
      <c r="AL9" s="118">
        <v>27.8</v>
      </c>
      <c r="AM9" s="62">
        <v>36.6</v>
      </c>
      <c r="AN9" s="78">
        <v>38</v>
      </c>
      <c r="AO9" s="284">
        <v>37</v>
      </c>
      <c r="AP9" s="101">
        <v>34.6</v>
      </c>
      <c r="AQ9" s="282">
        <v>37.4</v>
      </c>
      <c r="AR9" s="56">
        <v>41.1</v>
      </c>
      <c r="AS9" s="282">
        <v>37.400000000000091</v>
      </c>
      <c r="AT9" s="282">
        <v>31.7</v>
      </c>
      <c r="AU9" s="282">
        <v>37.700000000000003</v>
      </c>
      <c r="AV9" s="282">
        <v>33.299999999999997</v>
      </c>
      <c r="AW9" s="78">
        <v>35.5</v>
      </c>
      <c r="AX9" s="101">
        <v>34.799999999999997</v>
      </c>
      <c r="AY9" s="101">
        <v>33.799999999999997</v>
      </c>
      <c r="AZ9" s="101">
        <v>41.5</v>
      </c>
      <c r="BA9" s="101">
        <v>34.700000000000003</v>
      </c>
      <c r="BB9" s="101">
        <v>32.799999999999997</v>
      </c>
      <c r="BC9">
        <v>40.9</v>
      </c>
      <c r="BD9">
        <v>43.4</v>
      </c>
    </row>
    <row r="10" spans="1:56" s="77" customFormat="1" x14ac:dyDescent="0.3">
      <c r="A10" s="77" t="s">
        <v>0</v>
      </c>
      <c r="B10" s="288">
        <v>418.99999999999994</v>
      </c>
      <c r="C10" s="289">
        <v>568.10000000000014</v>
      </c>
      <c r="D10" s="289">
        <v>613.19999999999993</v>
      </c>
      <c r="E10" s="289">
        <v>592.20000000000005</v>
      </c>
      <c r="F10" s="289">
        <v>570.80000000000007</v>
      </c>
      <c r="G10" s="289">
        <v>596.40000000000009</v>
      </c>
      <c r="H10" s="289">
        <v>606.79999999999995</v>
      </c>
      <c r="I10" s="289">
        <v>573.90000000000009</v>
      </c>
      <c r="J10" s="289">
        <v>562</v>
      </c>
      <c r="K10" s="289">
        <v>593.99999999999989</v>
      </c>
      <c r="L10" s="289">
        <v>653.9</v>
      </c>
      <c r="M10" s="289">
        <v>634.1</v>
      </c>
      <c r="N10" s="289">
        <v>647.20000000000005</v>
      </c>
      <c r="O10" s="289">
        <v>722.30000000000007</v>
      </c>
      <c r="P10" s="289">
        <v>784.5</v>
      </c>
      <c r="Q10" s="289">
        <v>757.00000000000011</v>
      </c>
      <c r="R10" s="102">
        <v>811.09999999999991</v>
      </c>
      <c r="S10" s="102">
        <v>877.7</v>
      </c>
      <c r="T10" s="290">
        <v>936.59999999999991</v>
      </c>
      <c r="U10" s="93">
        <v>919.7</v>
      </c>
      <c r="V10" s="93">
        <v>948.4</v>
      </c>
      <c r="W10" s="102">
        <v>1077.7</v>
      </c>
      <c r="X10" s="102">
        <v>1156.5999999999999</v>
      </c>
      <c r="Y10" s="102">
        <v>1128.9000000000001</v>
      </c>
      <c r="Z10" s="102">
        <v>1081</v>
      </c>
      <c r="AA10" s="102">
        <v>1120.8</v>
      </c>
      <c r="AB10" s="102">
        <f>SUM(AB3:AB9)</f>
        <v>1211.8999999999999</v>
      </c>
      <c r="AC10" s="102">
        <f>SUM(AC3:AC9)</f>
        <v>1166.1999999999998</v>
      </c>
      <c r="AD10" s="102">
        <f>SUM(AD3:AD9)</f>
        <v>1033.0999999999999</v>
      </c>
      <c r="AE10" s="102">
        <f>SUM(AE3:AE9)</f>
        <v>1124.4000000000001</v>
      </c>
      <c r="AF10" s="102">
        <f>SUM(AF3:AF9)</f>
        <v>1265.1000000000001</v>
      </c>
      <c r="AG10" s="102">
        <v>1199.6000000000001</v>
      </c>
      <c r="AH10" s="102">
        <v>1153.8000000000002</v>
      </c>
      <c r="AI10" s="102">
        <v>1326.8</v>
      </c>
      <c r="AJ10" s="102">
        <v>1446.7</v>
      </c>
      <c r="AK10" s="120">
        <v>1400.8000000000002</v>
      </c>
      <c r="AL10" s="120">
        <v>1206.2</v>
      </c>
      <c r="AM10" s="167">
        <v>1375.6</v>
      </c>
      <c r="AN10" s="291">
        <v>1469.7</v>
      </c>
      <c r="AO10" s="292">
        <v>1363.8999999999999</v>
      </c>
      <c r="AP10" s="292">
        <v>1217.3999999999999</v>
      </c>
      <c r="AQ10" s="293">
        <v>1483.5</v>
      </c>
      <c r="AR10" s="77">
        <v>1744.5999999999997</v>
      </c>
      <c r="AS10" s="293">
        <v>1579.6</v>
      </c>
      <c r="AT10" s="293">
        <v>1316.9</v>
      </c>
      <c r="AU10" s="293">
        <v>1542.3000000000002</v>
      </c>
      <c r="AV10" s="293">
        <v>1550.3</v>
      </c>
      <c r="AW10" s="293">
        <v>1694.1</v>
      </c>
      <c r="AX10" s="293">
        <v>1636.7</v>
      </c>
      <c r="AY10" s="293">
        <v>1885.2</v>
      </c>
      <c r="AZ10" s="293">
        <v>2029</v>
      </c>
      <c r="BA10" s="293">
        <v>1701.6000000000001</v>
      </c>
      <c r="BB10" s="293">
        <v>1491.1</v>
      </c>
      <c r="BC10" s="293">
        <v>1978.6000000000001</v>
      </c>
      <c r="BD10" s="293">
        <v>2179.8000000000002</v>
      </c>
    </row>
    <row r="11" spans="1:56" s="77" customFormat="1" x14ac:dyDescent="0.3">
      <c r="A11" s="294" t="s">
        <v>95</v>
      </c>
      <c r="B11" s="288"/>
      <c r="C11" s="289"/>
      <c r="D11" s="289"/>
      <c r="E11" s="289"/>
      <c r="F11" s="289"/>
      <c r="G11" s="289"/>
      <c r="H11" s="289"/>
      <c r="I11" s="289"/>
      <c r="J11" s="289"/>
      <c r="K11" s="289"/>
      <c r="L11" s="289"/>
      <c r="M11" s="289"/>
      <c r="N11" s="289"/>
      <c r="O11" s="289"/>
      <c r="P11" s="289"/>
      <c r="Q11" s="289"/>
      <c r="R11" s="102"/>
      <c r="S11" s="102"/>
      <c r="T11" s="290"/>
      <c r="U11" s="93"/>
      <c r="V11" s="93"/>
      <c r="W11" s="102"/>
      <c r="X11" s="102"/>
      <c r="Y11" s="102"/>
      <c r="Z11" s="102"/>
      <c r="AA11" s="102"/>
      <c r="AB11" s="102"/>
      <c r="AC11" s="102"/>
      <c r="AD11" s="102"/>
      <c r="AE11" s="102"/>
      <c r="AM11" s="282"/>
      <c r="AS11" s="56"/>
      <c r="AX11" s="62"/>
      <c r="AY11" s="62"/>
      <c r="AZ11" s="62"/>
    </row>
    <row r="12" spans="1:56" x14ac:dyDescent="0.3">
      <c r="B12" s="81"/>
      <c r="C12" s="81"/>
      <c r="D12" s="81"/>
      <c r="E12" s="81"/>
      <c r="F12" s="81"/>
      <c r="G12" s="81"/>
      <c r="H12" s="81"/>
      <c r="I12" s="81"/>
      <c r="J12" s="81"/>
      <c r="K12" s="81"/>
      <c r="L12" s="295"/>
      <c r="M12" s="81"/>
      <c r="O12" s="284"/>
      <c r="P12" s="295"/>
      <c r="S12" s="295"/>
      <c r="AM12" s="282"/>
    </row>
    <row r="13" spans="1:56" s="61" customFormat="1" ht="15.6" x14ac:dyDescent="0.3">
      <c r="A13" s="272" t="s">
        <v>32</v>
      </c>
      <c r="B13" s="272" t="s">
        <v>2</v>
      </c>
      <c r="C13" s="272" t="s">
        <v>3</v>
      </c>
      <c r="D13" s="272" t="s">
        <v>4</v>
      </c>
      <c r="E13" s="272" t="s">
        <v>5</v>
      </c>
      <c r="F13" s="272" t="s">
        <v>6</v>
      </c>
      <c r="G13" s="272" t="s">
        <v>7</v>
      </c>
      <c r="H13" s="272" t="s">
        <v>8</v>
      </c>
      <c r="I13" s="272" t="s">
        <v>9</v>
      </c>
      <c r="J13" s="272" t="s">
        <v>10</v>
      </c>
      <c r="K13" s="272" t="s">
        <v>11</v>
      </c>
      <c r="L13" s="272" t="s">
        <v>12</v>
      </c>
      <c r="M13" s="272" t="s">
        <v>13</v>
      </c>
      <c r="N13" s="272" t="s">
        <v>14</v>
      </c>
      <c r="O13" s="272" t="s">
        <v>15</v>
      </c>
      <c r="P13" s="272" t="s">
        <v>16</v>
      </c>
      <c r="Q13" s="272" t="s">
        <v>17</v>
      </c>
      <c r="R13" s="272" t="s">
        <v>18</v>
      </c>
      <c r="S13" s="272" t="s">
        <v>19</v>
      </c>
      <c r="T13" s="272" t="s">
        <v>20</v>
      </c>
      <c r="U13" s="272" t="s">
        <v>21</v>
      </c>
      <c r="V13" s="272" t="s">
        <v>22</v>
      </c>
      <c r="W13" s="272" t="s">
        <v>23</v>
      </c>
      <c r="X13" s="272" t="s">
        <v>24</v>
      </c>
      <c r="Y13" s="272" t="s">
        <v>25</v>
      </c>
      <c r="Z13" s="272" t="s">
        <v>89</v>
      </c>
      <c r="AA13" s="272" t="s">
        <v>90</v>
      </c>
      <c r="AB13" s="272" t="s">
        <v>91</v>
      </c>
      <c r="AC13" s="272" t="s">
        <v>92</v>
      </c>
      <c r="AD13" s="272" t="s">
        <v>93</v>
      </c>
      <c r="AE13" s="272" t="s">
        <v>109</v>
      </c>
      <c r="AF13" s="272" t="s">
        <v>111</v>
      </c>
      <c r="AG13" s="272" t="s">
        <v>112</v>
      </c>
      <c r="AH13" s="272" t="s">
        <v>124</v>
      </c>
      <c r="AI13" s="272" t="s">
        <v>127</v>
      </c>
      <c r="AJ13" s="272" t="s">
        <v>132</v>
      </c>
      <c r="AK13" s="117" t="s">
        <v>133</v>
      </c>
      <c r="AL13" s="117" t="s">
        <v>134</v>
      </c>
      <c r="AM13" s="117" t="s">
        <v>143</v>
      </c>
      <c r="AN13" s="117" t="s">
        <v>144</v>
      </c>
      <c r="AO13" s="272" t="s">
        <v>150</v>
      </c>
      <c r="AP13" s="272" t="s">
        <v>157</v>
      </c>
      <c r="AQ13" s="272" t="s">
        <v>205</v>
      </c>
      <c r="AR13" s="272" t="s">
        <v>209</v>
      </c>
      <c r="AS13" s="272" t="s">
        <v>211</v>
      </c>
      <c r="AT13" s="272" t="s">
        <v>218</v>
      </c>
      <c r="AU13" s="272" t="s">
        <v>221</v>
      </c>
      <c r="AV13" s="272" t="s">
        <v>222</v>
      </c>
      <c r="AW13" s="272" t="s">
        <v>223</v>
      </c>
      <c r="AX13" s="272" t="s">
        <v>231</v>
      </c>
      <c r="AY13" s="272" t="s">
        <v>232</v>
      </c>
      <c r="AZ13" s="272" t="s">
        <v>234</v>
      </c>
      <c r="BA13" s="272" t="s">
        <v>237</v>
      </c>
      <c r="BB13" s="272" t="s">
        <v>265</v>
      </c>
      <c r="BC13" s="272" t="s">
        <v>267</v>
      </c>
      <c r="BD13" s="272" t="s">
        <v>269</v>
      </c>
    </row>
    <row r="14" spans="1:56" x14ac:dyDescent="0.3">
      <c r="A14" s="56" t="s">
        <v>36</v>
      </c>
      <c r="B14" s="283">
        <v>47.6</v>
      </c>
      <c r="C14" s="191">
        <v>77.8</v>
      </c>
      <c r="D14" s="191">
        <v>88.3</v>
      </c>
      <c r="E14" s="191">
        <v>83.4</v>
      </c>
      <c r="F14" s="191">
        <v>82.3</v>
      </c>
      <c r="G14" s="191">
        <v>92.2</v>
      </c>
      <c r="H14" s="191">
        <v>94.8</v>
      </c>
      <c r="I14" s="191">
        <v>89.8</v>
      </c>
      <c r="J14" s="191">
        <v>87.8</v>
      </c>
      <c r="K14" s="191">
        <v>95.8</v>
      </c>
      <c r="L14" s="191">
        <v>102.8</v>
      </c>
      <c r="M14" s="191">
        <v>93.6</v>
      </c>
      <c r="N14" s="191">
        <v>93.4</v>
      </c>
      <c r="O14" s="191">
        <v>106.7</v>
      </c>
      <c r="P14" s="191">
        <v>113.6</v>
      </c>
      <c r="Q14" s="191">
        <v>104.6</v>
      </c>
      <c r="R14" s="242">
        <v>115.3</v>
      </c>
      <c r="S14" s="101">
        <v>124.4</v>
      </c>
      <c r="T14" s="101">
        <v>131.80000000000001</v>
      </c>
      <c r="U14" s="101">
        <v>117.8</v>
      </c>
      <c r="V14" s="101">
        <v>117</v>
      </c>
      <c r="W14" s="101">
        <v>134.69999999999999</v>
      </c>
      <c r="X14" s="101">
        <v>143.80000000000001</v>
      </c>
      <c r="Y14" s="101">
        <v>131.9</v>
      </c>
      <c r="Z14" s="101">
        <v>124.7</v>
      </c>
      <c r="AA14" s="101">
        <v>127.8</v>
      </c>
      <c r="AB14" s="101">
        <v>139.4</v>
      </c>
      <c r="AC14" s="101">
        <v>133.5</v>
      </c>
      <c r="AD14" s="101">
        <v>115.8</v>
      </c>
      <c r="AE14" s="101">
        <v>123.6</v>
      </c>
      <c r="AF14" s="101">
        <v>140</v>
      </c>
      <c r="AG14" s="101">
        <v>124.4</v>
      </c>
      <c r="AH14" s="101">
        <v>112.3</v>
      </c>
      <c r="AI14" s="101">
        <v>130.19999999999999</v>
      </c>
      <c r="AJ14" s="101">
        <v>142.19999999999999</v>
      </c>
      <c r="AK14" s="118">
        <v>137.09999999999997</v>
      </c>
      <c r="AL14" s="118">
        <v>113.3</v>
      </c>
      <c r="AM14" s="56">
        <v>133.30000000000001</v>
      </c>
      <c r="AN14" s="56">
        <v>146.50000000000003</v>
      </c>
      <c r="AO14" s="56">
        <v>135.69999999999993</v>
      </c>
      <c r="AP14" s="56">
        <v>118.4</v>
      </c>
      <c r="AQ14" s="296">
        <v>140.1</v>
      </c>
      <c r="AR14" s="56">
        <v>160.39999999999998</v>
      </c>
      <c r="AS14" s="296">
        <v>138</v>
      </c>
      <c r="AT14" s="296">
        <v>110.2</v>
      </c>
      <c r="AU14" s="296">
        <v>134.30000000000001</v>
      </c>
      <c r="AV14" s="296">
        <v>129.5</v>
      </c>
      <c r="AW14" s="296">
        <v>140.5</v>
      </c>
      <c r="AX14" s="296">
        <v>137.9</v>
      </c>
      <c r="AY14" s="296">
        <v>153.4</v>
      </c>
      <c r="AZ14" s="296">
        <v>156.89999999999998</v>
      </c>
      <c r="BA14" s="296">
        <v>126.40000000000003</v>
      </c>
      <c r="BB14" s="296">
        <v>97</v>
      </c>
      <c r="BC14" s="323">
        <v>138.5</v>
      </c>
      <c r="BD14" s="323">
        <v>143.60000000000002</v>
      </c>
    </row>
    <row r="15" spans="1:56" x14ac:dyDescent="0.3">
      <c r="A15" s="56" t="s">
        <v>37</v>
      </c>
      <c r="B15" s="283">
        <v>50.1</v>
      </c>
      <c r="C15" s="191">
        <v>54.8</v>
      </c>
      <c r="D15" s="191">
        <v>60.8</v>
      </c>
      <c r="E15" s="191">
        <v>62.5</v>
      </c>
      <c r="F15" s="191">
        <v>60.1</v>
      </c>
      <c r="G15" s="191">
        <v>65.7</v>
      </c>
      <c r="H15" s="191">
        <v>63.3</v>
      </c>
      <c r="I15" s="191">
        <v>62.8</v>
      </c>
      <c r="J15" s="191">
        <v>59.8</v>
      </c>
      <c r="K15" s="191">
        <v>60.2</v>
      </c>
      <c r="L15" s="191">
        <v>62.3</v>
      </c>
      <c r="M15" s="191">
        <v>58.800000000000004</v>
      </c>
      <c r="N15" s="191">
        <v>61</v>
      </c>
      <c r="O15" s="191">
        <v>69.2</v>
      </c>
      <c r="P15" s="191">
        <v>70.199999999999989</v>
      </c>
      <c r="Q15" s="191">
        <v>73</v>
      </c>
      <c r="R15" s="242">
        <v>75</v>
      </c>
      <c r="S15" s="101">
        <v>77.400000000000006</v>
      </c>
      <c r="T15" s="101">
        <v>78.5</v>
      </c>
      <c r="U15" s="101">
        <v>79</v>
      </c>
      <c r="V15" s="101">
        <v>82.2</v>
      </c>
      <c r="W15" s="101">
        <v>88.8</v>
      </c>
      <c r="X15" s="101">
        <v>92.6</v>
      </c>
      <c r="Y15" s="101">
        <v>91.1</v>
      </c>
      <c r="Z15" s="101">
        <v>85.9</v>
      </c>
      <c r="AA15" s="101">
        <v>87.1</v>
      </c>
      <c r="AB15" s="101">
        <v>93.1</v>
      </c>
      <c r="AC15" s="101">
        <v>93.7</v>
      </c>
      <c r="AD15" s="101">
        <v>80.2</v>
      </c>
      <c r="AE15" s="101">
        <v>82.8</v>
      </c>
      <c r="AF15" s="101">
        <v>89</v>
      </c>
      <c r="AG15" s="101">
        <v>88.2</v>
      </c>
      <c r="AH15" s="101">
        <v>79.5</v>
      </c>
      <c r="AI15" s="101">
        <v>87</v>
      </c>
      <c r="AJ15" s="101">
        <v>94.699999999999989</v>
      </c>
      <c r="AK15" s="118">
        <v>96.900000000000034</v>
      </c>
      <c r="AL15" s="118">
        <v>76.2</v>
      </c>
      <c r="AM15" s="56">
        <v>89.7</v>
      </c>
      <c r="AN15" s="56">
        <v>98.6</v>
      </c>
      <c r="AO15" s="56">
        <v>92.300000000000011</v>
      </c>
      <c r="AP15" s="78">
        <v>79</v>
      </c>
      <c r="AQ15" s="296">
        <v>98.4</v>
      </c>
      <c r="AR15" s="56">
        <v>109.9</v>
      </c>
      <c r="AS15" s="296">
        <v>101.5</v>
      </c>
      <c r="AT15" s="296">
        <v>82.4</v>
      </c>
      <c r="AU15" s="296">
        <v>94.4</v>
      </c>
      <c r="AV15" s="296">
        <v>88</v>
      </c>
      <c r="AW15" s="296">
        <v>104.89999999999998</v>
      </c>
      <c r="AX15" s="296">
        <v>104.9</v>
      </c>
      <c r="AY15" s="296">
        <v>129.69999999999999</v>
      </c>
      <c r="AZ15" s="296">
        <v>122.00000000000003</v>
      </c>
      <c r="BA15" s="296">
        <v>94.5</v>
      </c>
      <c r="BB15" s="296">
        <v>71.599999999999994</v>
      </c>
      <c r="BC15" s="323">
        <v>103.4</v>
      </c>
      <c r="BD15" s="323">
        <v>96.399999999999977</v>
      </c>
    </row>
    <row r="16" spans="1:56" x14ac:dyDescent="0.3">
      <c r="A16" s="56" t="s">
        <v>38</v>
      </c>
      <c r="B16" s="283">
        <v>126</v>
      </c>
      <c r="C16" s="191">
        <v>121.8</v>
      </c>
      <c r="D16" s="191">
        <v>128.4</v>
      </c>
      <c r="E16" s="191">
        <v>127.8</v>
      </c>
      <c r="F16" s="191">
        <v>126.7</v>
      </c>
      <c r="G16" s="191">
        <v>131.80000000000001</v>
      </c>
      <c r="H16" s="191">
        <v>133</v>
      </c>
      <c r="I16" s="191">
        <v>125.2</v>
      </c>
      <c r="J16" s="191">
        <v>144.9</v>
      </c>
      <c r="K16" s="191">
        <v>148.6</v>
      </c>
      <c r="L16" s="191">
        <v>161.80000000000001</v>
      </c>
      <c r="M16" s="191">
        <v>141.79999999999998</v>
      </c>
      <c r="N16" s="191">
        <v>154.5</v>
      </c>
      <c r="O16" s="191">
        <v>151.19999999999999</v>
      </c>
      <c r="P16" s="191">
        <v>165.90000000000003</v>
      </c>
      <c r="Q16" s="191">
        <v>152.19999999999999</v>
      </c>
      <c r="R16" s="242">
        <v>165.5</v>
      </c>
      <c r="S16" s="101">
        <v>163.6</v>
      </c>
      <c r="T16" s="101">
        <v>174.7</v>
      </c>
      <c r="U16" s="101">
        <v>161</v>
      </c>
      <c r="V16" s="101">
        <v>174.7</v>
      </c>
      <c r="W16" s="101">
        <v>184.8</v>
      </c>
      <c r="X16" s="101">
        <v>200.3</v>
      </c>
      <c r="Y16" s="101">
        <v>177.7</v>
      </c>
      <c r="Z16" s="101">
        <v>184</v>
      </c>
      <c r="AA16" s="101">
        <v>185</v>
      </c>
      <c r="AB16" s="101">
        <v>202.9</v>
      </c>
      <c r="AC16" s="101">
        <v>192.1</v>
      </c>
      <c r="AD16" s="101">
        <v>181.1</v>
      </c>
      <c r="AE16" s="101">
        <v>187.3</v>
      </c>
      <c r="AF16" s="101">
        <v>202.5</v>
      </c>
      <c r="AG16" s="101">
        <v>198.4</v>
      </c>
      <c r="AH16" s="101">
        <v>187.6</v>
      </c>
      <c r="AI16" s="101">
        <v>210.3</v>
      </c>
      <c r="AJ16" s="101">
        <v>213.70000000000005</v>
      </c>
      <c r="AK16" s="118">
        <v>216.09999999999991</v>
      </c>
      <c r="AL16" s="118">
        <v>191</v>
      </c>
      <c r="AM16" s="56">
        <v>209.7</v>
      </c>
      <c r="AN16" s="56">
        <v>229.2</v>
      </c>
      <c r="AO16" s="56">
        <v>220.79999999999995</v>
      </c>
      <c r="AP16" s="56">
        <v>199.3</v>
      </c>
      <c r="AQ16" s="296">
        <v>203.2</v>
      </c>
      <c r="AR16" s="56">
        <v>200.20000000000005</v>
      </c>
      <c r="AS16" s="296">
        <v>178.5</v>
      </c>
      <c r="AT16" s="296">
        <v>176.5</v>
      </c>
      <c r="AU16" s="296">
        <v>196.5</v>
      </c>
      <c r="AV16" s="296">
        <v>196</v>
      </c>
      <c r="AW16" s="296">
        <v>220</v>
      </c>
      <c r="AX16" s="296">
        <v>210.5</v>
      </c>
      <c r="AY16" s="296">
        <v>230.8</v>
      </c>
      <c r="AZ16" s="296">
        <v>250.09999999999997</v>
      </c>
      <c r="BA16" s="296">
        <v>163.89999999999998</v>
      </c>
      <c r="BB16" s="296">
        <v>163.80000000000001</v>
      </c>
      <c r="BC16" s="323">
        <v>185.5</v>
      </c>
      <c r="BD16" s="323">
        <v>188.2</v>
      </c>
    </row>
    <row r="17" spans="1:56" x14ac:dyDescent="0.3">
      <c r="A17" s="56" t="s">
        <v>39</v>
      </c>
      <c r="B17" s="283">
        <v>10</v>
      </c>
      <c r="C17" s="191">
        <v>9.8000000000000007</v>
      </c>
      <c r="D17" s="191">
        <v>11.4</v>
      </c>
      <c r="E17" s="191">
        <v>10.1</v>
      </c>
      <c r="F17" s="191">
        <v>9.8000000000000007</v>
      </c>
      <c r="G17" s="191">
        <v>9.4</v>
      </c>
      <c r="H17" s="191">
        <v>9.5</v>
      </c>
      <c r="I17" s="191">
        <v>8.7999999999999989</v>
      </c>
      <c r="J17" s="191">
        <v>9.3000000000000007</v>
      </c>
      <c r="K17" s="191">
        <v>10</v>
      </c>
      <c r="L17" s="191">
        <v>9.3000000000000007</v>
      </c>
      <c r="M17" s="191">
        <v>9.8999999999999986</v>
      </c>
      <c r="N17" s="191">
        <v>9.4</v>
      </c>
      <c r="O17" s="191">
        <v>10.3</v>
      </c>
      <c r="P17" s="191">
        <v>9.7999999999999989</v>
      </c>
      <c r="Q17" s="191">
        <v>11.1</v>
      </c>
      <c r="R17" s="242">
        <v>12.3</v>
      </c>
      <c r="S17" s="101">
        <v>14.7</v>
      </c>
      <c r="T17" s="101">
        <v>13.9</v>
      </c>
      <c r="U17" s="101">
        <v>13</v>
      </c>
      <c r="V17" s="101">
        <v>14.7</v>
      </c>
      <c r="W17" s="101">
        <v>15</v>
      </c>
      <c r="X17" s="101">
        <v>13.6</v>
      </c>
      <c r="Y17" s="101">
        <v>14.6</v>
      </c>
      <c r="Z17" s="101">
        <v>14.6</v>
      </c>
      <c r="AA17" s="101">
        <v>15.8</v>
      </c>
      <c r="AB17" s="101">
        <v>15.8</v>
      </c>
      <c r="AC17" s="101">
        <v>15.7</v>
      </c>
      <c r="AD17" s="101">
        <v>12.9</v>
      </c>
      <c r="AE17" s="101">
        <v>15.6</v>
      </c>
      <c r="AF17" s="101">
        <v>19</v>
      </c>
      <c r="AG17" s="101">
        <v>18.399999999999999</v>
      </c>
      <c r="AH17" s="101">
        <v>17.7</v>
      </c>
      <c r="AI17" s="101">
        <v>16.899999999999999</v>
      </c>
      <c r="AJ17" s="101">
        <v>17.5</v>
      </c>
      <c r="AK17" s="118">
        <v>17.899999999999999</v>
      </c>
      <c r="AL17" s="118">
        <v>18.2</v>
      </c>
      <c r="AM17" s="56">
        <v>21.3</v>
      </c>
      <c r="AN17" s="56">
        <v>22.5</v>
      </c>
      <c r="AO17" s="56">
        <v>21.599999999999994</v>
      </c>
      <c r="AP17" s="56">
        <v>19.3</v>
      </c>
      <c r="AQ17" s="296">
        <v>18.3</v>
      </c>
      <c r="AR17" s="56">
        <v>20.399999999999999</v>
      </c>
      <c r="AS17" s="64">
        <v>22</v>
      </c>
      <c r="AT17" s="64">
        <v>16.8</v>
      </c>
      <c r="AU17" s="64">
        <v>21.099999999999998</v>
      </c>
      <c r="AV17" s="64">
        <v>22.9</v>
      </c>
      <c r="AW17" s="296">
        <v>23.299999999999997</v>
      </c>
      <c r="AX17" s="296">
        <v>19.7</v>
      </c>
      <c r="AY17" s="296">
        <v>18.7</v>
      </c>
      <c r="AZ17" s="296">
        <v>25</v>
      </c>
      <c r="BA17" s="296">
        <v>26.699999999999996</v>
      </c>
      <c r="BB17" s="296">
        <v>20.5</v>
      </c>
      <c r="BC17" s="323">
        <v>18.700000000000003</v>
      </c>
      <c r="BD17" s="323">
        <v>24.199999999999996</v>
      </c>
    </row>
    <row r="18" spans="1:56" x14ac:dyDescent="0.3">
      <c r="A18" s="56" t="s">
        <v>41</v>
      </c>
      <c r="B18" s="88" t="s">
        <v>1</v>
      </c>
      <c r="C18" s="88" t="s">
        <v>1</v>
      </c>
      <c r="D18" s="88" t="s">
        <v>1</v>
      </c>
      <c r="E18" s="88" t="s">
        <v>1</v>
      </c>
      <c r="F18" s="88" t="s">
        <v>1</v>
      </c>
      <c r="G18" s="88" t="s">
        <v>1</v>
      </c>
      <c r="H18" s="88" t="s">
        <v>1</v>
      </c>
      <c r="I18" s="88" t="s">
        <v>1</v>
      </c>
      <c r="J18" s="88" t="s">
        <v>1</v>
      </c>
      <c r="K18" s="88" t="s">
        <v>1</v>
      </c>
      <c r="L18" s="88" t="s">
        <v>1</v>
      </c>
      <c r="M18" s="88" t="s">
        <v>1</v>
      </c>
      <c r="N18" s="88" t="s">
        <v>1</v>
      </c>
      <c r="O18" s="88" t="s">
        <v>1</v>
      </c>
      <c r="P18" s="88" t="s">
        <v>1</v>
      </c>
      <c r="Q18" s="88" t="s">
        <v>1</v>
      </c>
      <c r="R18" s="242">
        <v>0.5</v>
      </c>
      <c r="S18" s="101">
        <v>0.6</v>
      </c>
      <c r="T18" s="101">
        <v>0.5</v>
      </c>
      <c r="U18" s="101">
        <v>0.5</v>
      </c>
      <c r="V18" s="101">
        <v>0.5</v>
      </c>
      <c r="W18" s="101">
        <v>0.8</v>
      </c>
      <c r="X18" s="101">
        <v>0.8</v>
      </c>
      <c r="Y18" s="101">
        <v>0.9</v>
      </c>
      <c r="Z18" s="101">
        <v>1</v>
      </c>
      <c r="AA18" s="101">
        <v>1.1000000000000001</v>
      </c>
      <c r="AB18" s="101">
        <v>1.2</v>
      </c>
      <c r="AC18" s="101">
        <v>1.2</v>
      </c>
      <c r="AD18" s="285" t="s">
        <v>1</v>
      </c>
      <c r="AE18" s="285" t="s">
        <v>1</v>
      </c>
      <c r="AF18" s="285" t="s">
        <v>1</v>
      </c>
      <c r="AG18" s="285" t="s">
        <v>1</v>
      </c>
      <c r="AH18" s="103" t="s">
        <v>1</v>
      </c>
      <c r="AI18" s="103" t="s">
        <v>1</v>
      </c>
      <c r="AJ18" s="103" t="s">
        <v>1</v>
      </c>
      <c r="AK18" s="121">
        <v>0</v>
      </c>
      <c r="AL18" s="121">
        <v>0</v>
      </c>
      <c r="AM18" s="103">
        <v>0</v>
      </c>
      <c r="AN18" s="284">
        <v>0</v>
      </c>
      <c r="AO18" s="248">
        <v>0</v>
      </c>
      <c r="AP18" s="248">
        <v>0</v>
      </c>
      <c r="AQ18" s="296">
        <v>0</v>
      </c>
      <c r="AR18" s="56">
        <v>0</v>
      </c>
      <c r="AS18" s="242">
        <v>0</v>
      </c>
      <c r="AT18" s="242">
        <v>0</v>
      </c>
      <c r="AU18" s="242">
        <v>0</v>
      </c>
      <c r="AV18" s="242">
        <v>0</v>
      </c>
      <c r="AW18" s="296">
        <v>0</v>
      </c>
      <c r="AX18" s="296">
        <v>0</v>
      </c>
      <c r="AY18" s="101">
        <v>0</v>
      </c>
      <c r="AZ18" s="101">
        <v>0</v>
      </c>
      <c r="BA18" s="101">
        <v>0</v>
      </c>
      <c r="BB18" s="101">
        <v>0</v>
      </c>
      <c r="BC18" s="322">
        <v>0</v>
      </c>
      <c r="BD18" s="322">
        <v>0</v>
      </c>
    </row>
    <row r="19" spans="1:56" x14ac:dyDescent="0.3">
      <c r="A19" s="56" t="s">
        <v>40</v>
      </c>
      <c r="B19" s="88" t="s">
        <v>1</v>
      </c>
      <c r="C19" s="191">
        <v>4.3</v>
      </c>
      <c r="D19" s="191">
        <v>0.3</v>
      </c>
      <c r="E19" s="108">
        <v>0</v>
      </c>
      <c r="F19" s="108" t="s">
        <v>1</v>
      </c>
      <c r="G19" s="108" t="s">
        <v>1</v>
      </c>
      <c r="H19" s="108">
        <v>0</v>
      </c>
      <c r="I19" s="108">
        <v>0</v>
      </c>
      <c r="J19" s="191">
        <v>2.9</v>
      </c>
      <c r="K19" s="191">
        <v>2.4</v>
      </c>
      <c r="L19" s="191">
        <v>0.9</v>
      </c>
      <c r="M19" s="191">
        <v>3.3</v>
      </c>
      <c r="N19" s="191">
        <v>2.1</v>
      </c>
      <c r="O19" s="191">
        <v>1.4</v>
      </c>
      <c r="P19" s="191">
        <v>4.4000000000000004</v>
      </c>
      <c r="Q19" s="191">
        <v>3.8</v>
      </c>
      <c r="R19" s="242">
        <v>3.3</v>
      </c>
      <c r="S19" s="101">
        <v>2.9</v>
      </c>
      <c r="T19" s="101">
        <v>3.5</v>
      </c>
      <c r="U19" s="101">
        <v>3.5</v>
      </c>
      <c r="V19" s="101">
        <v>3.1</v>
      </c>
      <c r="W19" s="101">
        <v>3.2</v>
      </c>
      <c r="X19" s="101">
        <v>4.4000000000000004</v>
      </c>
      <c r="Y19" s="101">
        <v>1.9</v>
      </c>
      <c r="Z19" s="286" t="s">
        <v>1</v>
      </c>
      <c r="AA19" s="286" t="s">
        <v>1</v>
      </c>
      <c r="AB19" s="286" t="s">
        <v>1</v>
      </c>
      <c r="AC19" s="286" t="s">
        <v>1</v>
      </c>
      <c r="AD19" s="88" t="s">
        <v>1</v>
      </c>
      <c r="AE19" s="88" t="s">
        <v>1</v>
      </c>
      <c r="AF19" s="88" t="s">
        <v>1</v>
      </c>
      <c r="AG19" s="286" t="s">
        <v>1</v>
      </c>
      <c r="AH19" s="286" t="s">
        <v>1</v>
      </c>
      <c r="AI19" s="286" t="s">
        <v>1</v>
      </c>
      <c r="AJ19" s="286" t="s">
        <v>1</v>
      </c>
      <c r="AK19" s="286" t="s">
        <v>1</v>
      </c>
      <c r="AL19" s="286" t="s">
        <v>1</v>
      </c>
      <c r="AM19" s="286" t="s">
        <v>1</v>
      </c>
      <c r="AN19" s="282">
        <v>0</v>
      </c>
      <c r="AO19" s="199">
        <v>0</v>
      </c>
      <c r="AP19" s="199">
        <v>0</v>
      </c>
      <c r="AQ19" s="296">
        <v>0.6</v>
      </c>
      <c r="AR19" s="56">
        <v>0</v>
      </c>
      <c r="AS19" s="242">
        <v>0</v>
      </c>
      <c r="AT19" s="242">
        <v>0</v>
      </c>
      <c r="AU19" s="242">
        <v>0</v>
      </c>
      <c r="AV19" s="242">
        <v>0</v>
      </c>
      <c r="AW19" s="296">
        <v>0</v>
      </c>
      <c r="AX19" s="296">
        <v>0</v>
      </c>
      <c r="AY19" s="101">
        <v>0</v>
      </c>
      <c r="AZ19" s="101">
        <v>0</v>
      </c>
      <c r="BA19" s="101">
        <v>0</v>
      </c>
      <c r="BB19" s="101">
        <v>0</v>
      </c>
      <c r="BC19" s="322">
        <v>0</v>
      </c>
      <c r="BD19" s="322">
        <v>0</v>
      </c>
    </row>
    <row r="20" spans="1:56" x14ac:dyDescent="0.3">
      <c r="A20" s="62" t="s">
        <v>94</v>
      </c>
      <c r="B20" s="287" t="s">
        <v>1</v>
      </c>
      <c r="C20" s="287" t="s">
        <v>1</v>
      </c>
      <c r="D20" s="287" t="s">
        <v>1</v>
      </c>
      <c r="E20" s="287" t="s">
        <v>1</v>
      </c>
      <c r="F20" s="287" t="s">
        <v>1</v>
      </c>
      <c r="G20" s="287" t="s">
        <v>1</v>
      </c>
      <c r="H20" s="287" t="s">
        <v>1</v>
      </c>
      <c r="I20" s="287" t="s">
        <v>1</v>
      </c>
      <c r="J20" s="287" t="s">
        <v>1</v>
      </c>
      <c r="K20" s="287" t="s">
        <v>1</v>
      </c>
      <c r="L20" s="287" t="s">
        <v>1</v>
      </c>
      <c r="M20" s="287" t="s">
        <v>1</v>
      </c>
      <c r="N20" s="287" t="s">
        <v>1</v>
      </c>
      <c r="O20" s="287" t="s">
        <v>1</v>
      </c>
      <c r="P20" s="287" t="s">
        <v>1</v>
      </c>
      <c r="Q20" s="287" t="s">
        <v>1</v>
      </c>
      <c r="R20" s="287" t="s">
        <v>1</v>
      </c>
      <c r="S20" s="287" t="s">
        <v>1</v>
      </c>
      <c r="T20" s="287" t="s">
        <v>1</v>
      </c>
      <c r="U20" s="287" t="s">
        <v>1</v>
      </c>
      <c r="V20" s="287" t="s">
        <v>1</v>
      </c>
      <c r="W20" s="287" t="s">
        <v>1</v>
      </c>
      <c r="X20" s="287" t="s">
        <v>1</v>
      </c>
      <c r="Y20" s="287" t="s">
        <v>1</v>
      </c>
      <c r="Z20" s="88" t="s">
        <v>1</v>
      </c>
      <c r="AA20" s="88" t="s">
        <v>1</v>
      </c>
      <c r="AB20" s="88" t="s">
        <v>1</v>
      </c>
      <c r="AC20" s="88" t="s">
        <v>1</v>
      </c>
      <c r="AD20" s="88">
        <v>1.4</v>
      </c>
      <c r="AE20" s="88">
        <v>1.9</v>
      </c>
      <c r="AF20" s="88">
        <v>2.5</v>
      </c>
      <c r="AG20" s="88">
        <v>2.1</v>
      </c>
      <c r="AH20" s="101">
        <v>1.8</v>
      </c>
      <c r="AI20" s="101">
        <v>2.8</v>
      </c>
      <c r="AJ20" s="101">
        <v>3.8</v>
      </c>
      <c r="AK20" s="118">
        <v>4.5</v>
      </c>
      <c r="AL20" s="118">
        <v>3.2</v>
      </c>
      <c r="AM20" s="62">
        <v>4.4000000000000004</v>
      </c>
      <c r="AN20" s="56">
        <v>4.2</v>
      </c>
      <c r="AO20" s="56">
        <v>4.4000000000000004</v>
      </c>
      <c r="AP20" s="78">
        <v>4</v>
      </c>
      <c r="AQ20" s="296">
        <v>4.0246514749999998</v>
      </c>
      <c r="AR20" s="56">
        <v>4.2</v>
      </c>
      <c r="AS20" s="64">
        <f>AS21-SUM(AS14:AS19)</f>
        <v>4.3328335999999581</v>
      </c>
      <c r="AT20" s="64">
        <v>3.4</v>
      </c>
      <c r="AU20" s="64">
        <v>4.0999999999999996</v>
      </c>
      <c r="AV20" s="64">
        <v>3.5</v>
      </c>
      <c r="AW20" s="296">
        <v>3.5</v>
      </c>
      <c r="AX20" s="296">
        <v>3.5</v>
      </c>
      <c r="AY20" s="296">
        <v>3.5</v>
      </c>
      <c r="AZ20" s="296">
        <v>4.5999999999999996</v>
      </c>
      <c r="BA20" s="296">
        <v>4.2</v>
      </c>
      <c r="BB20" s="296">
        <v>3.5</v>
      </c>
      <c r="BC20" s="323">
        <v>4.0999999999999996</v>
      </c>
      <c r="BD20" s="323">
        <v>4</v>
      </c>
    </row>
    <row r="21" spans="1:56" s="77" customFormat="1" x14ac:dyDescent="0.3">
      <c r="A21" s="77" t="s">
        <v>0</v>
      </c>
      <c r="B21" s="288">
        <v>233.7</v>
      </c>
      <c r="C21" s="289">
        <v>268.5</v>
      </c>
      <c r="D21" s="289">
        <v>289.2</v>
      </c>
      <c r="E21" s="289">
        <v>283.8</v>
      </c>
      <c r="F21" s="289">
        <v>278.90000000000003</v>
      </c>
      <c r="G21" s="289">
        <v>299.10000000000002</v>
      </c>
      <c r="H21" s="289">
        <v>300.60000000000002</v>
      </c>
      <c r="I21" s="289">
        <v>286.60000000000002</v>
      </c>
      <c r="J21" s="289">
        <v>304.7</v>
      </c>
      <c r="K21" s="289">
        <v>317</v>
      </c>
      <c r="L21" s="289">
        <v>337.09999999999997</v>
      </c>
      <c r="M21" s="289">
        <v>307.39999999999998</v>
      </c>
      <c r="N21" s="289">
        <v>320.39999999999998</v>
      </c>
      <c r="O21" s="289">
        <v>338.8</v>
      </c>
      <c r="P21" s="289">
        <v>363.90000000000003</v>
      </c>
      <c r="Q21" s="289">
        <v>344.7</v>
      </c>
      <c r="R21" s="102">
        <v>371.90000000000003</v>
      </c>
      <c r="S21" s="102">
        <v>383.59999999999997</v>
      </c>
      <c r="T21" s="290">
        <v>402.9</v>
      </c>
      <c r="U21" s="93">
        <v>374.8</v>
      </c>
      <c r="V21" s="93">
        <v>392.2</v>
      </c>
      <c r="W21" s="93">
        <v>427.3</v>
      </c>
      <c r="X21" s="93">
        <v>455.5</v>
      </c>
      <c r="Y21" s="93">
        <v>418.1</v>
      </c>
      <c r="Z21" s="93">
        <v>410.2</v>
      </c>
      <c r="AA21" s="93">
        <v>416.8</v>
      </c>
      <c r="AB21" s="93">
        <f>SUM(AB14:AB20)</f>
        <v>452.4</v>
      </c>
      <c r="AC21" s="93">
        <f>SUM(AC14:AC20)</f>
        <v>436.19999999999993</v>
      </c>
      <c r="AD21" s="93">
        <f>SUM(AD14:AD20)</f>
        <v>391.4</v>
      </c>
      <c r="AE21" s="93">
        <f>SUM(AE14:AE20)</f>
        <v>411.2</v>
      </c>
      <c r="AF21" s="97">
        <f>SUM(AF14:AF20)</f>
        <v>453</v>
      </c>
      <c r="AG21" s="97">
        <v>431.5</v>
      </c>
      <c r="AH21" s="104">
        <v>398.9</v>
      </c>
      <c r="AI21" s="104">
        <v>447.2</v>
      </c>
      <c r="AJ21" s="104">
        <v>471.90000000000003</v>
      </c>
      <c r="AK21" s="122">
        <v>472.49999999999989</v>
      </c>
      <c r="AL21" s="122">
        <v>401.9</v>
      </c>
      <c r="AM21" s="209">
        <v>458.4</v>
      </c>
      <c r="AN21" s="291">
        <v>501</v>
      </c>
      <c r="AO21" s="292">
        <v>474.79999999999984</v>
      </c>
      <c r="AP21" s="292">
        <v>420.00000000000006</v>
      </c>
      <c r="AQ21" s="292">
        <v>464.62465147500001</v>
      </c>
      <c r="AR21" s="77">
        <v>495.09999999999997</v>
      </c>
      <c r="AS21" s="292">
        <v>444.33283359999996</v>
      </c>
      <c r="AT21" s="292">
        <v>389.3</v>
      </c>
      <c r="AU21" s="292">
        <v>450.40000000000009</v>
      </c>
      <c r="AV21" s="292">
        <v>439.9</v>
      </c>
      <c r="AW21" s="77">
        <v>492.2</v>
      </c>
      <c r="AX21" s="77">
        <v>476.5</v>
      </c>
      <c r="AY21" s="77">
        <v>536.10000000000014</v>
      </c>
      <c r="AZ21" s="77">
        <v>558.6</v>
      </c>
      <c r="BA21" s="77">
        <v>415.7</v>
      </c>
      <c r="BB21" s="77">
        <v>356.4</v>
      </c>
      <c r="BC21" s="324">
        <v>450.2</v>
      </c>
      <c r="BD21" s="324">
        <v>456.4</v>
      </c>
    </row>
    <row r="22" spans="1:56" s="77" customFormat="1" x14ac:dyDescent="0.3">
      <c r="A22" s="294" t="s">
        <v>95</v>
      </c>
      <c r="B22" s="288"/>
      <c r="C22" s="289"/>
      <c r="D22" s="289"/>
      <c r="E22" s="289"/>
      <c r="F22" s="289"/>
      <c r="G22" s="289"/>
      <c r="H22" s="289"/>
      <c r="I22" s="289"/>
      <c r="J22" s="289"/>
      <c r="K22" s="289"/>
      <c r="L22" s="289"/>
      <c r="M22" s="289"/>
      <c r="N22" s="289"/>
      <c r="O22" s="289"/>
      <c r="P22" s="289"/>
      <c r="Q22" s="289"/>
      <c r="R22" s="102"/>
      <c r="S22" s="102"/>
      <c r="T22" s="290"/>
      <c r="U22" s="93"/>
      <c r="V22" s="93"/>
      <c r="W22" s="93"/>
      <c r="X22" s="93"/>
      <c r="Y22" s="93"/>
      <c r="Z22" s="93"/>
      <c r="AA22" s="93"/>
      <c r="AB22" s="93"/>
      <c r="AC22" s="290"/>
      <c r="AD22" s="290"/>
      <c r="AE22" s="290"/>
      <c r="AK22" s="162"/>
      <c r="AL22" s="162"/>
      <c r="AM22" s="282"/>
      <c r="AX22" s="93"/>
      <c r="AY22" s="93"/>
      <c r="AZ22" s="93"/>
    </row>
    <row r="23" spans="1:56" x14ac:dyDescent="0.3">
      <c r="B23" s="296"/>
      <c r="C23" s="296"/>
      <c r="D23" s="296"/>
      <c r="E23" s="296"/>
      <c r="F23" s="296"/>
      <c r="G23" s="296"/>
      <c r="H23" s="296"/>
      <c r="I23" s="296"/>
      <c r="J23" s="296"/>
      <c r="K23" s="296"/>
      <c r="L23" s="295"/>
      <c r="M23" s="296"/>
      <c r="P23" s="295"/>
      <c r="AK23" s="158"/>
      <c r="AL23" s="158"/>
      <c r="AM23" s="282"/>
    </row>
    <row r="24" spans="1:56" s="61" customFormat="1" ht="15.6" x14ac:dyDescent="0.3">
      <c r="A24" s="272" t="s">
        <v>33</v>
      </c>
      <c r="B24" s="272" t="s">
        <v>2</v>
      </c>
      <c r="C24" s="272" t="s">
        <v>3</v>
      </c>
      <c r="D24" s="272" t="s">
        <v>4</v>
      </c>
      <c r="E24" s="272" t="s">
        <v>5</v>
      </c>
      <c r="F24" s="272" t="s">
        <v>6</v>
      </c>
      <c r="G24" s="272" t="s">
        <v>7</v>
      </c>
      <c r="H24" s="272" t="s">
        <v>8</v>
      </c>
      <c r="I24" s="272" t="s">
        <v>9</v>
      </c>
      <c r="J24" s="272" t="s">
        <v>10</v>
      </c>
      <c r="K24" s="272" t="s">
        <v>11</v>
      </c>
      <c r="L24" s="272" t="s">
        <v>12</v>
      </c>
      <c r="M24" s="272" t="s">
        <v>13</v>
      </c>
      <c r="N24" s="272" t="s">
        <v>14</v>
      </c>
      <c r="O24" s="272" t="s">
        <v>15</v>
      </c>
      <c r="P24" s="272" t="s">
        <v>16</v>
      </c>
      <c r="Q24" s="272" t="s">
        <v>17</v>
      </c>
      <c r="R24" s="272" t="s">
        <v>18</v>
      </c>
      <c r="S24" s="272" t="s">
        <v>19</v>
      </c>
      <c r="T24" s="272" t="s">
        <v>20</v>
      </c>
      <c r="U24" s="272" t="s">
        <v>21</v>
      </c>
      <c r="V24" s="272" t="s">
        <v>22</v>
      </c>
      <c r="W24" s="272" t="s">
        <v>23</v>
      </c>
      <c r="X24" s="272" t="s">
        <v>24</v>
      </c>
      <c r="Y24" s="272" t="s">
        <v>25</v>
      </c>
      <c r="Z24" s="272" t="s">
        <v>89</v>
      </c>
      <c r="AA24" s="272" t="s">
        <v>90</v>
      </c>
      <c r="AB24" s="272" t="s">
        <v>91</v>
      </c>
      <c r="AC24" s="272" t="s">
        <v>92</v>
      </c>
      <c r="AD24" s="272" t="s">
        <v>93</v>
      </c>
      <c r="AE24" s="272" t="s">
        <v>109</v>
      </c>
      <c r="AF24" s="272" t="s">
        <v>111</v>
      </c>
      <c r="AG24" s="272" t="s">
        <v>112</v>
      </c>
      <c r="AH24" s="272" t="s">
        <v>124</v>
      </c>
      <c r="AI24" s="272" t="s">
        <v>127</v>
      </c>
      <c r="AJ24" s="272" t="s">
        <v>132</v>
      </c>
      <c r="AK24" s="117" t="s">
        <v>133</v>
      </c>
      <c r="AL24" s="117" t="s">
        <v>134</v>
      </c>
      <c r="AM24" s="180" t="s">
        <v>143</v>
      </c>
      <c r="AN24" s="180" t="s">
        <v>145</v>
      </c>
      <c r="AO24" s="272" t="s">
        <v>150</v>
      </c>
      <c r="AP24" s="272" t="s">
        <v>157</v>
      </c>
      <c r="AQ24" s="272" t="s">
        <v>205</v>
      </c>
      <c r="AR24" s="272" t="s">
        <v>209</v>
      </c>
      <c r="AS24" s="272" t="s">
        <v>211</v>
      </c>
      <c r="AT24" s="272" t="s">
        <v>218</v>
      </c>
      <c r="AU24" s="272" t="s">
        <v>221</v>
      </c>
      <c r="AV24" s="272" t="s">
        <v>222</v>
      </c>
      <c r="AW24" s="272" t="s">
        <v>223</v>
      </c>
      <c r="AX24" s="272" t="s">
        <v>231</v>
      </c>
      <c r="AY24" s="272" t="s">
        <v>232</v>
      </c>
      <c r="AZ24" s="272" t="s">
        <v>234</v>
      </c>
      <c r="BA24" s="272" t="s">
        <v>237</v>
      </c>
      <c r="BB24" s="272" t="s">
        <v>265</v>
      </c>
      <c r="BC24" s="272" t="s">
        <v>267</v>
      </c>
      <c r="BD24" s="272" t="s">
        <v>269</v>
      </c>
    </row>
    <row r="25" spans="1:56" x14ac:dyDescent="0.3">
      <c r="A25" s="56" t="s">
        <v>36</v>
      </c>
      <c r="B25" s="297">
        <v>3.5</v>
      </c>
      <c r="C25" s="298">
        <v>3.47</v>
      </c>
      <c r="D25" s="298">
        <v>3.46</v>
      </c>
      <c r="E25" s="298">
        <v>3.51</v>
      </c>
      <c r="F25" s="298">
        <v>3.54</v>
      </c>
      <c r="G25" s="298">
        <v>3.44</v>
      </c>
      <c r="H25" s="298">
        <v>3.49</v>
      </c>
      <c r="I25" s="298">
        <v>3.46</v>
      </c>
      <c r="J25" s="298">
        <v>3.46</v>
      </c>
      <c r="K25" s="298">
        <v>3.46</v>
      </c>
      <c r="L25" s="298">
        <v>3.56</v>
      </c>
      <c r="M25" s="298">
        <v>3.68</v>
      </c>
      <c r="N25" s="298">
        <v>3.72</v>
      </c>
      <c r="O25" s="298">
        <v>3.73</v>
      </c>
      <c r="P25" s="298">
        <v>3.85</v>
      </c>
      <c r="Q25" s="298">
        <v>3.85</v>
      </c>
      <c r="R25" s="298">
        <v>3.87</v>
      </c>
      <c r="S25" s="105">
        <v>3.9</v>
      </c>
      <c r="T25" s="105">
        <v>3.96</v>
      </c>
      <c r="U25" s="105">
        <v>4.1500000000000004</v>
      </c>
      <c r="V25" s="105">
        <v>4.22</v>
      </c>
      <c r="W25" s="105">
        <v>4.33</v>
      </c>
      <c r="X25" s="105">
        <v>4.4068150208623091</v>
      </c>
      <c r="Y25" s="105">
        <v>4.54</v>
      </c>
      <c r="Z25" s="105">
        <v>4.5300721732157179</v>
      </c>
      <c r="AA25" s="105">
        <v>4.62</v>
      </c>
      <c r="AB25" s="105">
        <v>4.5982783357245332</v>
      </c>
      <c r="AC25" s="105">
        <v>4.5393258426966296</v>
      </c>
      <c r="AD25" s="105">
        <v>4.5984455958549226</v>
      </c>
      <c r="AE25" s="105">
        <v>4.7580906148867319</v>
      </c>
      <c r="AF25" s="105">
        <v>4.7578571428571435</v>
      </c>
      <c r="AG25" s="105">
        <v>4.856913183279743</v>
      </c>
      <c r="AH25" s="105">
        <v>5.1522707034728406</v>
      </c>
      <c r="AI25" s="105">
        <v>5.33</v>
      </c>
      <c r="AJ25" s="105">
        <v>5.3305203938115335</v>
      </c>
      <c r="AK25" s="124">
        <v>5.22</v>
      </c>
      <c r="AL25" s="124">
        <v>5.4</v>
      </c>
      <c r="AM25" s="56">
        <v>5.45</v>
      </c>
      <c r="AN25" s="299">
        <v>5.49</v>
      </c>
      <c r="AO25" s="56">
        <v>5.36</v>
      </c>
      <c r="AP25" s="56">
        <v>5.51</v>
      </c>
      <c r="AQ25" s="56">
        <v>5.91</v>
      </c>
      <c r="AR25" s="56">
        <v>6.16</v>
      </c>
      <c r="AS25" s="56">
        <v>6.23</v>
      </c>
      <c r="AT25" s="56">
        <v>6.38</v>
      </c>
      <c r="AU25" s="300">
        <v>6.3</v>
      </c>
      <c r="AV25" s="56">
        <v>6.49</v>
      </c>
      <c r="AW25" s="56">
        <v>6.39</v>
      </c>
      <c r="AX25" s="62">
        <v>6.29</v>
      </c>
      <c r="AY25" s="62">
        <v>6.34</v>
      </c>
      <c r="AZ25" s="62">
        <v>6.49</v>
      </c>
      <c r="BA25" s="62">
        <v>6.69</v>
      </c>
      <c r="BB25" s="62">
        <v>7.28</v>
      </c>
      <c r="BC25">
        <v>7.29</v>
      </c>
      <c r="BD25">
        <v>7.86</v>
      </c>
    </row>
    <row r="26" spans="1:56" x14ac:dyDescent="0.3">
      <c r="A26" s="56" t="s">
        <v>37</v>
      </c>
      <c r="B26" s="297">
        <v>2.14</v>
      </c>
      <c r="C26" s="298">
        <v>2.37</v>
      </c>
      <c r="D26" s="298">
        <v>2.38</v>
      </c>
      <c r="E26" s="298">
        <v>2.41</v>
      </c>
      <c r="F26" s="298">
        <v>2.38</v>
      </c>
      <c r="G26" s="298">
        <v>2.2799999999999998</v>
      </c>
      <c r="H26" s="298">
        <v>2.2400000000000002</v>
      </c>
      <c r="I26" s="298">
        <v>2.19</v>
      </c>
      <c r="J26" s="298">
        <v>2.14</v>
      </c>
      <c r="K26" s="298">
        <v>2.11</v>
      </c>
      <c r="L26" s="298">
        <v>2.12</v>
      </c>
      <c r="M26" s="298">
        <v>2.23</v>
      </c>
      <c r="N26" s="298">
        <v>2.23</v>
      </c>
      <c r="O26" s="298">
        <v>2.2400000000000002</v>
      </c>
      <c r="P26" s="298">
        <v>2.2799999999999998</v>
      </c>
      <c r="Q26" s="298">
        <v>2.35</v>
      </c>
      <c r="R26" s="298">
        <v>2.42</v>
      </c>
      <c r="S26" s="105">
        <v>2.5</v>
      </c>
      <c r="T26" s="105">
        <v>2.5299999999999998</v>
      </c>
      <c r="U26" s="105">
        <v>2.63</v>
      </c>
      <c r="V26" s="105">
        <v>2.61</v>
      </c>
      <c r="W26" s="105">
        <v>2.75</v>
      </c>
      <c r="X26" s="105">
        <v>2.7969762419006483</v>
      </c>
      <c r="Y26" s="105">
        <v>2.89</v>
      </c>
      <c r="Z26" s="105">
        <v>2.8928987194412104</v>
      </c>
      <c r="AA26" s="105">
        <v>2.98</v>
      </c>
      <c r="AB26" s="105">
        <v>2.9581095596133191</v>
      </c>
      <c r="AC26" s="105">
        <v>2.9146211312700108</v>
      </c>
      <c r="AD26" s="105">
        <v>2.9301745635910224</v>
      </c>
      <c r="AE26" s="105">
        <v>3.1086956521739131</v>
      </c>
      <c r="AF26" s="105">
        <v>3.0876404494382026</v>
      </c>
      <c r="AG26" s="105">
        <v>3.1349206349206349</v>
      </c>
      <c r="AH26" s="105">
        <v>3.3257861635220123</v>
      </c>
      <c r="AI26" s="105">
        <v>3.41</v>
      </c>
      <c r="AJ26" s="105">
        <v>3.4065469904963046</v>
      </c>
      <c r="AK26" s="124">
        <v>3.33</v>
      </c>
      <c r="AL26" s="124">
        <v>3.44</v>
      </c>
      <c r="AM26" s="56">
        <v>3.37</v>
      </c>
      <c r="AN26" s="299">
        <v>3.16</v>
      </c>
      <c r="AO26" s="56">
        <v>3.09</v>
      </c>
      <c r="AP26" s="300">
        <v>3.1</v>
      </c>
      <c r="AQ26" s="56">
        <v>3.19</v>
      </c>
      <c r="AR26" s="56">
        <v>3.34</v>
      </c>
      <c r="AS26" s="56">
        <v>3.43</v>
      </c>
      <c r="AT26" s="62">
        <v>3.53</v>
      </c>
      <c r="AU26" s="300">
        <v>3.48</v>
      </c>
      <c r="AV26" s="56">
        <v>3.64</v>
      </c>
      <c r="AW26" s="56">
        <v>3.61</v>
      </c>
      <c r="AX26" s="62">
        <v>3.57</v>
      </c>
      <c r="AY26" s="62">
        <v>3.61</v>
      </c>
      <c r="AZ26" s="62">
        <v>3.75</v>
      </c>
      <c r="BA26" s="62">
        <v>4.0999999999999996</v>
      </c>
      <c r="BB26" s="62">
        <v>4.41</v>
      </c>
      <c r="BC26">
        <v>4.4400000000000004</v>
      </c>
      <c r="BD26">
        <v>4.76</v>
      </c>
    </row>
    <row r="27" spans="1:56" x14ac:dyDescent="0.3">
      <c r="A27" s="56" t="s">
        <v>38</v>
      </c>
      <c r="B27" s="297">
        <v>0.97</v>
      </c>
      <c r="C27" s="298">
        <v>1.08</v>
      </c>
      <c r="D27" s="298">
        <v>1.04</v>
      </c>
      <c r="E27" s="298">
        <v>0.96</v>
      </c>
      <c r="F27" s="298">
        <v>0.89</v>
      </c>
      <c r="G27" s="298">
        <v>0.8</v>
      </c>
      <c r="H27" s="298">
        <v>0.84</v>
      </c>
      <c r="I27" s="298">
        <v>0.83</v>
      </c>
      <c r="J27" s="298">
        <v>0.73</v>
      </c>
      <c r="K27" s="298">
        <v>0.74</v>
      </c>
      <c r="L27" s="298">
        <v>0.82</v>
      </c>
      <c r="M27" s="298">
        <v>0.94</v>
      </c>
      <c r="N27" s="298">
        <v>0.89</v>
      </c>
      <c r="O27" s="298">
        <v>0.92</v>
      </c>
      <c r="P27" s="298">
        <v>0.93</v>
      </c>
      <c r="Q27" s="298">
        <v>0.96</v>
      </c>
      <c r="R27" s="298">
        <v>0.85</v>
      </c>
      <c r="S27" s="105">
        <v>0.89</v>
      </c>
      <c r="T27" s="105">
        <v>0.95</v>
      </c>
      <c r="U27" s="105">
        <v>1.08</v>
      </c>
      <c r="V27" s="105">
        <v>1.06</v>
      </c>
      <c r="W27" s="105">
        <v>1.02</v>
      </c>
      <c r="X27" s="105">
        <v>1.0144782825761356</v>
      </c>
      <c r="Y27" s="105">
        <v>1.1399999999999999</v>
      </c>
      <c r="Z27" s="105">
        <v>1.1266304347826088</v>
      </c>
      <c r="AA27" s="105">
        <v>1.1100000000000001</v>
      </c>
      <c r="AB27" s="105">
        <v>1.1296205027106949</v>
      </c>
      <c r="AC27" s="105">
        <v>1.1530452889120251</v>
      </c>
      <c r="AD27" s="105">
        <v>1.1501932633903922</v>
      </c>
      <c r="AE27" s="105">
        <v>1.0982381206620393</v>
      </c>
      <c r="AF27" s="105">
        <v>1.1679012345679012</v>
      </c>
      <c r="AG27" s="105">
        <v>1.1920362903225805</v>
      </c>
      <c r="AH27" s="105">
        <v>1.2334754797441365</v>
      </c>
      <c r="AI27" s="105">
        <v>1.18</v>
      </c>
      <c r="AJ27" s="105">
        <v>1.2447356106691621</v>
      </c>
      <c r="AK27" s="124">
        <v>1.18</v>
      </c>
      <c r="AL27" s="124">
        <v>1.21</v>
      </c>
      <c r="AM27" s="56">
        <v>1.08</v>
      </c>
      <c r="AN27" s="299">
        <v>1</v>
      </c>
      <c r="AO27" s="56">
        <v>1.05</v>
      </c>
      <c r="AP27" s="56">
        <v>1.06</v>
      </c>
      <c r="AQ27" s="56">
        <v>1.1200000000000001</v>
      </c>
      <c r="AR27" s="56">
        <v>1.33</v>
      </c>
      <c r="AS27" s="56">
        <v>1.39</v>
      </c>
      <c r="AT27" s="62">
        <v>1.28</v>
      </c>
      <c r="AU27" s="300">
        <v>1.25</v>
      </c>
      <c r="AV27" s="56">
        <v>1.36</v>
      </c>
      <c r="AW27" s="56">
        <v>1.31</v>
      </c>
      <c r="AX27" s="62">
        <v>1.31</v>
      </c>
      <c r="AY27" s="62">
        <v>1.39</v>
      </c>
      <c r="AZ27" s="62">
        <v>1.59</v>
      </c>
      <c r="BA27" s="62">
        <v>1.85</v>
      </c>
      <c r="BB27" s="62">
        <v>1.99</v>
      </c>
      <c r="BC27">
        <v>1.93</v>
      </c>
      <c r="BD27">
        <v>2.0499999999999998</v>
      </c>
    </row>
    <row r="28" spans="1:56" x14ac:dyDescent="0.3">
      <c r="A28" s="56" t="s">
        <v>39</v>
      </c>
      <c r="B28" s="297">
        <v>2.3199999999999998</v>
      </c>
      <c r="C28" s="298">
        <v>2.5499999999999998</v>
      </c>
      <c r="D28" s="298">
        <v>2.5299999999999998</v>
      </c>
      <c r="E28" s="298">
        <v>2.54</v>
      </c>
      <c r="F28" s="298">
        <v>2.4700000000000002</v>
      </c>
      <c r="G28" s="298">
        <v>2.41</v>
      </c>
      <c r="H28" s="298">
        <v>2.36</v>
      </c>
      <c r="I28" s="298">
        <v>2.4500000000000002</v>
      </c>
      <c r="J28" s="298">
        <v>2.44</v>
      </c>
      <c r="K28" s="298">
        <v>2.38</v>
      </c>
      <c r="L28" s="298">
        <v>2.42</v>
      </c>
      <c r="M28" s="298">
        <v>2.34</v>
      </c>
      <c r="N28" s="298">
        <v>2.63</v>
      </c>
      <c r="O28" s="298">
        <v>2.69</v>
      </c>
      <c r="P28" s="298">
        <v>2.84</v>
      </c>
      <c r="Q28" s="301">
        <v>2.89</v>
      </c>
      <c r="R28" s="298">
        <v>2.83</v>
      </c>
      <c r="S28" s="105">
        <v>2.93</v>
      </c>
      <c r="T28" s="105">
        <v>3.01</v>
      </c>
      <c r="U28" s="105">
        <v>3.09</v>
      </c>
      <c r="V28" s="105">
        <v>3.16</v>
      </c>
      <c r="W28" s="105">
        <v>3.45</v>
      </c>
      <c r="X28" s="105">
        <v>3.4485294117647061</v>
      </c>
      <c r="Y28" s="105">
        <v>3.45</v>
      </c>
      <c r="Z28" s="105">
        <v>3.3219178082191783</v>
      </c>
      <c r="AA28" s="105">
        <v>3.3</v>
      </c>
      <c r="AB28" s="105">
        <v>3.3607594936708862</v>
      </c>
      <c r="AC28" s="105">
        <v>3.3439490445859876</v>
      </c>
      <c r="AD28" s="105">
        <v>3.3488372093023258</v>
      </c>
      <c r="AE28" s="105">
        <v>3.4102564102564106</v>
      </c>
      <c r="AF28" s="105">
        <v>3.3105263157894735</v>
      </c>
      <c r="AG28" s="105">
        <v>3.3097826086956523</v>
      </c>
      <c r="AH28" s="105">
        <v>3.4576271186440679</v>
      </c>
      <c r="AI28" s="105">
        <v>3.57</v>
      </c>
      <c r="AJ28" s="105">
        <v>3.9257142857142857</v>
      </c>
      <c r="AK28" s="124">
        <v>3.91</v>
      </c>
      <c r="AL28" s="124">
        <v>4.01</v>
      </c>
      <c r="AM28" s="56">
        <v>3.92</v>
      </c>
      <c r="AN28" s="299">
        <v>3.89</v>
      </c>
      <c r="AO28" s="56">
        <v>3.82</v>
      </c>
      <c r="AP28" s="56">
        <v>3.87</v>
      </c>
      <c r="AQ28" s="56">
        <v>4.09</v>
      </c>
      <c r="AR28" s="56">
        <v>4.07</v>
      </c>
      <c r="AS28" s="62">
        <v>3.93</v>
      </c>
      <c r="AT28" s="62">
        <v>3.96</v>
      </c>
      <c r="AU28" s="302">
        <v>3.98</v>
      </c>
      <c r="AV28" s="56">
        <v>3.93</v>
      </c>
      <c r="AW28" s="56">
        <v>4.04</v>
      </c>
      <c r="AX28" s="62">
        <v>4.28</v>
      </c>
      <c r="AY28" s="62">
        <v>4.7300000000000004</v>
      </c>
      <c r="AZ28" s="62">
        <v>4.62</v>
      </c>
      <c r="BA28" s="62">
        <v>4.95</v>
      </c>
      <c r="BB28" s="62">
        <v>5.35</v>
      </c>
      <c r="BC28">
        <v>5.96</v>
      </c>
      <c r="BD28">
        <v>6.68</v>
      </c>
    </row>
    <row r="29" spans="1:56" x14ac:dyDescent="0.3">
      <c r="A29" s="56" t="s">
        <v>41</v>
      </c>
      <c r="B29" s="303" t="s">
        <v>1</v>
      </c>
      <c r="C29" s="303" t="s">
        <v>1</v>
      </c>
      <c r="D29" s="303" t="s">
        <v>1</v>
      </c>
      <c r="E29" s="303" t="s">
        <v>1</v>
      </c>
      <c r="F29" s="303" t="s">
        <v>1</v>
      </c>
      <c r="G29" s="303" t="s">
        <v>1</v>
      </c>
      <c r="H29" s="303" t="s">
        <v>1</v>
      </c>
      <c r="I29" s="303" t="s">
        <v>1</v>
      </c>
      <c r="J29" s="303" t="s">
        <v>1</v>
      </c>
      <c r="K29" s="303" t="s">
        <v>1</v>
      </c>
      <c r="L29" s="303" t="s">
        <v>1</v>
      </c>
      <c r="M29" s="303" t="s">
        <v>1</v>
      </c>
      <c r="N29" s="303" t="s">
        <v>1</v>
      </c>
      <c r="O29" s="303" t="s">
        <v>1</v>
      </c>
      <c r="P29" s="303" t="s">
        <v>1</v>
      </c>
      <c r="Q29" s="304" t="s">
        <v>1</v>
      </c>
      <c r="R29" s="301">
        <v>11</v>
      </c>
      <c r="S29" s="106">
        <v>11.76</v>
      </c>
      <c r="T29" s="106">
        <v>11.36</v>
      </c>
      <c r="U29" s="106">
        <v>10.6</v>
      </c>
      <c r="V29" s="106">
        <v>11.4</v>
      </c>
      <c r="W29" s="106">
        <v>10.38</v>
      </c>
      <c r="X29" s="106">
        <v>11.63</v>
      </c>
      <c r="Y29" s="106">
        <v>12.44</v>
      </c>
      <c r="Z29" s="106">
        <v>11.8</v>
      </c>
      <c r="AA29" s="106">
        <v>11.64</v>
      </c>
      <c r="AB29" s="106">
        <v>11</v>
      </c>
      <c r="AC29" s="106">
        <v>10.916666666666666</v>
      </c>
      <c r="AD29" s="305" t="s">
        <v>1</v>
      </c>
      <c r="AE29" s="305" t="s">
        <v>1</v>
      </c>
      <c r="AF29" s="305" t="s">
        <v>1</v>
      </c>
      <c r="AG29" s="305" t="s">
        <v>1</v>
      </c>
      <c r="AH29" s="106" t="s">
        <v>1</v>
      </c>
      <c r="AI29" s="106" t="s">
        <v>1</v>
      </c>
      <c r="AJ29" s="106" t="s">
        <v>1</v>
      </c>
      <c r="AK29" s="125">
        <v>0</v>
      </c>
      <c r="AL29" s="125">
        <v>0</v>
      </c>
      <c r="AM29" s="106">
        <v>0</v>
      </c>
      <c r="AN29" s="306">
        <v>0</v>
      </c>
      <c r="AO29" s="306">
        <v>0</v>
      </c>
      <c r="AP29" s="306">
        <v>0</v>
      </c>
      <c r="AQ29" s="56">
        <v>0</v>
      </c>
      <c r="AR29" s="56">
        <v>0</v>
      </c>
      <c r="AS29" s="306">
        <v>0</v>
      </c>
      <c r="AT29" s="306">
        <v>0</v>
      </c>
      <c r="AU29" s="248">
        <v>0</v>
      </c>
      <c r="AV29" s="248">
        <v>0</v>
      </c>
      <c r="AW29" s="248">
        <v>0</v>
      </c>
      <c r="AX29" s="248">
        <v>0</v>
      </c>
      <c r="AY29" s="101">
        <v>0</v>
      </c>
      <c r="AZ29" s="101">
        <v>0</v>
      </c>
      <c r="BA29" s="101">
        <v>0</v>
      </c>
      <c r="BB29" s="101">
        <v>0</v>
      </c>
      <c r="BC29" s="322">
        <v>0</v>
      </c>
      <c r="BD29" s="322">
        <v>0</v>
      </c>
    </row>
    <row r="30" spans="1:56" x14ac:dyDescent="0.3">
      <c r="A30" s="56" t="s">
        <v>40</v>
      </c>
      <c r="B30" s="88" t="s">
        <v>1</v>
      </c>
      <c r="C30" s="298">
        <v>2.72</v>
      </c>
      <c r="D30" s="298">
        <v>3</v>
      </c>
      <c r="E30" s="88" t="s">
        <v>1</v>
      </c>
      <c r="F30" s="88" t="s">
        <v>1</v>
      </c>
      <c r="G30" s="88" t="s">
        <v>1</v>
      </c>
      <c r="H30" s="88" t="s">
        <v>1</v>
      </c>
      <c r="I30" s="88" t="s">
        <v>1</v>
      </c>
      <c r="J30" s="298">
        <v>0.62</v>
      </c>
      <c r="K30" s="298">
        <v>0.67</v>
      </c>
      <c r="L30" s="298">
        <v>0.67</v>
      </c>
      <c r="M30" s="298">
        <v>0.76</v>
      </c>
      <c r="N30" s="298">
        <v>0.76</v>
      </c>
      <c r="O30" s="298">
        <v>1.71</v>
      </c>
      <c r="P30" s="298">
        <v>0.8</v>
      </c>
      <c r="Q30" s="301">
        <v>0.92</v>
      </c>
      <c r="R30" s="301">
        <v>0.64</v>
      </c>
      <c r="S30" s="106">
        <v>0.76</v>
      </c>
      <c r="T30" s="106">
        <v>0.83</v>
      </c>
      <c r="U30" s="106">
        <v>1.1100000000000001</v>
      </c>
      <c r="V30" s="106">
        <v>1.03</v>
      </c>
      <c r="W30" s="106">
        <v>0.97</v>
      </c>
      <c r="X30" s="106">
        <v>1.0227272727272727</v>
      </c>
      <c r="Y30" s="106">
        <v>1</v>
      </c>
      <c r="Z30" s="286" t="s">
        <v>1</v>
      </c>
      <c r="AA30" s="286" t="s">
        <v>1</v>
      </c>
      <c r="AB30" s="286" t="s">
        <v>1</v>
      </c>
      <c r="AC30" s="286" t="s">
        <v>1</v>
      </c>
      <c r="AD30" s="88" t="s">
        <v>1</v>
      </c>
      <c r="AE30" s="88" t="s">
        <v>1</v>
      </c>
      <c r="AF30" s="88" t="s">
        <v>1</v>
      </c>
      <c r="AG30" s="286" t="s">
        <v>1</v>
      </c>
      <c r="AH30" s="286" t="s">
        <v>1</v>
      </c>
      <c r="AI30" s="286" t="s">
        <v>1</v>
      </c>
      <c r="AJ30" s="286" t="s">
        <v>1</v>
      </c>
      <c r="AK30" s="286" t="s">
        <v>1</v>
      </c>
      <c r="AL30" s="126">
        <v>0</v>
      </c>
      <c r="AM30" s="105">
        <v>0</v>
      </c>
      <c r="AN30" s="306">
        <v>0</v>
      </c>
      <c r="AO30" s="306">
        <v>0</v>
      </c>
      <c r="AP30" s="306">
        <v>0</v>
      </c>
      <c r="AQ30" s="56">
        <v>1</v>
      </c>
      <c r="AR30" s="56">
        <v>0</v>
      </c>
      <c r="AS30" s="306">
        <v>0</v>
      </c>
      <c r="AT30" s="306">
        <v>0</v>
      </c>
      <c r="AU30" s="248">
        <v>0</v>
      </c>
      <c r="AV30" s="248">
        <v>0</v>
      </c>
      <c r="AW30" s="248">
        <v>0</v>
      </c>
      <c r="AX30" s="248">
        <v>0</v>
      </c>
      <c r="AY30" s="101">
        <v>0</v>
      </c>
      <c r="AZ30" s="101">
        <v>0</v>
      </c>
      <c r="BA30" s="101">
        <v>0</v>
      </c>
      <c r="BB30" s="101">
        <v>0</v>
      </c>
      <c r="BC30" s="322">
        <v>0</v>
      </c>
      <c r="BD30" s="322">
        <v>0</v>
      </c>
    </row>
    <row r="31" spans="1:56" x14ac:dyDescent="0.3">
      <c r="A31" s="62" t="s">
        <v>94</v>
      </c>
      <c r="B31" s="287" t="s">
        <v>1</v>
      </c>
      <c r="C31" s="287" t="s">
        <v>1</v>
      </c>
      <c r="D31" s="287" t="s">
        <v>1</v>
      </c>
      <c r="E31" s="287" t="s">
        <v>1</v>
      </c>
      <c r="F31" s="287" t="s">
        <v>1</v>
      </c>
      <c r="G31" s="287" t="s">
        <v>1</v>
      </c>
      <c r="H31" s="287" t="s">
        <v>1</v>
      </c>
      <c r="I31" s="287" t="s">
        <v>1</v>
      </c>
      <c r="J31" s="287" t="s">
        <v>1</v>
      </c>
      <c r="K31" s="287" t="s">
        <v>1</v>
      </c>
      <c r="L31" s="287" t="s">
        <v>1</v>
      </c>
      <c r="M31" s="287" t="s">
        <v>1</v>
      </c>
      <c r="N31" s="287" t="s">
        <v>1</v>
      </c>
      <c r="O31" s="287" t="s">
        <v>1</v>
      </c>
      <c r="P31" s="287" t="s">
        <v>1</v>
      </c>
      <c r="Q31" s="287" t="s">
        <v>1</v>
      </c>
      <c r="R31" s="287" t="s">
        <v>1</v>
      </c>
      <c r="S31" s="287" t="s">
        <v>1</v>
      </c>
      <c r="T31" s="287" t="s">
        <v>1</v>
      </c>
      <c r="U31" s="287" t="s">
        <v>1</v>
      </c>
      <c r="V31" s="287" t="s">
        <v>1</v>
      </c>
      <c r="W31" s="287" t="s">
        <v>1</v>
      </c>
      <c r="X31" s="287" t="s">
        <v>1</v>
      </c>
      <c r="Y31" s="287" t="s">
        <v>1</v>
      </c>
      <c r="Z31" s="88" t="s">
        <v>1</v>
      </c>
      <c r="AA31" s="88" t="s">
        <v>1</v>
      </c>
      <c r="AB31" s="88" t="s">
        <v>1</v>
      </c>
      <c r="AC31" s="88" t="s">
        <v>1</v>
      </c>
      <c r="AD31" s="88">
        <v>10.071428571428571</v>
      </c>
      <c r="AE31" s="88">
        <v>10.526315789473685</v>
      </c>
      <c r="AF31" s="88">
        <v>9.92</v>
      </c>
      <c r="AG31" s="88">
        <v>10.24</v>
      </c>
      <c r="AH31" s="105">
        <v>10.111111111111111</v>
      </c>
      <c r="AI31" s="105">
        <v>9.75</v>
      </c>
      <c r="AJ31" s="105">
        <v>8.2631578947368425</v>
      </c>
      <c r="AK31" s="124">
        <v>8.2200000000000006</v>
      </c>
      <c r="AL31" s="124">
        <v>8.69</v>
      </c>
      <c r="AM31" s="169">
        <v>8.32</v>
      </c>
      <c r="AN31" s="299">
        <v>9.0500000000000007</v>
      </c>
      <c r="AO31" s="56">
        <v>8.41</v>
      </c>
      <c r="AP31" s="56">
        <v>8.65</v>
      </c>
      <c r="AQ31" s="56">
        <v>9.35</v>
      </c>
      <c r="AR31" s="56">
        <v>9.7899999999999991</v>
      </c>
      <c r="AS31" s="307">
        <v>8.6999999999999993</v>
      </c>
      <c r="AT31" s="307">
        <v>9.32</v>
      </c>
      <c r="AU31" s="302">
        <v>9.1999999999999993</v>
      </c>
      <c r="AV31" s="56">
        <v>9.51</v>
      </c>
      <c r="AW31" s="56">
        <v>10.14</v>
      </c>
      <c r="AX31" s="62">
        <v>9.94</v>
      </c>
      <c r="AY31" s="62">
        <v>9.66</v>
      </c>
      <c r="AZ31" s="62">
        <v>9.02</v>
      </c>
      <c r="BA31" s="62">
        <v>8.26</v>
      </c>
      <c r="BB31" s="62">
        <v>9.3699999999999992</v>
      </c>
      <c r="BC31">
        <v>9.98</v>
      </c>
      <c r="BD31">
        <v>10.85</v>
      </c>
    </row>
    <row r="32" spans="1:56" s="77" customFormat="1" x14ac:dyDescent="0.3">
      <c r="A32" s="77" t="s">
        <v>0</v>
      </c>
      <c r="B32" s="308">
        <v>1.79</v>
      </c>
      <c r="C32" s="309">
        <v>2.12</v>
      </c>
      <c r="D32" s="309">
        <v>2.12</v>
      </c>
      <c r="E32" s="309">
        <v>2.09</v>
      </c>
      <c r="F32" s="309">
        <v>2.0499999999999998</v>
      </c>
      <c r="G32" s="309">
        <v>1.99</v>
      </c>
      <c r="H32" s="309">
        <v>2.02</v>
      </c>
      <c r="I32" s="309">
        <v>2</v>
      </c>
      <c r="J32" s="309">
        <v>1.84</v>
      </c>
      <c r="K32" s="309">
        <v>1.87</v>
      </c>
      <c r="L32" s="309">
        <v>1.94</v>
      </c>
      <c r="M32" s="309">
        <v>2.06</v>
      </c>
      <c r="N32" s="309">
        <v>2.02</v>
      </c>
      <c r="O32" s="309">
        <v>2.13</v>
      </c>
      <c r="P32" s="309">
        <v>2.16</v>
      </c>
      <c r="Q32" s="310">
        <v>2.2000000000000002</v>
      </c>
      <c r="R32" s="310">
        <v>2.1800000000000002</v>
      </c>
      <c r="S32" s="310">
        <v>2.29</v>
      </c>
      <c r="T32" s="310">
        <v>2.3199999999999998</v>
      </c>
      <c r="U32" s="310">
        <v>2.4500000000000002</v>
      </c>
      <c r="V32" s="310">
        <v>2.42</v>
      </c>
      <c r="W32" s="310">
        <v>2.52</v>
      </c>
      <c r="X32" s="107">
        <v>2.5391877058177825</v>
      </c>
      <c r="Y32" s="107">
        <v>2.7</v>
      </c>
      <c r="Z32" s="107">
        <v>2.635299853729888</v>
      </c>
      <c r="AA32" s="107">
        <v>2.69</v>
      </c>
      <c r="AB32" s="107">
        <v>2.6788240495137043</v>
      </c>
      <c r="AC32" s="107">
        <v>2.6735442457588263</v>
      </c>
      <c r="AD32" s="107">
        <v>2.639499233520695</v>
      </c>
      <c r="AE32" s="107">
        <v>2.7344357976653701</v>
      </c>
      <c r="AF32" s="107">
        <v>2.7927152317880797</v>
      </c>
      <c r="AG32" s="107">
        <v>2.780069524913094</v>
      </c>
      <c r="AH32" s="107">
        <v>2.8924542491852603</v>
      </c>
      <c r="AI32" s="107">
        <v>2.97</v>
      </c>
      <c r="AJ32" s="107">
        <v>3.065691883873702</v>
      </c>
      <c r="AK32" s="127">
        <v>2.96</v>
      </c>
      <c r="AL32" s="127">
        <v>3</v>
      </c>
      <c r="AM32" s="170">
        <v>3</v>
      </c>
      <c r="AN32" s="311">
        <v>2.93</v>
      </c>
      <c r="AO32" s="77">
        <v>2.87</v>
      </c>
      <c r="AP32" s="312">
        <v>2.9</v>
      </c>
      <c r="AQ32" s="77">
        <v>3.19</v>
      </c>
      <c r="AR32" s="77">
        <v>3.52</v>
      </c>
      <c r="AS32" s="77">
        <v>3.55</v>
      </c>
      <c r="AT32" s="77">
        <v>3.38</v>
      </c>
      <c r="AU32" s="312">
        <v>3.42</v>
      </c>
      <c r="AV32" s="77">
        <v>3.52</v>
      </c>
      <c r="AW32" s="77">
        <v>3.44</v>
      </c>
      <c r="AX32" s="93">
        <v>3.43</v>
      </c>
      <c r="AY32" s="93">
        <v>3.52</v>
      </c>
      <c r="AZ32" s="93">
        <v>3.63</v>
      </c>
      <c r="BA32" s="93">
        <v>4.09</v>
      </c>
      <c r="BB32" s="93">
        <v>4.18</v>
      </c>
      <c r="BC32" s="325">
        <v>4.3899999999999997</v>
      </c>
      <c r="BD32" s="325">
        <v>4.78</v>
      </c>
    </row>
    <row r="33" spans="1:52" s="77" customFormat="1" x14ac:dyDescent="0.3">
      <c r="A33" s="294" t="s">
        <v>95</v>
      </c>
      <c r="B33" s="308"/>
      <c r="C33" s="309"/>
      <c r="D33" s="309"/>
      <c r="E33" s="309"/>
      <c r="F33" s="309"/>
      <c r="G33" s="309"/>
      <c r="H33" s="309"/>
      <c r="I33" s="309"/>
      <c r="J33" s="309"/>
      <c r="K33" s="309"/>
      <c r="L33" s="309"/>
      <c r="M33" s="309"/>
      <c r="N33" s="309"/>
      <c r="O33" s="309"/>
      <c r="P33" s="309"/>
      <c r="Q33" s="310"/>
      <c r="R33" s="310"/>
      <c r="S33" s="310"/>
      <c r="T33" s="310"/>
      <c r="U33" s="310"/>
      <c r="V33" s="310"/>
      <c r="W33" s="310"/>
      <c r="X33" s="107"/>
      <c r="Y33" s="107"/>
      <c r="Z33" s="107"/>
      <c r="AA33" s="107"/>
      <c r="AB33" s="107"/>
      <c r="AC33" s="107"/>
      <c r="AD33" s="107"/>
      <c r="AE33" s="107"/>
      <c r="AM33" s="282"/>
      <c r="AX33" s="93"/>
      <c r="AY33" s="93"/>
      <c r="AZ33" s="93"/>
    </row>
    <row r="34" spans="1:52" x14ac:dyDescent="0.3">
      <c r="Q34" s="62"/>
      <c r="R34" s="62"/>
      <c r="S34" s="68"/>
      <c r="T34" s="62"/>
      <c r="U34" s="302"/>
      <c r="V34" s="302"/>
      <c r="W34" s="302"/>
      <c r="X34" s="62"/>
      <c r="Y34" s="62"/>
      <c r="AM34" s="282"/>
    </row>
    <row r="35" spans="1:52" x14ac:dyDescent="0.3">
      <c r="Q35" s="62"/>
      <c r="R35" s="62"/>
      <c r="S35" s="302"/>
      <c r="T35" s="302"/>
      <c r="U35" s="62"/>
      <c r="V35" s="302"/>
      <c r="W35" s="302"/>
      <c r="X35" s="302"/>
      <c r="Y35" s="62"/>
    </row>
    <row r="36" spans="1:52" x14ac:dyDescent="0.3">
      <c r="Q36" s="62"/>
      <c r="R36" s="62"/>
      <c r="S36" s="62"/>
      <c r="T36" s="62"/>
      <c r="U36" s="62"/>
      <c r="V36" s="62"/>
      <c r="W36" s="62"/>
      <c r="X36" s="62"/>
      <c r="Y36" s="62"/>
    </row>
    <row r="37" spans="1:52" ht="15.6" x14ac:dyDescent="0.3">
      <c r="A37" s="55" t="s">
        <v>35</v>
      </c>
      <c r="Q37" s="62"/>
      <c r="R37" s="62"/>
      <c r="S37" s="62"/>
      <c r="T37" s="62"/>
      <c r="U37" s="62"/>
      <c r="V37" s="62"/>
      <c r="W37" s="62"/>
      <c r="X37" s="62"/>
      <c r="Y37" s="62"/>
    </row>
    <row r="38" spans="1:52" s="61" customFormat="1" ht="15.6" x14ac:dyDescent="0.3">
      <c r="A38" s="272" t="s">
        <v>264</v>
      </c>
      <c r="B38" s="272">
        <v>2008</v>
      </c>
      <c r="C38" s="272">
        <v>2009</v>
      </c>
      <c r="D38" s="272">
        <v>2010</v>
      </c>
      <c r="E38" s="272">
        <v>2011</v>
      </c>
      <c r="F38" s="272">
        <v>2012</v>
      </c>
      <c r="G38" s="272">
        <v>2013</v>
      </c>
      <c r="H38" s="272">
        <v>2014</v>
      </c>
      <c r="I38" s="272">
        <v>2015</v>
      </c>
      <c r="J38" s="272">
        <v>2016</v>
      </c>
      <c r="K38" s="272">
        <v>2017</v>
      </c>
      <c r="L38" s="272">
        <v>2018</v>
      </c>
      <c r="M38" s="272">
        <v>2019</v>
      </c>
      <c r="N38" s="272">
        <v>2020</v>
      </c>
      <c r="O38" s="62"/>
      <c r="AX38" s="313"/>
      <c r="AY38" s="313"/>
      <c r="AZ38" s="313"/>
    </row>
    <row r="39" spans="1:52" x14ac:dyDescent="0.3">
      <c r="A39" s="56" t="s">
        <v>36</v>
      </c>
      <c r="B39" s="191">
        <v>1034.9000000000001</v>
      </c>
      <c r="C39" s="191">
        <v>1250.3</v>
      </c>
      <c r="D39" s="191">
        <v>1344.8</v>
      </c>
      <c r="E39" s="191">
        <v>1586.9</v>
      </c>
      <c r="F39" s="191">
        <v>1942.8</v>
      </c>
      <c r="G39" s="191">
        <v>2309.1999999999998</v>
      </c>
      <c r="H39" s="191">
        <v>2402.4</v>
      </c>
      <c r="I39" s="191">
        <v>2390.9</v>
      </c>
      <c r="J39" s="314">
        <v>2745.2</v>
      </c>
      <c r="K39" s="296">
        <v>2870.1</v>
      </c>
      <c r="L39" s="314">
        <v>3327.7</v>
      </c>
      <c r="M39" s="282">
        <v>3287</v>
      </c>
      <c r="N39" s="282">
        <v>3702.2</v>
      </c>
      <c r="O39" s="62"/>
    </row>
    <row r="40" spans="1:52" x14ac:dyDescent="0.3">
      <c r="A40" s="56" t="s">
        <v>37</v>
      </c>
      <c r="B40" s="191">
        <v>532.6</v>
      </c>
      <c r="C40" s="191">
        <v>572.79999999999995</v>
      </c>
      <c r="D40" s="191">
        <v>518.79999999999995</v>
      </c>
      <c r="E40" s="191">
        <v>622.70000000000005</v>
      </c>
      <c r="F40" s="191">
        <v>781.2</v>
      </c>
      <c r="G40" s="191">
        <v>980.9</v>
      </c>
      <c r="H40" s="191">
        <v>1056.8</v>
      </c>
      <c r="I40" s="191">
        <v>1043.7</v>
      </c>
      <c r="J40" s="314">
        <v>1205</v>
      </c>
      <c r="K40" s="296">
        <v>1160.5999999999999</v>
      </c>
      <c r="L40" s="314">
        <v>1274.0999999999999</v>
      </c>
      <c r="M40" s="282">
        <v>1318.2</v>
      </c>
      <c r="N40" s="282">
        <v>1687.9</v>
      </c>
      <c r="O40" s="62"/>
    </row>
    <row r="41" spans="1:52" x14ac:dyDescent="0.3">
      <c r="A41" s="56" t="s">
        <v>38</v>
      </c>
      <c r="B41" s="191">
        <v>509.70000000000005</v>
      </c>
      <c r="C41" s="191">
        <v>433.9</v>
      </c>
      <c r="D41" s="191">
        <v>481.70000000000005</v>
      </c>
      <c r="E41" s="191">
        <v>578.09999999999991</v>
      </c>
      <c r="F41" s="191">
        <v>626.6</v>
      </c>
      <c r="G41" s="191">
        <v>778.7</v>
      </c>
      <c r="H41" s="191">
        <v>863.6</v>
      </c>
      <c r="I41" s="191">
        <v>887</v>
      </c>
      <c r="J41" s="314">
        <v>1002.5</v>
      </c>
      <c r="K41" s="296">
        <v>918.6</v>
      </c>
      <c r="L41" s="314">
        <v>953.1</v>
      </c>
      <c r="M41" s="282">
        <v>1025.7</v>
      </c>
      <c r="N41" s="282">
        <v>1297</v>
      </c>
      <c r="O41" s="62"/>
    </row>
    <row r="42" spans="1:52" x14ac:dyDescent="0.3">
      <c r="A42" s="56" t="s">
        <v>39</v>
      </c>
      <c r="B42" s="191">
        <v>102.7</v>
      </c>
      <c r="C42" s="191">
        <v>90.9</v>
      </c>
      <c r="D42" s="191">
        <v>92.2</v>
      </c>
      <c r="E42" s="191">
        <v>112.30000000000001</v>
      </c>
      <c r="F42" s="191">
        <v>159.9</v>
      </c>
      <c r="G42" s="191">
        <v>195.6</v>
      </c>
      <c r="H42" s="191">
        <v>206.2</v>
      </c>
      <c r="I42" s="191">
        <v>220.2</v>
      </c>
      <c r="J42" s="314">
        <v>260.39999999999998</v>
      </c>
      <c r="K42" s="296">
        <v>326.7</v>
      </c>
      <c r="L42" s="314">
        <v>318.89999999999998</v>
      </c>
      <c r="M42" s="282">
        <v>334.5</v>
      </c>
      <c r="N42" s="282">
        <v>420.6</v>
      </c>
      <c r="O42" s="62"/>
    </row>
    <row r="43" spans="1:52" x14ac:dyDescent="0.3">
      <c r="A43" s="56" t="s">
        <v>41</v>
      </c>
      <c r="B43" s="108" t="s">
        <v>1</v>
      </c>
      <c r="C43" s="108" t="s">
        <v>1</v>
      </c>
      <c r="D43" s="108" t="s">
        <v>1</v>
      </c>
      <c r="E43" s="108" t="s">
        <v>1</v>
      </c>
      <c r="F43" s="191">
        <v>23.5</v>
      </c>
      <c r="G43" s="191">
        <v>34.5</v>
      </c>
      <c r="H43" s="191">
        <v>50.9</v>
      </c>
      <c r="I43" s="191" t="s">
        <v>1</v>
      </c>
      <c r="J43" s="191">
        <v>0</v>
      </c>
      <c r="K43" s="191">
        <v>0</v>
      </c>
      <c r="L43" s="191"/>
      <c r="M43" s="191">
        <v>0</v>
      </c>
      <c r="N43" s="191">
        <v>0</v>
      </c>
      <c r="O43" s="62"/>
    </row>
    <row r="44" spans="1:52" x14ac:dyDescent="0.3">
      <c r="A44" s="56" t="s">
        <v>40</v>
      </c>
      <c r="B44" s="191">
        <v>12.6</v>
      </c>
      <c r="C44" s="303" t="s">
        <v>1</v>
      </c>
      <c r="D44" s="191">
        <v>6.5</v>
      </c>
      <c r="E44" s="191">
        <v>11</v>
      </c>
      <c r="F44" s="191">
        <v>11.1</v>
      </c>
      <c r="G44" s="191">
        <v>12.7</v>
      </c>
      <c r="H44" s="287" t="s">
        <v>1</v>
      </c>
      <c r="I44" s="298" t="s">
        <v>1</v>
      </c>
      <c r="J44" s="298">
        <v>0</v>
      </c>
      <c r="K44" s="191">
        <v>0</v>
      </c>
      <c r="L44" s="298">
        <v>0.8</v>
      </c>
      <c r="M44" s="191">
        <v>0</v>
      </c>
      <c r="N44" s="191">
        <v>0</v>
      </c>
      <c r="O44" s="62"/>
    </row>
    <row r="45" spans="1:52" x14ac:dyDescent="0.3">
      <c r="A45" s="62" t="s">
        <v>94</v>
      </c>
      <c r="B45" s="287" t="s">
        <v>1</v>
      </c>
      <c r="C45" s="287" t="s">
        <v>1</v>
      </c>
      <c r="D45" s="287" t="s">
        <v>1</v>
      </c>
      <c r="E45" s="287" t="s">
        <v>1</v>
      </c>
      <c r="F45" s="287" t="s">
        <v>1</v>
      </c>
      <c r="G45" s="287" t="s">
        <v>1</v>
      </c>
      <c r="H45" s="287" t="s">
        <v>1</v>
      </c>
      <c r="I45" s="108">
        <v>80.400000000000006</v>
      </c>
      <c r="J45" s="315">
        <v>115</v>
      </c>
      <c r="K45" s="296">
        <v>139.4</v>
      </c>
      <c r="L45" s="315">
        <v>150.5</v>
      </c>
      <c r="M45" s="282">
        <v>138.19999999999999</v>
      </c>
      <c r="N45" s="282">
        <v>144.80000000000001</v>
      </c>
      <c r="O45" s="62"/>
    </row>
    <row r="46" spans="1:52" s="77" customFormat="1" x14ac:dyDescent="0.3">
      <c r="A46" s="77" t="s">
        <v>0</v>
      </c>
      <c r="B46" s="289">
        <v>2192.4999999999995</v>
      </c>
      <c r="C46" s="289">
        <v>2347.9</v>
      </c>
      <c r="D46" s="289">
        <v>2444</v>
      </c>
      <c r="E46" s="289">
        <v>2911</v>
      </c>
      <c r="F46" s="289">
        <v>3545.1</v>
      </c>
      <c r="G46" s="289">
        <v>4311.6000000000004</v>
      </c>
      <c r="H46" s="289">
        <v>4579.8999999999996</v>
      </c>
      <c r="I46" s="289">
        <v>4622.2</v>
      </c>
      <c r="J46" s="316">
        <v>5328.0999999999995</v>
      </c>
      <c r="K46" s="292">
        <v>5415.4</v>
      </c>
      <c r="L46" s="316">
        <v>6025.0999999999995</v>
      </c>
      <c r="M46" s="316">
        <v>6103.5999999999995</v>
      </c>
      <c r="N46" s="316">
        <v>7252.5000000000009</v>
      </c>
      <c r="O46" s="62"/>
      <c r="AX46" s="93"/>
      <c r="AY46" s="93"/>
      <c r="AZ46" s="93"/>
    </row>
    <row r="47" spans="1:52" s="77" customFormat="1" x14ac:dyDescent="0.3">
      <c r="A47" s="294" t="s">
        <v>95</v>
      </c>
      <c r="B47" s="289"/>
      <c r="C47" s="289"/>
      <c r="D47" s="289"/>
      <c r="E47" s="289"/>
      <c r="F47" s="289"/>
      <c r="G47" s="289"/>
      <c r="H47" s="289"/>
      <c r="I47" s="289"/>
      <c r="J47" s="289"/>
      <c r="K47" s="291"/>
      <c r="N47" s="93"/>
      <c r="O47" s="93"/>
      <c r="AX47" s="93"/>
      <c r="AY47" s="93"/>
      <c r="AZ47" s="93"/>
    </row>
    <row r="48" spans="1:52" x14ac:dyDescent="0.3">
      <c r="E48" s="295"/>
      <c r="K48" s="284"/>
      <c r="N48" s="62"/>
      <c r="O48" s="62"/>
    </row>
    <row r="49" spans="1:52" s="61" customFormat="1" ht="15.6" x14ac:dyDescent="0.3">
      <c r="A49" s="272" t="s">
        <v>32</v>
      </c>
      <c r="B49" s="272">
        <v>2008</v>
      </c>
      <c r="C49" s="272">
        <v>2009</v>
      </c>
      <c r="D49" s="272">
        <v>2010</v>
      </c>
      <c r="E49" s="272">
        <v>2011</v>
      </c>
      <c r="F49" s="272">
        <v>2012</v>
      </c>
      <c r="G49" s="272">
        <v>2013</v>
      </c>
      <c r="H49" s="272">
        <v>2014</v>
      </c>
      <c r="I49" s="272">
        <v>2015</v>
      </c>
      <c r="J49" s="272">
        <v>2016</v>
      </c>
      <c r="K49" s="272">
        <v>2017</v>
      </c>
      <c r="L49" s="272">
        <v>2018</v>
      </c>
      <c r="M49" s="272">
        <v>2019</v>
      </c>
      <c r="N49" s="272">
        <v>2020</v>
      </c>
      <c r="O49" s="313"/>
      <c r="AX49" s="313"/>
      <c r="AY49" s="313"/>
      <c r="AZ49" s="313"/>
    </row>
    <row r="50" spans="1:52" x14ac:dyDescent="0.3">
      <c r="A50" s="56" t="s">
        <v>36</v>
      </c>
      <c r="B50" s="191">
        <v>297</v>
      </c>
      <c r="C50" s="191">
        <v>359.1</v>
      </c>
      <c r="D50" s="191">
        <v>380</v>
      </c>
      <c r="E50" s="191">
        <v>418.29999999999995</v>
      </c>
      <c r="F50" s="191">
        <v>489.3</v>
      </c>
      <c r="G50" s="191">
        <v>527.4</v>
      </c>
      <c r="H50" s="191">
        <v>525.4</v>
      </c>
      <c r="I50" s="191">
        <v>503.8</v>
      </c>
      <c r="J50" s="314">
        <v>521.79999999999995</v>
      </c>
      <c r="K50" s="56">
        <v>528.79999999999995</v>
      </c>
      <c r="L50" s="56">
        <v>556.9</v>
      </c>
      <c r="M50" s="56">
        <v>514.5</v>
      </c>
      <c r="N50" s="56">
        <v>574.6</v>
      </c>
      <c r="O50" s="62"/>
    </row>
    <row r="51" spans="1:52" x14ac:dyDescent="0.3">
      <c r="A51" s="56" t="s">
        <v>37</v>
      </c>
      <c r="B51" s="191">
        <v>228.2</v>
      </c>
      <c r="C51" s="191">
        <v>251.9</v>
      </c>
      <c r="D51" s="191">
        <v>241.10000000000002</v>
      </c>
      <c r="E51" s="191">
        <v>273.39999999999998</v>
      </c>
      <c r="F51" s="191">
        <v>309.89999999999998</v>
      </c>
      <c r="G51" s="191">
        <v>354.7</v>
      </c>
      <c r="H51" s="191">
        <v>359.8</v>
      </c>
      <c r="I51" s="191">
        <v>340.2</v>
      </c>
      <c r="J51" s="314">
        <v>358.1</v>
      </c>
      <c r="K51" s="56">
        <v>356.8</v>
      </c>
      <c r="L51" s="56">
        <v>388.8</v>
      </c>
      <c r="M51" s="56">
        <v>369.7</v>
      </c>
      <c r="N51" s="56">
        <v>451.1</v>
      </c>
      <c r="O51" s="62"/>
    </row>
    <row r="52" spans="1:52" x14ac:dyDescent="0.3">
      <c r="A52" s="56" t="s">
        <v>38</v>
      </c>
      <c r="B52" s="191">
        <v>504.00000000000006</v>
      </c>
      <c r="C52" s="191">
        <v>516.70000000000005</v>
      </c>
      <c r="D52" s="191">
        <v>597.1</v>
      </c>
      <c r="E52" s="191">
        <v>623.79999999999995</v>
      </c>
      <c r="F52" s="191">
        <v>664.8</v>
      </c>
      <c r="G52" s="191">
        <v>737.5</v>
      </c>
      <c r="H52" s="191">
        <v>764</v>
      </c>
      <c r="I52" s="191">
        <v>769.3</v>
      </c>
      <c r="J52" s="314">
        <v>827.69999999999993</v>
      </c>
      <c r="K52" s="56">
        <v>850.69999999999993</v>
      </c>
      <c r="L52" s="56">
        <v>781.2</v>
      </c>
      <c r="M52" s="56">
        <v>789</v>
      </c>
      <c r="N52" s="56">
        <v>855.3</v>
      </c>
      <c r="O52" s="62"/>
    </row>
    <row r="53" spans="1:52" x14ac:dyDescent="0.3">
      <c r="A53" s="56" t="s">
        <v>39</v>
      </c>
      <c r="B53" s="191">
        <v>41.300000000000004</v>
      </c>
      <c r="C53" s="191">
        <v>37.5</v>
      </c>
      <c r="D53" s="191">
        <v>38.5</v>
      </c>
      <c r="E53" s="191">
        <v>40.6</v>
      </c>
      <c r="F53" s="191">
        <v>53.9</v>
      </c>
      <c r="G53" s="191">
        <v>57.9</v>
      </c>
      <c r="H53" s="191">
        <v>61.9</v>
      </c>
      <c r="I53" s="191">
        <v>65.900000000000006</v>
      </c>
      <c r="J53" s="314">
        <v>70</v>
      </c>
      <c r="K53" s="56">
        <v>83.6</v>
      </c>
      <c r="L53" s="78">
        <v>80</v>
      </c>
      <c r="M53" s="56">
        <v>84.1</v>
      </c>
      <c r="N53" s="56">
        <v>90.1</v>
      </c>
      <c r="O53" s="62"/>
    </row>
    <row r="54" spans="1:52" x14ac:dyDescent="0.3">
      <c r="A54" s="56" t="s">
        <v>41</v>
      </c>
      <c r="B54" s="108" t="s">
        <v>1</v>
      </c>
      <c r="C54" s="108" t="s">
        <v>1</v>
      </c>
      <c r="D54" s="108" t="s">
        <v>1</v>
      </c>
      <c r="E54" s="108" t="s">
        <v>1</v>
      </c>
      <c r="F54" s="191">
        <v>2.1</v>
      </c>
      <c r="G54" s="191">
        <v>3</v>
      </c>
      <c r="H54" s="191">
        <v>4.5</v>
      </c>
      <c r="I54" s="191" t="s">
        <v>1</v>
      </c>
      <c r="J54" s="191">
        <v>0</v>
      </c>
      <c r="K54" s="191">
        <v>0</v>
      </c>
      <c r="L54" s="191">
        <v>0</v>
      </c>
      <c r="M54" s="191">
        <v>0</v>
      </c>
      <c r="N54" s="191">
        <v>0</v>
      </c>
      <c r="O54" s="62"/>
    </row>
    <row r="55" spans="1:52" x14ac:dyDescent="0.3">
      <c r="A55" s="56" t="s">
        <v>40</v>
      </c>
      <c r="B55" s="191">
        <v>4.5999999999999996</v>
      </c>
      <c r="C55" s="303" t="s">
        <v>1</v>
      </c>
      <c r="D55" s="191">
        <v>9.5</v>
      </c>
      <c r="E55" s="191">
        <v>11.7</v>
      </c>
      <c r="F55" s="191">
        <v>13.2</v>
      </c>
      <c r="G55" s="191">
        <v>12.6</v>
      </c>
      <c r="H55" s="287" t="s">
        <v>1</v>
      </c>
      <c r="I55" s="298" t="s">
        <v>1</v>
      </c>
      <c r="J55" s="298">
        <v>0</v>
      </c>
      <c r="K55" s="298">
        <v>0</v>
      </c>
      <c r="L55" s="191">
        <v>0.6</v>
      </c>
      <c r="M55" s="191">
        <v>0</v>
      </c>
      <c r="N55" s="191">
        <v>0</v>
      </c>
      <c r="O55" s="62"/>
    </row>
    <row r="56" spans="1:52" x14ac:dyDescent="0.3">
      <c r="A56" s="62" t="s">
        <v>94</v>
      </c>
      <c r="B56" s="287" t="s">
        <v>1</v>
      </c>
      <c r="C56" s="287" t="s">
        <v>1</v>
      </c>
      <c r="D56" s="287" t="s">
        <v>1</v>
      </c>
      <c r="E56" s="287" t="s">
        <v>1</v>
      </c>
      <c r="F56" s="287" t="s">
        <v>1</v>
      </c>
      <c r="G56" s="287" t="s">
        <v>1</v>
      </c>
      <c r="H56" s="287" t="s">
        <v>1</v>
      </c>
      <c r="I56" s="108">
        <v>7.9</v>
      </c>
      <c r="J56" s="315">
        <v>12.899999999999999</v>
      </c>
      <c r="K56" s="56">
        <v>16.2</v>
      </c>
      <c r="L56" s="282">
        <v>16.535223099999939</v>
      </c>
      <c r="M56" s="56">
        <v>14.5</v>
      </c>
      <c r="N56" s="56">
        <v>15.8</v>
      </c>
      <c r="O56" s="62"/>
    </row>
    <row r="57" spans="1:52" s="77" customFormat="1" x14ac:dyDescent="0.3">
      <c r="A57" s="77" t="s">
        <v>0</v>
      </c>
      <c r="B57" s="289">
        <v>1075.0999999999999</v>
      </c>
      <c r="C57" s="289">
        <v>1165.2</v>
      </c>
      <c r="D57" s="289">
        <v>1266.1999999999998</v>
      </c>
      <c r="E57" s="289">
        <v>1367.8</v>
      </c>
      <c r="F57" s="289">
        <v>1533.2</v>
      </c>
      <c r="G57" s="289">
        <v>1693.1</v>
      </c>
      <c r="H57" s="289">
        <v>1715.6000000000001</v>
      </c>
      <c r="I57" s="289">
        <v>1687.1000000000001</v>
      </c>
      <c r="J57" s="316">
        <v>1790.5</v>
      </c>
      <c r="K57" s="316">
        <v>1836.0999999999997</v>
      </c>
      <c r="L57" s="316">
        <v>1824.0352230999999</v>
      </c>
      <c r="M57" s="316">
        <v>1771.8</v>
      </c>
      <c r="N57" s="316">
        <v>1986.8999999999999</v>
      </c>
      <c r="O57" s="62"/>
      <c r="AX57" s="93"/>
      <c r="AY57" s="93"/>
      <c r="AZ57" s="93"/>
    </row>
    <row r="58" spans="1:52" s="77" customFormat="1" x14ac:dyDescent="0.3">
      <c r="A58" s="294" t="s">
        <v>95</v>
      </c>
      <c r="B58" s="289"/>
      <c r="C58" s="289"/>
      <c r="D58" s="289"/>
      <c r="E58" s="289"/>
      <c r="F58" s="289"/>
      <c r="G58" s="289"/>
      <c r="H58" s="289"/>
      <c r="I58" s="289"/>
      <c r="J58" s="289"/>
      <c r="N58" s="93"/>
      <c r="O58" s="93"/>
      <c r="AX58" s="93"/>
      <c r="AY58" s="93"/>
      <c r="AZ58" s="93"/>
    </row>
    <row r="59" spans="1:52" x14ac:dyDescent="0.3">
      <c r="B59" s="296"/>
      <c r="C59" s="296"/>
      <c r="D59" s="296"/>
      <c r="E59" s="295"/>
      <c r="N59" s="62"/>
      <c r="O59" s="62"/>
    </row>
    <row r="60" spans="1:52" s="61" customFormat="1" ht="15.6" x14ac:dyDescent="0.3">
      <c r="A60" s="272" t="s">
        <v>33</v>
      </c>
      <c r="B60" s="272">
        <v>2008</v>
      </c>
      <c r="C60" s="272">
        <v>2009</v>
      </c>
      <c r="D60" s="272">
        <v>2010</v>
      </c>
      <c r="E60" s="272">
        <v>2011</v>
      </c>
      <c r="F60" s="272">
        <v>2012</v>
      </c>
      <c r="G60" s="272">
        <v>2013</v>
      </c>
      <c r="H60" s="272">
        <v>2014</v>
      </c>
      <c r="I60" s="272">
        <v>2015</v>
      </c>
      <c r="J60" s="272">
        <v>2016</v>
      </c>
      <c r="K60" s="272">
        <v>2017</v>
      </c>
      <c r="L60" s="272">
        <v>2018</v>
      </c>
      <c r="M60" s="272">
        <v>2019</v>
      </c>
      <c r="N60" s="272">
        <v>2020</v>
      </c>
      <c r="O60" s="313"/>
      <c r="AX60" s="313"/>
      <c r="AY60" s="313"/>
      <c r="AZ60" s="313"/>
    </row>
    <row r="61" spans="1:52" x14ac:dyDescent="0.3">
      <c r="A61" s="56" t="s">
        <v>36</v>
      </c>
      <c r="B61" s="298">
        <v>3.48</v>
      </c>
      <c r="C61" s="298">
        <v>3.48</v>
      </c>
      <c r="D61" s="298">
        <v>3.54</v>
      </c>
      <c r="E61" s="298">
        <v>3.79</v>
      </c>
      <c r="F61" s="298">
        <v>3.97</v>
      </c>
      <c r="G61" s="298">
        <v>4.38</v>
      </c>
      <c r="H61" s="298">
        <v>4.5725161781499812</v>
      </c>
      <c r="I61" s="298">
        <v>4.745732433505359</v>
      </c>
      <c r="J61" s="317">
        <v>5.26</v>
      </c>
      <c r="K61" s="56">
        <v>5.43</v>
      </c>
      <c r="L61" s="56">
        <v>5.98</v>
      </c>
      <c r="M61" s="56">
        <v>6.39</v>
      </c>
      <c r="N61" s="56">
        <v>6.44</v>
      </c>
      <c r="O61" s="62"/>
    </row>
    <row r="62" spans="1:52" x14ac:dyDescent="0.3">
      <c r="A62" s="56" t="s">
        <v>37</v>
      </c>
      <c r="B62" s="298">
        <v>2.33</v>
      </c>
      <c r="C62" s="298">
        <v>2.27</v>
      </c>
      <c r="D62" s="298">
        <v>2.15</v>
      </c>
      <c r="E62" s="298">
        <v>2.2799999999999998</v>
      </c>
      <c r="F62" s="298">
        <v>2.52</v>
      </c>
      <c r="G62" s="298">
        <v>2.77</v>
      </c>
      <c r="H62" s="298">
        <v>2.9371873262923844</v>
      </c>
      <c r="I62" s="298">
        <v>3.0679012345679015</v>
      </c>
      <c r="J62" s="317">
        <v>3.36</v>
      </c>
      <c r="K62" s="56">
        <v>3.25</v>
      </c>
      <c r="L62" s="56">
        <v>3.28</v>
      </c>
      <c r="M62" s="56">
        <v>3.57</v>
      </c>
      <c r="N62" s="56">
        <v>3.74</v>
      </c>
      <c r="O62" s="62"/>
    </row>
    <row r="63" spans="1:52" x14ac:dyDescent="0.3">
      <c r="A63" s="56" t="s">
        <v>38</v>
      </c>
      <c r="B63" s="298">
        <v>1.01</v>
      </c>
      <c r="C63" s="298">
        <v>0.84</v>
      </c>
      <c r="D63" s="298">
        <v>0.81</v>
      </c>
      <c r="E63" s="298">
        <v>0.93</v>
      </c>
      <c r="F63" s="298">
        <v>0.94</v>
      </c>
      <c r="G63" s="298">
        <v>1.06</v>
      </c>
      <c r="H63" s="298">
        <v>1.1303664921465968</v>
      </c>
      <c r="I63" s="298">
        <v>1.1529962303392696</v>
      </c>
      <c r="J63" s="317">
        <v>1.21</v>
      </c>
      <c r="K63" s="56">
        <v>1.08</v>
      </c>
      <c r="L63" s="56">
        <v>1.22</v>
      </c>
      <c r="M63" s="56">
        <v>1.3</v>
      </c>
      <c r="N63" s="56">
        <v>1.52</v>
      </c>
      <c r="O63" s="62"/>
    </row>
    <row r="64" spans="1:52" x14ac:dyDescent="0.3">
      <c r="A64" s="56" t="s">
        <v>39</v>
      </c>
      <c r="B64" s="298">
        <v>2.4900000000000002</v>
      </c>
      <c r="C64" s="298">
        <v>2.42</v>
      </c>
      <c r="D64" s="298">
        <v>2.39</v>
      </c>
      <c r="E64" s="298">
        <v>2.77</v>
      </c>
      <c r="F64" s="298">
        <v>2.97</v>
      </c>
      <c r="G64" s="298">
        <v>3.38</v>
      </c>
      <c r="H64" s="298">
        <v>3.3311793214862679</v>
      </c>
      <c r="I64" s="298">
        <v>3.341426403641881</v>
      </c>
      <c r="J64" s="317">
        <v>3.72</v>
      </c>
      <c r="K64" s="56">
        <v>3.91</v>
      </c>
      <c r="L64" s="56">
        <v>3.99</v>
      </c>
      <c r="M64" s="56">
        <v>3.98</v>
      </c>
      <c r="N64" s="56">
        <v>4.67</v>
      </c>
      <c r="O64" s="62"/>
    </row>
    <row r="65" spans="1:52" x14ac:dyDescent="0.3">
      <c r="A65" s="56" t="s">
        <v>41</v>
      </c>
      <c r="B65" s="287" t="s">
        <v>1</v>
      </c>
      <c r="C65" s="287" t="s">
        <v>1</v>
      </c>
      <c r="D65" s="287" t="s">
        <v>1</v>
      </c>
      <c r="E65" s="287" t="s">
        <v>1</v>
      </c>
      <c r="F65" s="298">
        <v>11.19</v>
      </c>
      <c r="G65" s="298">
        <v>11.5</v>
      </c>
      <c r="H65" s="298">
        <v>11.31111111111111</v>
      </c>
      <c r="I65" s="298" t="s">
        <v>1</v>
      </c>
      <c r="J65" s="298">
        <v>0</v>
      </c>
      <c r="K65" s="298">
        <v>0</v>
      </c>
      <c r="L65" s="191">
        <v>0</v>
      </c>
      <c r="M65" s="191">
        <v>0</v>
      </c>
      <c r="N65" s="191">
        <v>0</v>
      </c>
      <c r="O65" s="62"/>
    </row>
    <row r="66" spans="1:52" x14ac:dyDescent="0.3">
      <c r="A66" s="56" t="s">
        <v>40</v>
      </c>
      <c r="B66" s="298">
        <v>2.74</v>
      </c>
      <c r="C66" s="303" t="s">
        <v>1</v>
      </c>
      <c r="D66" s="298">
        <v>0.68</v>
      </c>
      <c r="E66" s="298">
        <v>0.94</v>
      </c>
      <c r="F66" s="298">
        <v>0.84</v>
      </c>
      <c r="G66" s="298">
        <v>1.01</v>
      </c>
      <c r="H66" s="287" t="s">
        <v>1</v>
      </c>
      <c r="I66" s="298" t="s">
        <v>1</v>
      </c>
      <c r="J66" s="298">
        <v>0</v>
      </c>
      <c r="K66" s="298">
        <v>0</v>
      </c>
      <c r="L66" s="56">
        <v>1.33</v>
      </c>
      <c r="M66" s="191">
        <v>0</v>
      </c>
      <c r="N66" s="191">
        <v>0</v>
      </c>
      <c r="O66" s="62"/>
    </row>
    <row r="67" spans="1:52" x14ac:dyDescent="0.3">
      <c r="A67" s="62" t="s">
        <v>94</v>
      </c>
      <c r="B67" s="287" t="s">
        <v>1</v>
      </c>
      <c r="C67" s="287" t="s">
        <v>1</v>
      </c>
      <c r="D67" s="287" t="s">
        <v>1</v>
      </c>
      <c r="E67" s="287" t="s">
        <v>1</v>
      </c>
      <c r="F67" s="287" t="s">
        <v>1</v>
      </c>
      <c r="G67" s="287" t="s">
        <v>1</v>
      </c>
      <c r="H67" s="287" t="s">
        <v>1</v>
      </c>
      <c r="I67" s="108">
        <v>10.18</v>
      </c>
      <c r="J67" s="318">
        <v>8.91</v>
      </c>
      <c r="K67" s="56">
        <v>8.6</v>
      </c>
      <c r="L67" s="56">
        <v>9.1199999999999992</v>
      </c>
      <c r="M67" s="56">
        <v>9.5299999999999994</v>
      </c>
      <c r="N67" s="56">
        <v>9.16</v>
      </c>
      <c r="O67" s="62"/>
    </row>
    <row r="68" spans="1:52" s="77" customFormat="1" x14ac:dyDescent="0.3">
      <c r="A68" s="77" t="s">
        <v>0</v>
      </c>
      <c r="B68" s="309">
        <v>2.04</v>
      </c>
      <c r="C68" s="309">
        <v>2.02</v>
      </c>
      <c r="D68" s="309">
        <v>1.93</v>
      </c>
      <c r="E68" s="309">
        <v>2.13</v>
      </c>
      <c r="F68" s="309">
        <v>2.31</v>
      </c>
      <c r="G68" s="309">
        <v>2.5499999999999998</v>
      </c>
      <c r="H68" s="309">
        <v>2.6695616693868032</v>
      </c>
      <c r="I68" s="309">
        <v>2.7397308991761005</v>
      </c>
      <c r="J68" s="309">
        <v>2.98</v>
      </c>
      <c r="K68" s="309">
        <v>2.95</v>
      </c>
      <c r="L68" s="309">
        <v>3.3</v>
      </c>
      <c r="M68" s="309">
        <v>3.44</v>
      </c>
      <c r="N68" s="309">
        <v>3.65</v>
      </c>
      <c r="O68" s="62"/>
      <c r="AX68" s="93"/>
      <c r="AY68" s="93"/>
      <c r="AZ68" s="93"/>
    </row>
    <row r="69" spans="1:52" x14ac:dyDescent="0.3">
      <c r="A69" s="294" t="s">
        <v>95</v>
      </c>
      <c r="B69" s="59"/>
      <c r="C69" s="59"/>
      <c r="D69" s="59"/>
      <c r="K69" s="282"/>
      <c r="N69" s="62"/>
      <c r="O69" s="62"/>
    </row>
    <row r="70" spans="1:52" x14ac:dyDescent="0.3">
      <c r="B70" s="59"/>
      <c r="C70" s="59"/>
      <c r="D70" s="59"/>
      <c r="N70" s="62"/>
      <c r="O70" s="62"/>
    </row>
    <row r="71" spans="1:52" x14ac:dyDescent="0.3">
      <c r="N71" s="62"/>
      <c r="O71" s="62"/>
    </row>
    <row r="72" spans="1:52" x14ac:dyDescent="0.3">
      <c r="N72" s="62"/>
      <c r="O72" s="62"/>
    </row>
    <row r="73" spans="1:52" x14ac:dyDescent="0.3">
      <c r="N73" s="62"/>
      <c r="O73" s="62"/>
    </row>
    <row r="74" spans="1:52" x14ac:dyDescent="0.3">
      <c r="N74" s="62"/>
      <c r="O74" s="62"/>
    </row>
    <row r="75" spans="1:52" x14ac:dyDescent="0.3">
      <c r="N75" s="62"/>
      <c r="O75" s="62"/>
    </row>
  </sheetData>
  <phoneticPr fontId="15" type="noConversion"/>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2060"/>
  </sheetPr>
  <dimension ref="A1:BJ11"/>
  <sheetViews>
    <sheetView showGridLines="0" zoomScale="85" zoomScaleNormal="85" workbookViewId="0">
      <pane xSplit="1" topLeftCell="AK1" activePane="topRight" state="frozen"/>
      <selection activeCell="S22" sqref="S22"/>
      <selection pane="topRight" activeCell="BJ2" sqref="BJ2"/>
    </sheetView>
  </sheetViews>
  <sheetFormatPr defaultColWidth="9.109375" defaultRowHeight="14.4" x14ac:dyDescent="0.3"/>
  <cols>
    <col min="1" max="1" width="24.88671875" style="56" customWidth="1"/>
    <col min="2" max="34" width="7" style="56" customWidth="1"/>
    <col min="35" max="39" width="6.88671875" style="56" customWidth="1"/>
    <col min="40" max="41" width="8" style="56" customWidth="1"/>
    <col min="42" max="42" width="7.44140625" style="56" customWidth="1"/>
    <col min="43" max="44" width="6.88671875" style="56" customWidth="1"/>
    <col min="45" max="54" width="6.5546875" style="56" bestFit="1" customWidth="1"/>
    <col min="55" max="62" width="6.5546875" style="56" customWidth="1"/>
    <col min="63" max="16384" width="9.109375" style="56"/>
  </cols>
  <sheetData>
    <row r="1" spans="1:62" ht="15.6" x14ac:dyDescent="0.3">
      <c r="A1" s="55" t="s">
        <v>34</v>
      </c>
    </row>
    <row r="2" spans="1:62" s="57" customFormat="1" ht="15.6" x14ac:dyDescent="0.3">
      <c r="A2" s="272" t="s">
        <v>121</v>
      </c>
      <c r="B2" s="272" t="s">
        <v>31</v>
      </c>
      <c r="C2" s="272" t="s">
        <v>30</v>
      </c>
      <c r="D2" s="272" t="s">
        <v>29</v>
      </c>
      <c r="E2" s="272" t="s">
        <v>28</v>
      </c>
      <c r="F2" s="272" t="s">
        <v>27</v>
      </c>
      <c r="G2" s="272" t="s">
        <v>26</v>
      </c>
      <c r="H2" s="272" t="s">
        <v>2</v>
      </c>
      <c r="I2" s="272" t="s">
        <v>3</v>
      </c>
      <c r="J2" s="272" t="s">
        <v>4</v>
      </c>
      <c r="K2" s="272" t="s">
        <v>5</v>
      </c>
      <c r="L2" s="272" t="s">
        <v>6</v>
      </c>
      <c r="M2" s="272" t="s">
        <v>7</v>
      </c>
      <c r="N2" s="272" t="s">
        <v>8</v>
      </c>
      <c r="O2" s="272" t="s">
        <v>9</v>
      </c>
      <c r="P2" s="272" t="s">
        <v>10</v>
      </c>
      <c r="Q2" s="272" t="s">
        <v>11</v>
      </c>
      <c r="R2" s="272" t="s">
        <v>12</v>
      </c>
      <c r="S2" s="272" t="s">
        <v>13</v>
      </c>
      <c r="T2" s="272" t="s">
        <v>14</v>
      </c>
      <c r="U2" s="272" t="s">
        <v>15</v>
      </c>
      <c r="V2" s="272" t="s">
        <v>16</v>
      </c>
      <c r="W2" s="272" t="s">
        <v>17</v>
      </c>
      <c r="X2" s="272" t="s">
        <v>18</v>
      </c>
      <c r="Y2" s="272" t="s">
        <v>19</v>
      </c>
      <c r="Z2" s="272" t="s">
        <v>20</v>
      </c>
      <c r="AA2" s="272" t="s">
        <v>21</v>
      </c>
      <c r="AB2" s="272" t="s">
        <v>22</v>
      </c>
      <c r="AC2" s="272" t="s">
        <v>23</v>
      </c>
      <c r="AD2" s="272" t="s">
        <v>24</v>
      </c>
      <c r="AE2" s="272" t="s">
        <v>25</v>
      </c>
      <c r="AF2" s="272" t="s">
        <v>89</v>
      </c>
      <c r="AG2" s="272" t="s">
        <v>90</v>
      </c>
      <c r="AH2" s="272" t="s">
        <v>91</v>
      </c>
      <c r="AI2" s="272" t="s">
        <v>92</v>
      </c>
      <c r="AJ2" s="272" t="s">
        <v>93</v>
      </c>
      <c r="AK2" s="272" t="s">
        <v>109</v>
      </c>
      <c r="AL2" s="272" t="s">
        <v>111</v>
      </c>
      <c r="AM2" s="272" t="s">
        <v>112</v>
      </c>
      <c r="AN2" s="272" t="s">
        <v>124</v>
      </c>
      <c r="AO2" s="272" t="s">
        <v>127</v>
      </c>
      <c r="AP2" s="272" t="s">
        <v>132</v>
      </c>
      <c r="AQ2" s="117" t="s">
        <v>133</v>
      </c>
      <c r="AR2" s="117" t="s">
        <v>134</v>
      </c>
      <c r="AS2" s="272" t="s">
        <v>143</v>
      </c>
      <c r="AT2" s="272" t="s">
        <v>145</v>
      </c>
      <c r="AU2" s="272" t="s">
        <v>150</v>
      </c>
      <c r="AV2" s="272" t="s">
        <v>157</v>
      </c>
      <c r="AW2" s="272" t="s">
        <v>205</v>
      </c>
      <c r="AX2" s="272" t="s">
        <v>209</v>
      </c>
      <c r="AY2" s="272" t="s">
        <v>211</v>
      </c>
      <c r="AZ2" s="272" t="s">
        <v>218</v>
      </c>
      <c r="BA2" s="272" t="s">
        <v>221</v>
      </c>
      <c r="BB2" s="272" t="s">
        <v>222</v>
      </c>
      <c r="BC2" s="272" t="s">
        <v>223</v>
      </c>
      <c r="BD2" s="272" t="s">
        <v>231</v>
      </c>
      <c r="BE2" s="272" t="s">
        <v>232</v>
      </c>
      <c r="BF2" s="279" t="s">
        <v>234</v>
      </c>
      <c r="BG2" s="272" t="s">
        <v>237</v>
      </c>
      <c r="BH2" s="272" t="s">
        <v>265</v>
      </c>
      <c r="BI2" s="272" t="s">
        <v>267</v>
      </c>
      <c r="BJ2" s="272" t="s">
        <v>269</v>
      </c>
    </row>
    <row r="3" spans="1:62" s="57" customFormat="1" ht="15" customHeight="1" x14ac:dyDescent="0.3">
      <c r="A3" s="56" t="s">
        <v>122</v>
      </c>
      <c r="B3" s="58">
        <v>0.89895809570088514</v>
      </c>
      <c r="C3" s="58">
        <v>0.89275404339700737</v>
      </c>
      <c r="D3" s="58">
        <v>0.89891658369897476</v>
      </c>
      <c r="E3" s="58">
        <v>0.8973987661502647</v>
      </c>
      <c r="F3" s="58">
        <v>0.88744270042768325</v>
      </c>
      <c r="G3" s="58">
        <v>0.89565069929759467</v>
      </c>
      <c r="H3" s="58">
        <v>0.91747358067257789</v>
      </c>
      <c r="I3" s="58">
        <v>0.6637868986989468</v>
      </c>
      <c r="J3" s="58">
        <v>0.67435869314465069</v>
      </c>
      <c r="K3" s="58">
        <v>0.67074141065915172</v>
      </c>
      <c r="L3" s="58">
        <v>0.64147600333088939</v>
      </c>
      <c r="M3" s="58">
        <v>0.64775168717754794</v>
      </c>
      <c r="N3" s="58">
        <v>0.61954327572899104</v>
      </c>
      <c r="O3" s="58">
        <v>0.62418446959919205</v>
      </c>
      <c r="P3" s="58">
        <v>0.61682290047617239</v>
      </c>
      <c r="Q3" s="58">
        <v>0.69184097264810307</v>
      </c>
      <c r="R3" s="58">
        <v>0.71172631550907517</v>
      </c>
      <c r="S3" s="58">
        <v>0.72478597609804674</v>
      </c>
      <c r="T3" s="58">
        <v>0.71270380416251433</v>
      </c>
      <c r="U3" s="58">
        <v>0.64147629880278501</v>
      </c>
      <c r="V3" s="58">
        <v>0.62471445676813331</v>
      </c>
      <c r="W3" s="58">
        <v>0.61174900834113999</v>
      </c>
      <c r="X3" s="58">
        <v>0.72860022288194293</v>
      </c>
      <c r="Y3" s="58">
        <v>0.72163137137704247</v>
      </c>
      <c r="Z3" s="58">
        <v>0.74099999999999999</v>
      </c>
      <c r="AA3" s="58">
        <v>0.755</v>
      </c>
      <c r="AB3" s="58">
        <v>0.73</v>
      </c>
      <c r="AC3" s="58">
        <v>0.71</v>
      </c>
      <c r="AD3" s="58">
        <v>0.70099999999999996</v>
      </c>
      <c r="AE3" s="58">
        <v>0.67800000000000005</v>
      </c>
      <c r="AF3" s="58">
        <v>0.7390000000000001</v>
      </c>
      <c r="AG3" s="58">
        <v>0.72400000000000009</v>
      </c>
      <c r="AH3" s="58">
        <v>0.71799999999999997</v>
      </c>
      <c r="AI3" s="58">
        <v>0.75800000000000001</v>
      </c>
      <c r="AJ3" s="58">
        <v>0.78800000000000003</v>
      </c>
      <c r="AK3" s="58">
        <v>0.78100000000000003</v>
      </c>
      <c r="AL3" s="58">
        <v>0.83499999999999996</v>
      </c>
      <c r="AM3" s="58">
        <v>0.92700000000000005</v>
      </c>
      <c r="AN3" s="58">
        <v>0.93100000000000005</v>
      </c>
      <c r="AO3" s="58">
        <v>0.92900000000000005</v>
      </c>
      <c r="AP3" s="58">
        <v>0.94199999999999995</v>
      </c>
      <c r="AQ3" s="128">
        <v>0.91722970375445079</v>
      </c>
      <c r="AR3" s="148">
        <v>0.92080608517595353</v>
      </c>
      <c r="AS3" s="58">
        <v>0.92152653887425084</v>
      </c>
      <c r="AT3" s="148">
        <v>0.92654604509333482</v>
      </c>
      <c r="AU3" s="81">
        <v>0.91309621761467386</v>
      </c>
      <c r="AV3" s="81">
        <v>0.90600000000000003</v>
      </c>
      <c r="AW3" s="81">
        <v>0.86611118445889845</v>
      </c>
      <c r="AX3" s="81">
        <v>0.83031886348643047</v>
      </c>
      <c r="AY3" s="81">
        <v>0.81155978057002454</v>
      </c>
      <c r="AZ3" s="81">
        <v>0.84199999999999997</v>
      </c>
      <c r="BA3" s="148">
        <v>0.84299999999999997</v>
      </c>
      <c r="BB3" s="148">
        <v>0.85199999999999998</v>
      </c>
      <c r="BC3" s="148">
        <v>0.92466617875301294</v>
      </c>
      <c r="BD3" s="148">
        <v>0.9673141666634566</v>
      </c>
      <c r="BE3" s="266">
        <v>0.99099999999999999</v>
      </c>
      <c r="BF3" s="266">
        <v>0.98799999999999999</v>
      </c>
      <c r="BG3" s="266">
        <v>0.99584417823325722</v>
      </c>
      <c r="BH3" s="266">
        <v>0.99686894475322663</v>
      </c>
      <c r="BI3" s="326">
        <v>0.996</v>
      </c>
      <c r="BJ3" s="326">
        <v>0.997</v>
      </c>
    </row>
    <row r="4" spans="1:62" s="57" customFormat="1" x14ac:dyDescent="0.3">
      <c r="A4" s="56" t="s">
        <v>123</v>
      </c>
      <c r="B4" s="58">
        <v>0.68629853502809968</v>
      </c>
      <c r="C4" s="58">
        <v>0.67414589635869293</v>
      </c>
      <c r="D4" s="58">
        <v>0.70112637106734876</v>
      </c>
      <c r="E4" s="58">
        <v>0.68161048825687087</v>
      </c>
      <c r="F4" s="58">
        <v>0.66405056955493869</v>
      </c>
      <c r="G4" s="58">
        <v>0.68159202196773483</v>
      </c>
      <c r="H4" s="58">
        <v>0.66388011369866184</v>
      </c>
      <c r="I4" s="58">
        <v>0.43884078707735935</v>
      </c>
      <c r="J4" s="58">
        <v>0.44340011253711648</v>
      </c>
      <c r="K4" s="58">
        <v>0.48202778687899606</v>
      </c>
      <c r="L4" s="58">
        <v>0.51585361523581263</v>
      </c>
      <c r="M4" s="58">
        <v>0.5344912084516702</v>
      </c>
      <c r="N4" s="58">
        <v>0.51293713796475571</v>
      </c>
      <c r="O4" s="58">
        <v>0.53989891753490027</v>
      </c>
      <c r="P4" s="58">
        <v>0.53955013565877508</v>
      </c>
      <c r="Q4" s="58">
        <v>0.56111409479532259</v>
      </c>
      <c r="R4" s="58">
        <v>0.54338737980954843</v>
      </c>
      <c r="S4" s="58">
        <v>0.57332457636466094</v>
      </c>
      <c r="T4" s="58">
        <v>0.58509797115602191</v>
      </c>
      <c r="U4" s="58">
        <v>0.58514345724404437</v>
      </c>
      <c r="V4" s="58">
        <v>0.63092205653000932</v>
      </c>
      <c r="W4" s="58">
        <v>0.68334026268383563</v>
      </c>
      <c r="X4" s="58">
        <v>0.69721793106840846</v>
      </c>
      <c r="Y4" s="58">
        <v>0.67653545752734245</v>
      </c>
      <c r="Z4" s="58">
        <v>0.70099999999999996</v>
      </c>
      <c r="AA4" s="58">
        <v>0.74199999999999999</v>
      </c>
      <c r="AB4" s="58">
        <v>0.79300000000000004</v>
      </c>
      <c r="AC4" s="58">
        <v>0.86099999999999999</v>
      </c>
      <c r="AD4" s="58">
        <v>0.78600000000000003</v>
      </c>
      <c r="AE4" s="58">
        <v>0.80500000000000005</v>
      </c>
      <c r="AF4" s="58">
        <v>0.68099999999999994</v>
      </c>
      <c r="AG4" s="58">
        <v>0.59899999999999998</v>
      </c>
      <c r="AH4" s="58">
        <v>0.68899999999999995</v>
      </c>
      <c r="AI4" s="58">
        <v>0.78700000000000003</v>
      </c>
      <c r="AJ4" s="58">
        <v>0.91800000000000004</v>
      </c>
      <c r="AK4" s="58">
        <v>0.92500000000000004</v>
      </c>
      <c r="AL4" s="58">
        <v>0.91100000000000003</v>
      </c>
      <c r="AM4" s="58">
        <v>0.93200000000000005</v>
      </c>
      <c r="AN4" s="58">
        <v>0.94499999999999995</v>
      </c>
      <c r="AO4" s="58">
        <v>0.88300000000000001</v>
      </c>
      <c r="AP4" s="58">
        <v>0.86899999999999999</v>
      </c>
      <c r="AQ4" s="128">
        <v>0.86485096375604853</v>
      </c>
      <c r="AR4" s="148">
        <v>0.84354476374921217</v>
      </c>
      <c r="AS4" s="58">
        <v>0.74837234854247503</v>
      </c>
      <c r="AT4" s="148">
        <v>0.77759156650634398</v>
      </c>
      <c r="AU4" s="81">
        <v>0.94095398612047532</v>
      </c>
      <c r="AV4" s="81">
        <v>0.98199999999999998</v>
      </c>
      <c r="AW4" s="81">
        <v>0.9738792579901584</v>
      </c>
      <c r="AX4" s="81">
        <v>0.99713655564013381</v>
      </c>
      <c r="AY4" s="81">
        <v>0.99275694634534595</v>
      </c>
      <c r="AZ4" s="81">
        <v>0.98699999999999999</v>
      </c>
      <c r="BA4" s="148">
        <v>0.98399999999999999</v>
      </c>
      <c r="BB4" s="148">
        <v>0.98099999999999998</v>
      </c>
      <c r="BC4" s="148">
        <v>0.96375031808132405</v>
      </c>
      <c r="BD4" s="148">
        <v>0.97291985543448434</v>
      </c>
      <c r="BE4" s="280">
        <v>1</v>
      </c>
      <c r="BF4" s="280">
        <v>1</v>
      </c>
      <c r="BG4" s="280">
        <v>0.99987394323150691</v>
      </c>
      <c r="BH4" s="280">
        <v>0.99645444064364475</v>
      </c>
      <c r="BI4" s="326">
        <v>0.997</v>
      </c>
      <c r="BJ4" s="326">
        <v>0.998</v>
      </c>
    </row>
    <row r="5" spans="1:62" x14ac:dyDescent="0.3">
      <c r="G5" s="59"/>
      <c r="P5" s="59"/>
      <c r="T5" s="59"/>
    </row>
    <row r="7" spans="1:62" ht="15.6" x14ac:dyDescent="0.3">
      <c r="A7" s="55" t="s">
        <v>35</v>
      </c>
    </row>
    <row r="8" spans="1:62" s="61" customFormat="1" ht="15" customHeight="1" x14ac:dyDescent="0.3">
      <c r="A8" s="272" t="s">
        <v>121</v>
      </c>
      <c r="B8" s="272">
        <v>2006</v>
      </c>
      <c r="C8" s="272">
        <v>2007</v>
      </c>
      <c r="D8" s="272">
        <v>2008</v>
      </c>
      <c r="E8" s="272">
        <v>2009</v>
      </c>
      <c r="F8" s="272">
        <v>2010</v>
      </c>
      <c r="G8" s="272">
        <v>2011</v>
      </c>
      <c r="H8" s="272">
        <v>2012</v>
      </c>
      <c r="I8" s="272">
        <v>2013</v>
      </c>
      <c r="J8" s="272">
        <v>2014</v>
      </c>
      <c r="K8" s="272">
        <v>2015</v>
      </c>
      <c r="L8" s="117">
        <v>2016</v>
      </c>
      <c r="M8" s="272">
        <v>2017</v>
      </c>
      <c r="N8" s="272">
        <v>2018</v>
      </c>
      <c r="O8" s="272">
        <v>2019</v>
      </c>
      <c r="P8" s="272">
        <v>2020</v>
      </c>
    </row>
    <row r="9" spans="1:62" ht="15" customHeight="1" x14ac:dyDescent="0.3">
      <c r="A9" s="56" t="s">
        <v>122</v>
      </c>
      <c r="B9" s="60">
        <v>0.89645648103422793</v>
      </c>
      <c r="C9" s="60">
        <v>0.89473627017842949</v>
      </c>
      <c r="D9" s="60">
        <v>0.71176162163123113</v>
      </c>
      <c r="E9" s="60">
        <v>0.63315636187026081</v>
      </c>
      <c r="F9" s="60">
        <v>0.68643081580298759</v>
      </c>
      <c r="G9" s="60">
        <v>0.6454093709632206</v>
      </c>
      <c r="H9" s="60">
        <v>0.73699999999999999</v>
      </c>
      <c r="I9" s="60">
        <v>0.70399999999999996</v>
      </c>
      <c r="J9" s="60">
        <v>0.73499999999999999</v>
      </c>
      <c r="K9" s="60">
        <v>0.83399999999999996</v>
      </c>
      <c r="L9" s="129">
        <v>0.93</v>
      </c>
      <c r="M9" s="81">
        <v>0.92100000000000004</v>
      </c>
      <c r="N9" s="81">
        <v>0.85048608245261603</v>
      </c>
      <c r="O9" s="81">
        <v>0.86739609354278036</v>
      </c>
      <c r="P9" s="81">
        <v>0.98523448905307376</v>
      </c>
    </row>
    <row r="10" spans="1:62" x14ac:dyDescent="0.3">
      <c r="A10" s="56" t="s">
        <v>123</v>
      </c>
      <c r="B10" s="60">
        <v>0.6682081974307873</v>
      </c>
      <c r="C10" s="60">
        <v>0.68193622565557133</v>
      </c>
      <c r="D10" s="60">
        <v>0.48902639724053143</v>
      </c>
      <c r="E10" s="60">
        <v>0.52589470489350931</v>
      </c>
      <c r="F10" s="60">
        <v>0.55391521733964588</v>
      </c>
      <c r="G10" s="60">
        <v>0.62207697537110795</v>
      </c>
      <c r="H10" s="60">
        <v>0.70499999999999996</v>
      </c>
      <c r="I10" s="60">
        <v>0.81100000000000005</v>
      </c>
      <c r="J10" s="60">
        <v>0.69099999999999995</v>
      </c>
      <c r="K10" s="60">
        <v>0.92100000000000004</v>
      </c>
      <c r="L10" s="129">
        <v>0.89</v>
      </c>
      <c r="M10" s="81">
        <v>0.82599999999999996</v>
      </c>
      <c r="N10" s="81">
        <v>0.98692109509494164</v>
      </c>
      <c r="O10" s="81">
        <v>0.97895033332625925</v>
      </c>
      <c r="P10" s="81">
        <v>0.99310748262794168</v>
      </c>
    </row>
    <row r="11" spans="1:62" x14ac:dyDescent="0.3">
      <c r="C11" s="59"/>
      <c r="D11" s="59"/>
      <c r="E11" s="59"/>
      <c r="F11" s="59"/>
      <c r="G11" s="59"/>
    </row>
  </sheetData>
  <phoneticPr fontId="15" type="noConversion"/>
  <pageMargins left="0.511811024" right="0.511811024" top="0.78740157499999996" bottom="0.78740157499999996" header="0.31496062000000002" footer="0.31496062000000002"/>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2060"/>
  </sheetPr>
  <dimension ref="A1:AX131"/>
  <sheetViews>
    <sheetView showGridLines="0" zoomScale="85" zoomScaleNormal="85" workbookViewId="0">
      <pane xSplit="1" topLeftCell="G1" activePane="topRight" state="frozen"/>
      <selection activeCell="T16" sqref="T16"/>
      <selection pane="topRight" activeCell="W3" sqref="W3"/>
    </sheetView>
  </sheetViews>
  <sheetFormatPr defaultColWidth="9.109375" defaultRowHeight="14.4" x14ac:dyDescent="0.3"/>
  <cols>
    <col min="1" max="1" width="41.44140625" style="56" bestFit="1" customWidth="1"/>
    <col min="2" max="15" width="9" style="56" customWidth="1"/>
    <col min="16" max="16" width="9.88671875" style="56" bestFit="1" customWidth="1"/>
    <col min="17" max="44" width="9" style="56" customWidth="1"/>
    <col min="45" max="16384" width="9.109375" style="56"/>
  </cols>
  <sheetData>
    <row r="1" spans="1:23" x14ac:dyDescent="0.3">
      <c r="A1" s="187" t="s">
        <v>146</v>
      </c>
    </row>
    <row r="2" spans="1:23" ht="15.6" x14ac:dyDescent="0.3">
      <c r="A2" s="55" t="s">
        <v>34</v>
      </c>
    </row>
    <row r="3" spans="1:23" ht="15.6" x14ac:dyDescent="0.3">
      <c r="A3" s="18" t="s">
        <v>118</v>
      </c>
      <c r="B3" s="18" t="s">
        <v>127</v>
      </c>
      <c r="C3" s="18" t="s">
        <v>132</v>
      </c>
      <c r="D3" s="18" t="s">
        <v>133</v>
      </c>
      <c r="E3" s="181" t="s">
        <v>134</v>
      </c>
      <c r="F3" s="18" t="s">
        <v>143</v>
      </c>
      <c r="G3" s="181" t="s">
        <v>145</v>
      </c>
      <c r="H3" s="181" t="s">
        <v>150</v>
      </c>
      <c r="I3" s="181" t="s">
        <v>157</v>
      </c>
      <c r="J3" s="181" t="s">
        <v>205</v>
      </c>
      <c r="K3" s="18" t="s">
        <v>209</v>
      </c>
      <c r="L3" s="18" t="s">
        <v>211</v>
      </c>
      <c r="M3" s="18" t="s">
        <v>218</v>
      </c>
      <c r="N3" s="18" t="s">
        <v>221</v>
      </c>
      <c r="O3" s="18" t="s">
        <v>222</v>
      </c>
      <c r="P3" s="18" t="s">
        <v>223</v>
      </c>
      <c r="Q3" s="18" t="s">
        <v>231</v>
      </c>
      <c r="R3" s="18" t="s">
        <v>232</v>
      </c>
      <c r="S3" s="272" t="s">
        <v>234</v>
      </c>
      <c r="T3" s="272" t="s">
        <v>237</v>
      </c>
      <c r="U3" s="272" t="s">
        <v>265</v>
      </c>
      <c r="V3" s="279" t="s">
        <v>267</v>
      </c>
      <c r="W3" s="279" t="s">
        <v>269</v>
      </c>
    </row>
    <row r="4" spans="1:23" x14ac:dyDescent="0.3">
      <c r="A4" s="62" t="s">
        <v>36</v>
      </c>
      <c r="B4" s="63">
        <v>170.2</v>
      </c>
      <c r="C4" s="63">
        <v>184.4</v>
      </c>
      <c r="D4" s="130">
        <v>179.3</v>
      </c>
      <c r="E4" s="82">
        <v>178.6</v>
      </c>
      <c r="F4" s="78">
        <v>178.3</v>
      </c>
      <c r="G4" s="149">
        <v>186.6</v>
      </c>
      <c r="H4" s="56">
        <v>177.6</v>
      </c>
      <c r="I4" s="56">
        <v>179.6</v>
      </c>
      <c r="J4" s="143">
        <v>199.4</v>
      </c>
      <c r="K4" s="56">
        <v>223.2</v>
      </c>
      <c r="L4" s="56">
        <v>216.3</v>
      </c>
      <c r="M4" s="56">
        <v>215.5</v>
      </c>
      <c r="N4" s="56">
        <v>208.7</v>
      </c>
      <c r="O4" s="56">
        <v>223.4</v>
      </c>
      <c r="P4" s="56">
        <v>221</v>
      </c>
      <c r="Q4" s="56">
        <v>215.7</v>
      </c>
      <c r="R4" s="267">
        <v>217.2</v>
      </c>
      <c r="S4" s="267">
        <v>233.1</v>
      </c>
      <c r="T4" s="267">
        <v>230.1</v>
      </c>
      <c r="U4" s="267">
        <v>216.7</v>
      </c>
      <c r="V4" s="267">
        <v>220.6</v>
      </c>
      <c r="W4" s="267">
        <v>233.1</v>
      </c>
    </row>
    <row r="5" spans="1:23" x14ac:dyDescent="0.3">
      <c r="A5" s="62" t="s">
        <v>37</v>
      </c>
      <c r="B5" s="63">
        <v>103.2</v>
      </c>
      <c r="C5" s="63">
        <v>112.3</v>
      </c>
      <c r="D5" s="130">
        <v>119.3</v>
      </c>
      <c r="E5" s="82">
        <v>113.1848386974</v>
      </c>
      <c r="F5" s="78">
        <v>115.9</v>
      </c>
      <c r="G5" s="149">
        <v>121.8</v>
      </c>
      <c r="H5" s="56">
        <v>119</v>
      </c>
      <c r="I5" s="56">
        <v>117.2</v>
      </c>
      <c r="J5" s="143">
        <v>125.6</v>
      </c>
      <c r="K5" s="78">
        <v>138</v>
      </c>
      <c r="L5" s="56">
        <v>129.9</v>
      </c>
      <c r="M5" s="56">
        <v>138.19999999999999</v>
      </c>
      <c r="N5" s="56">
        <v>134.9</v>
      </c>
      <c r="O5" s="56">
        <v>142.19999999999999</v>
      </c>
      <c r="P5" s="56">
        <v>141.30000000000001</v>
      </c>
      <c r="Q5" s="56">
        <v>138.1</v>
      </c>
      <c r="R5" s="267">
        <v>145.19999999999999</v>
      </c>
      <c r="S5" s="267">
        <v>151.5</v>
      </c>
      <c r="T5" s="267">
        <v>146</v>
      </c>
      <c r="U5" s="267">
        <v>135.80000000000001</v>
      </c>
      <c r="V5" s="267">
        <v>140.4</v>
      </c>
      <c r="W5" s="267">
        <v>143.80000000000001</v>
      </c>
    </row>
    <row r="6" spans="1:23" x14ac:dyDescent="0.3">
      <c r="A6" s="62" t="s">
        <v>38</v>
      </c>
      <c r="B6" s="63">
        <v>478</v>
      </c>
      <c r="C6" s="63">
        <v>478</v>
      </c>
      <c r="D6" s="130">
        <v>478</v>
      </c>
      <c r="E6" s="82">
        <v>478</v>
      </c>
      <c r="F6" s="78">
        <v>478</v>
      </c>
      <c r="G6" s="149">
        <v>478</v>
      </c>
      <c r="H6" s="56">
        <v>478</v>
      </c>
      <c r="I6" s="78">
        <v>478</v>
      </c>
      <c r="J6" s="143">
        <v>478</v>
      </c>
      <c r="K6" s="78">
        <v>478</v>
      </c>
      <c r="L6" s="78">
        <v>478</v>
      </c>
      <c r="M6" s="78">
        <v>478</v>
      </c>
      <c r="N6" s="78">
        <v>478</v>
      </c>
      <c r="O6" s="78">
        <v>478</v>
      </c>
      <c r="P6" s="56">
        <v>528.9</v>
      </c>
      <c r="Q6" s="56">
        <v>579.9</v>
      </c>
      <c r="R6" s="267">
        <v>579.9</v>
      </c>
      <c r="S6" s="267">
        <v>579.9</v>
      </c>
      <c r="T6" s="267">
        <v>579.9</v>
      </c>
      <c r="U6" s="267">
        <v>609.1</v>
      </c>
      <c r="V6" s="267">
        <v>616</v>
      </c>
      <c r="W6" s="267">
        <v>622.9</v>
      </c>
    </row>
    <row r="7" spans="1:23" x14ac:dyDescent="0.3">
      <c r="A7" s="62" t="s">
        <v>39</v>
      </c>
      <c r="B7" s="63">
        <v>45</v>
      </c>
      <c r="C7" s="63">
        <v>45</v>
      </c>
      <c r="D7" s="130">
        <v>45</v>
      </c>
      <c r="E7" s="111">
        <v>45</v>
      </c>
      <c r="F7" s="78">
        <v>45</v>
      </c>
      <c r="G7" s="149">
        <v>49.5</v>
      </c>
      <c r="H7" s="56">
        <v>90</v>
      </c>
      <c r="I7" s="78">
        <v>90</v>
      </c>
      <c r="J7" s="143">
        <v>93.2</v>
      </c>
      <c r="K7" s="56">
        <v>97.4</v>
      </c>
      <c r="L7" s="56">
        <v>97.7</v>
      </c>
      <c r="M7" s="56">
        <v>100.1</v>
      </c>
      <c r="N7" s="56">
        <v>100.2</v>
      </c>
      <c r="O7" s="56">
        <v>100.3</v>
      </c>
      <c r="P7" s="56">
        <v>100.7</v>
      </c>
      <c r="Q7" s="78">
        <v>101</v>
      </c>
      <c r="R7" s="281">
        <v>101</v>
      </c>
      <c r="S7" s="267">
        <v>93.7</v>
      </c>
      <c r="T7" s="267">
        <v>90</v>
      </c>
      <c r="U7" s="267">
        <v>90</v>
      </c>
      <c r="V7" s="267">
        <v>90</v>
      </c>
      <c r="W7" s="267">
        <v>90</v>
      </c>
    </row>
    <row r="8" spans="1:23" x14ac:dyDescent="0.3">
      <c r="A8" s="62" t="s">
        <v>41</v>
      </c>
      <c r="B8" s="70" t="s">
        <v>1</v>
      </c>
      <c r="C8" s="70" t="s">
        <v>1</v>
      </c>
      <c r="D8" s="70">
        <v>0</v>
      </c>
      <c r="E8" s="149">
        <v>0</v>
      </c>
      <c r="F8" s="71" t="s">
        <v>1</v>
      </c>
      <c r="G8" s="71" t="s">
        <v>1</v>
      </c>
      <c r="H8" s="200" t="s">
        <v>1</v>
      </c>
      <c r="I8" s="200" t="s">
        <v>1</v>
      </c>
      <c r="J8" s="200" t="s">
        <v>1</v>
      </c>
      <c r="K8" s="200" t="s">
        <v>1</v>
      </c>
      <c r="L8" s="200" t="s">
        <v>1</v>
      </c>
      <c r="M8" s="247" t="s">
        <v>1</v>
      </c>
      <c r="N8" s="247" t="s">
        <v>1</v>
      </c>
      <c r="O8" s="247" t="s">
        <v>1</v>
      </c>
      <c r="P8" s="248">
        <v>0</v>
      </c>
      <c r="Q8" s="248">
        <v>0</v>
      </c>
      <c r="R8" s="248">
        <v>0</v>
      </c>
      <c r="S8" s="248">
        <v>0</v>
      </c>
      <c r="T8" s="248">
        <v>0</v>
      </c>
      <c r="U8" s="248">
        <v>0</v>
      </c>
      <c r="V8" s="248">
        <v>0</v>
      </c>
      <c r="W8" s="248">
        <v>0</v>
      </c>
    </row>
    <row r="9" spans="1:23" x14ac:dyDescent="0.3">
      <c r="A9" s="6" t="s">
        <v>94</v>
      </c>
      <c r="B9" s="70">
        <v>9</v>
      </c>
      <c r="C9" s="70">
        <v>9</v>
      </c>
      <c r="D9" s="131">
        <v>8.8000000000000007</v>
      </c>
      <c r="E9" s="153">
        <v>9.1999999999999993</v>
      </c>
      <c r="F9" s="171">
        <v>9.6</v>
      </c>
      <c r="G9" s="149">
        <v>10.5</v>
      </c>
      <c r="H9" s="201">
        <v>10</v>
      </c>
      <c r="I9" s="201">
        <v>10.199999999999999</v>
      </c>
      <c r="J9" s="224">
        <v>10.5</v>
      </c>
      <c r="K9" s="56">
        <v>11.799999999999999</v>
      </c>
      <c r="L9" s="143">
        <v>10.900000000000091</v>
      </c>
      <c r="M9" s="257">
        <v>10</v>
      </c>
      <c r="N9" s="257">
        <v>9.6</v>
      </c>
      <c r="O9" s="257">
        <v>10</v>
      </c>
      <c r="P9" s="201">
        <v>9.9</v>
      </c>
      <c r="Q9" s="56">
        <v>9.5</v>
      </c>
      <c r="R9" s="201">
        <v>9.6</v>
      </c>
      <c r="S9" s="201">
        <v>9.9</v>
      </c>
      <c r="T9" s="201">
        <v>9.6999999999999993</v>
      </c>
      <c r="U9" s="201">
        <v>9.8000000000000007</v>
      </c>
      <c r="V9" s="201">
        <v>8.6999999999999993</v>
      </c>
      <c r="W9" s="348">
        <v>9</v>
      </c>
    </row>
    <row r="10" spans="1:23" x14ac:dyDescent="0.3">
      <c r="A10" s="72" t="s">
        <v>0</v>
      </c>
      <c r="B10" s="73">
        <v>805.4</v>
      </c>
      <c r="C10" s="73">
        <v>828.7</v>
      </c>
      <c r="D10" s="132">
        <v>830.4</v>
      </c>
      <c r="E10" s="182">
        <v>824</v>
      </c>
      <c r="F10" s="77">
        <v>826.80000000000007</v>
      </c>
      <c r="G10" s="188">
        <v>846.4</v>
      </c>
      <c r="H10" s="77">
        <f>SUM(H4:H9)</f>
        <v>874.6</v>
      </c>
      <c r="I10" s="209">
        <v>875</v>
      </c>
      <c r="J10" s="225">
        <v>906.7</v>
      </c>
      <c r="K10" s="231">
        <v>948.40000000000009</v>
      </c>
      <c r="L10" s="231">
        <v>932.80000000000018</v>
      </c>
      <c r="M10" s="258">
        <v>941.8</v>
      </c>
      <c r="N10" s="258">
        <v>931.40000000000009</v>
      </c>
      <c r="O10" s="258">
        <v>953.9</v>
      </c>
      <c r="P10" s="258">
        <v>1001.8000000000001</v>
      </c>
      <c r="Q10" s="258">
        <v>1044.1999999999998</v>
      </c>
      <c r="R10" s="258">
        <v>1052.8999999999999</v>
      </c>
      <c r="S10" s="258">
        <v>1068.1000000000001</v>
      </c>
      <c r="T10" s="258">
        <v>1055.7</v>
      </c>
      <c r="U10" s="258">
        <v>1061.3999999999999</v>
      </c>
      <c r="V10" s="258">
        <v>1075.7</v>
      </c>
      <c r="W10" s="258">
        <v>1098.8</v>
      </c>
    </row>
    <row r="11" spans="1:23" x14ac:dyDescent="0.2">
      <c r="A11" s="51" t="s">
        <v>95</v>
      </c>
      <c r="B11" s="94"/>
      <c r="C11" s="94"/>
      <c r="D11" s="94"/>
      <c r="E11" s="82"/>
      <c r="F11" s="98"/>
      <c r="G11" s="99"/>
      <c r="V11" s="267"/>
      <c r="W11" s="267"/>
    </row>
    <row r="12" spans="1:23" x14ac:dyDescent="0.3">
      <c r="E12" s="150"/>
      <c r="F12" s="59"/>
      <c r="G12" s="59"/>
      <c r="V12" s="267"/>
      <c r="W12" s="267"/>
    </row>
    <row r="13" spans="1:23" ht="15.6" x14ac:dyDescent="0.3">
      <c r="A13" s="18" t="s">
        <v>119</v>
      </c>
      <c r="B13" s="18" t="s">
        <v>127</v>
      </c>
      <c r="C13" s="18" t="s">
        <v>132</v>
      </c>
      <c r="D13" s="18" t="s">
        <v>133</v>
      </c>
      <c r="E13" s="181" t="s">
        <v>134</v>
      </c>
      <c r="F13" s="18" t="s">
        <v>143</v>
      </c>
      <c r="G13" s="181" t="s">
        <v>145</v>
      </c>
      <c r="H13" s="181" t="s">
        <v>150</v>
      </c>
      <c r="I13" s="181" t="s">
        <v>157</v>
      </c>
      <c r="J13" s="181" t="s">
        <v>205</v>
      </c>
      <c r="K13" s="18" t="s">
        <v>209</v>
      </c>
      <c r="L13" s="18" t="s">
        <v>211</v>
      </c>
      <c r="M13" s="18" t="s">
        <v>218</v>
      </c>
      <c r="N13" s="18" t="s">
        <v>221</v>
      </c>
      <c r="O13" s="18" t="s">
        <v>222</v>
      </c>
      <c r="P13" s="18" t="s">
        <v>223</v>
      </c>
      <c r="Q13" s="18" t="s">
        <v>231</v>
      </c>
      <c r="R13" s="18" t="s">
        <v>232</v>
      </c>
      <c r="S13" s="272" t="s">
        <v>234</v>
      </c>
      <c r="T13" s="272" t="s">
        <v>237</v>
      </c>
      <c r="U13" s="272" t="s">
        <v>265</v>
      </c>
      <c r="V13" s="279" t="s">
        <v>267</v>
      </c>
      <c r="W13" s="279" t="s">
        <v>269</v>
      </c>
    </row>
    <row r="14" spans="1:23" x14ac:dyDescent="0.3">
      <c r="A14" s="62" t="s">
        <v>36</v>
      </c>
      <c r="B14" s="64">
        <v>136.30000000000001</v>
      </c>
      <c r="C14" s="64">
        <v>146.30000000000001</v>
      </c>
      <c r="D14" s="133">
        <v>144.30000000000001</v>
      </c>
      <c r="E14" s="149">
        <v>128.80000000000001</v>
      </c>
      <c r="F14" s="56">
        <v>136.69999999999999</v>
      </c>
      <c r="G14" s="149">
        <v>151.5</v>
      </c>
      <c r="H14" s="56">
        <v>134.4</v>
      </c>
      <c r="I14" s="56">
        <v>122.7</v>
      </c>
      <c r="J14" s="143">
        <v>145</v>
      </c>
      <c r="K14" s="56">
        <v>164.29999999999998</v>
      </c>
      <c r="L14" s="56">
        <v>136.80000000000001</v>
      </c>
      <c r="M14" s="78">
        <v>132.1</v>
      </c>
      <c r="N14" s="78">
        <v>142.19999999999999</v>
      </c>
      <c r="O14" s="78">
        <v>121</v>
      </c>
      <c r="P14" s="56">
        <v>155.5</v>
      </c>
      <c r="Q14" s="56">
        <v>149.4</v>
      </c>
      <c r="R14" s="56">
        <v>154.80000000000001</v>
      </c>
      <c r="S14" s="56">
        <v>176</v>
      </c>
      <c r="T14" s="56">
        <v>118.2</v>
      </c>
      <c r="U14" s="56">
        <v>101.8</v>
      </c>
      <c r="V14" s="267">
        <v>138.70000000000002</v>
      </c>
      <c r="W14" s="267">
        <v>152.80000000000001</v>
      </c>
    </row>
    <row r="15" spans="1:23" x14ac:dyDescent="0.3">
      <c r="A15" s="62" t="s">
        <v>37</v>
      </c>
      <c r="B15" s="64">
        <v>93.3</v>
      </c>
      <c r="C15" s="64">
        <v>94.2</v>
      </c>
      <c r="D15" s="133">
        <v>100.4</v>
      </c>
      <c r="E15" s="149">
        <v>89.2</v>
      </c>
      <c r="F15" s="56">
        <v>88.4</v>
      </c>
      <c r="G15" s="149">
        <v>99.1</v>
      </c>
      <c r="H15" s="56">
        <v>87.5</v>
      </c>
      <c r="I15" s="56">
        <v>80.900000000000006</v>
      </c>
      <c r="J15" s="143">
        <v>100.2</v>
      </c>
      <c r="K15" s="56">
        <v>119.5</v>
      </c>
      <c r="L15" s="56">
        <v>97.8</v>
      </c>
      <c r="M15" s="78">
        <v>95.6</v>
      </c>
      <c r="N15" s="78">
        <v>105</v>
      </c>
      <c r="O15" s="78">
        <v>83.3</v>
      </c>
      <c r="P15" s="56">
        <v>107.1</v>
      </c>
      <c r="Q15" s="56">
        <v>108.5</v>
      </c>
      <c r="R15" s="56">
        <v>132.4</v>
      </c>
      <c r="S15" s="56">
        <v>128.5</v>
      </c>
      <c r="T15" s="56">
        <v>92.6</v>
      </c>
      <c r="U15" s="56">
        <v>78.300000000000011</v>
      </c>
      <c r="V15" s="267">
        <v>102.3</v>
      </c>
      <c r="W15" s="267">
        <v>107.5</v>
      </c>
    </row>
    <row r="16" spans="1:23" x14ac:dyDescent="0.3">
      <c r="A16" s="62" t="s">
        <v>38</v>
      </c>
      <c r="B16" s="64">
        <v>390.6</v>
      </c>
      <c r="C16" s="64">
        <v>410.8</v>
      </c>
      <c r="D16" s="133">
        <v>408.8</v>
      </c>
      <c r="E16" s="149">
        <v>380.2</v>
      </c>
      <c r="F16" s="56">
        <v>394.1</v>
      </c>
      <c r="G16" s="149">
        <v>421.5</v>
      </c>
      <c r="H16" s="56">
        <v>388.6</v>
      </c>
      <c r="I16" s="56">
        <v>359.6</v>
      </c>
      <c r="J16" s="143">
        <v>381.1</v>
      </c>
      <c r="K16" s="56">
        <v>399.8</v>
      </c>
      <c r="L16" s="56">
        <v>337</v>
      </c>
      <c r="M16" s="78">
        <v>350.5</v>
      </c>
      <c r="N16" s="78">
        <v>377.5</v>
      </c>
      <c r="O16" s="78">
        <v>347.7</v>
      </c>
      <c r="P16" s="56">
        <v>427.8</v>
      </c>
      <c r="Q16" s="56">
        <v>434.3</v>
      </c>
      <c r="R16" s="56">
        <v>480.8</v>
      </c>
      <c r="S16" s="56">
        <v>511.5</v>
      </c>
      <c r="T16" s="56">
        <v>338.5</v>
      </c>
      <c r="U16" s="56">
        <v>322.10000000000002</v>
      </c>
      <c r="V16" s="267">
        <v>397.9</v>
      </c>
      <c r="W16" s="267">
        <v>409.7</v>
      </c>
    </row>
    <row r="17" spans="1:41" x14ac:dyDescent="0.3">
      <c r="A17" s="62" t="s">
        <v>39</v>
      </c>
      <c r="B17" s="64">
        <v>36.6</v>
      </c>
      <c r="C17" s="64">
        <v>40.6</v>
      </c>
      <c r="D17" s="133">
        <v>38.299999999999997</v>
      </c>
      <c r="E17" s="149">
        <v>37.299999999999997</v>
      </c>
      <c r="F17" s="56">
        <v>38.4</v>
      </c>
      <c r="G17" s="149">
        <v>43.4</v>
      </c>
      <c r="H17" s="56">
        <v>42.5</v>
      </c>
      <c r="I17" s="56">
        <v>39.299999999999997</v>
      </c>
      <c r="J17" s="143">
        <v>43.7</v>
      </c>
      <c r="K17" s="56">
        <v>48.1</v>
      </c>
      <c r="L17" s="56">
        <v>44.3</v>
      </c>
      <c r="M17" s="78">
        <v>44</v>
      </c>
      <c r="N17" s="78">
        <v>47.3</v>
      </c>
      <c r="O17" s="78">
        <v>43.9</v>
      </c>
      <c r="P17" s="78">
        <v>50</v>
      </c>
      <c r="Q17" s="56">
        <v>45.9</v>
      </c>
      <c r="R17" s="56">
        <v>44.7</v>
      </c>
      <c r="S17" s="78">
        <v>54</v>
      </c>
      <c r="T17" s="78">
        <v>47.5</v>
      </c>
      <c r="U17" s="78">
        <v>39.5</v>
      </c>
      <c r="V17" s="267">
        <v>42.5</v>
      </c>
      <c r="W17" s="267">
        <v>48.9</v>
      </c>
    </row>
    <row r="18" spans="1:41" x14ac:dyDescent="0.3">
      <c r="A18" s="62" t="s">
        <v>41</v>
      </c>
      <c r="B18" s="70" t="s">
        <v>1</v>
      </c>
      <c r="C18" s="70" t="s">
        <v>1</v>
      </c>
      <c r="D18" s="70">
        <v>0</v>
      </c>
      <c r="E18" s="82">
        <v>0</v>
      </c>
      <c r="F18" s="71" t="s">
        <v>1</v>
      </c>
      <c r="G18" s="71" t="str">
        <f>F18</f>
        <v>-</v>
      </c>
      <c r="H18" s="200" t="s">
        <v>1</v>
      </c>
      <c r="I18" s="200" t="s">
        <v>1</v>
      </c>
      <c r="J18" s="143">
        <v>0</v>
      </c>
      <c r="K18" s="143">
        <v>0</v>
      </c>
      <c r="L18" s="143">
        <v>0</v>
      </c>
      <c r="M18" s="248">
        <v>0</v>
      </c>
      <c r="N18" s="248">
        <v>0</v>
      </c>
      <c r="O18" s="248">
        <v>0</v>
      </c>
      <c r="P18" s="248">
        <v>0</v>
      </c>
      <c r="Q18" s="248">
        <v>0</v>
      </c>
      <c r="R18" s="248">
        <v>0</v>
      </c>
      <c r="S18" s="248">
        <v>0</v>
      </c>
      <c r="T18" s="248">
        <v>0</v>
      </c>
      <c r="U18" s="248">
        <v>0</v>
      </c>
      <c r="V18" s="248">
        <v>0</v>
      </c>
      <c r="W18" s="248">
        <v>0</v>
      </c>
    </row>
    <row r="19" spans="1:41" x14ac:dyDescent="0.3">
      <c r="A19" s="6" t="s">
        <v>94</v>
      </c>
      <c r="B19" s="70">
        <v>3.7</v>
      </c>
      <c r="C19" s="70">
        <v>4.2</v>
      </c>
      <c r="D19" s="131">
        <v>4.5</v>
      </c>
      <c r="E19" s="152">
        <v>3.7</v>
      </c>
      <c r="F19" s="172">
        <v>4.5</v>
      </c>
      <c r="G19" s="149">
        <v>4.7</v>
      </c>
      <c r="H19" s="56">
        <v>4.2</v>
      </c>
      <c r="I19" s="56">
        <v>3.7</v>
      </c>
      <c r="J19" s="143">
        <v>4</v>
      </c>
      <c r="K19" s="56">
        <v>4.3</v>
      </c>
      <c r="L19" s="143">
        <v>4.4999999999998863</v>
      </c>
      <c r="M19" s="78">
        <v>3.9</v>
      </c>
      <c r="N19" s="78">
        <v>4.3</v>
      </c>
      <c r="O19" s="78">
        <v>3.3</v>
      </c>
      <c r="P19" s="201">
        <v>3.7</v>
      </c>
      <c r="Q19" s="56">
        <v>3.8</v>
      </c>
      <c r="R19" s="56">
        <v>4.4000000000000004</v>
      </c>
      <c r="S19" s="56">
        <v>5.0999999999999996</v>
      </c>
      <c r="T19" s="56">
        <v>3.7</v>
      </c>
      <c r="U19" s="56">
        <v>3.8</v>
      </c>
      <c r="V19" s="267">
        <v>4.5999999999999996</v>
      </c>
      <c r="W19" s="267">
        <v>4.2</v>
      </c>
    </row>
    <row r="20" spans="1:41" x14ac:dyDescent="0.3">
      <c r="A20" s="72" t="s">
        <v>0</v>
      </c>
      <c r="B20" s="74">
        <v>660.5</v>
      </c>
      <c r="C20" s="74">
        <v>696.1</v>
      </c>
      <c r="D20" s="134">
        <v>696.3</v>
      </c>
      <c r="E20" s="182">
        <v>639.20000000000005</v>
      </c>
      <c r="F20" s="77">
        <v>662.1</v>
      </c>
      <c r="G20" s="189">
        <v>720.2</v>
      </c>
      <c r="H20" s="83">
        <v>657.2</v>
      </c>
      <c r="I20" s="83">
        <v>606.20000000000005</v>
      </c>
      <c r="J20" s="226">
        <v>674</v>
      </c>
      <c r="K20" s="226">
        <v>735.99999999999989</v>
      </c>
      <c r="L20" s="231">
        <v>620.39999999999986</v>
      </c>
      <c r="M20" s="231">
        <v>626.1</v>
      </c>
      <c r="N20" s="226">
        <v>676.3</v>
      </c>
      <c r="O20" s="226">
        <v>599.19999999999993</v>
      </c>
      <c r="P20" s="226">
        <v>744.10000000000014</v>
      </c>
      <c r="Q20" s="226">
        <v>741.9</v>
      </c>
      <c r="R20" s="226">
        <v>817.1</v>
      </c>
      <c r="S20" s="226">
        <v>875.1</v>
      </c>
      <c r="T20" s="226">
        <v>600.5</v>
      </c>
      <c r="U20" s="226">
        <v>545.5</v>
      </c>
      <c r="V20" s="226">
        <v>686</v>
      </c>
      <c r="W20" s="226">
        <v>723.1</v>
      </c>
    </row>
    <row r="21" spans="1:41" x14ac:dyDescent="0.2">
      <c r="A21" s="51" t="s">
        <v>95</v>
      </c>
      <c r="B21" s="95"/>
      <c r="C21" s="95"/>
      <c r="D21" s="95"/>
      <c r="E21" s="82"/>
      <c r="F21" s="99"/>
      <c r="G21" s="99"/>
    </row>
    <row r="22" spans="1:41" x14ac:dyDescent="0.3">
      <c r="E22" s="150"/>
      <c r="F22" s="59"/>
      <c r="G22" s="59"/>
    </row>
    <row r="23" spans="1:41" ht="15.6" x14ac:dyDescent="0.3">
      <c r="A23" s="18" t="s">
        <v>120</v>
      </c>
      <c r="B23" s="18" t="s">
        <v>127</v>
      </c>
      <c r="C23" s="18" t="s">
        <v>132</v>
      </c>
      <c r="D23" s="18" t="s">
        <v>133</v>
      </c>
      <c r="E23" s="181" t="s">
        <v>134</v>
      </c>
      <c r="F23" s="181" t="s">
        <v>143</v>
      </c>
      <c r="G23" s="181" t="s">
        <v>145</v>
      </c>
      <c r="H23" s="181" t="s">
        <v>150</v>
      </c>
      <c r="I23" s="181" t="s">
        <v>157</v>
      </c>
      <c r="J23" s="181" t="s">
        <v>205</v>
      </c>
      <c r="K23" s="18" t="s">
        <v>209</v>
      </c>
      <c r="L23" s="18" t="s">
        <v>211</v>
      </c>
      <c r="M23" s="18" t="s">
        <v>218</v>
      </c>
      <c r="N23" s="18" t="s">
        <v>221</v>
      </c>
      <c r="O23" s="18" t="s">
        <v>222</v>
      </c>
      <c r="P23" s="18" t="s">
        <v>223</v>
      </c>
      <c r="Q23" s="18" t="s">
        <v>231</v>
      </c>
      <c r="R23" s="18" t="s">
        <v>232</v>
      </c>
      <c r="S23" s="272" t="s">
        <v>234</v>
      </c>
      <c r="T23" s="272" t="s">
        <v>237</v>
      </c>
      <c r="U23" s="272" t="s">
        <v>265</v>
      </c>
      <c r="V23" s="279" t="s">
        <v>267</v>
      </c>
      <c r="W23" s="279" t="s">
        <v>269</v>
      </c>
    </row>
    <row r="24" spans="1:41" x14ac:dyDescent="0.3">
      <c r="A24" s="62" t="s">
        <v>36</v>
      </c>
      <c r="B24" s="58">
        <v>0.80100000000000005</v>
      </c>
      <c r="C24" s="58">
        <v>0.79300000000000004</v>
      </c>
      <c r="D24" s="58">
        <v>0.80500000000000005</v>
      </c>
      <c r="E24" s="151">
        <v>0.72099999999999997</v>
      </c>
      <c r="F24" s="60">
        <v>0.76700000000000002</v>
      </c>
      <c r="G24" s="151">
        <v>0.81200000000000006</v>
      </c>
      <c r="H24" s="81">
        <v>0.75700000000000001</v>
      </c>
      <c r="I24" s="81">
        <v>0.68300000000000005</v>
      </c>
      <c r="J24" s="156">
        <v>0.72718154463390172</v>
      </c>
      <c r="K24" s="81">
        <v>0.73611111111111105</v>
      </c>
      <c r="L24" s="81">
        <v>0.63245492371705969</v>
      </c>
      <c r="M24" s="81">
        <v>0.61299999999999999</v>
      </c>
      <c r="N24" s="81">
        <v>0.68136080498322948</v>
      </c>
      <c r="O24" s="81">
        <v>0.54200000000000004</v>
      </c>
      <c r="P24" s="81">
        <v>0.70399999999999996</v>
      </c>
      <c r="Q24" s="81">
        <v>0.69299999999999995</v>
      </c>
      <c r="R24" s="81">
        <v>0.71299999999999997</v>
      </c>
      <c r="S24" s="81">
        <v>0.755</v>
      </c>
      <c r="T24" s="81">
        <v>0.51400000000000001</v>
      </c>
      <c r="U24" s="81">
        <v>0.47</v>
      </c>
      <c r="V24" s="81">
        <v>0.629</v>
      </c>
      <c r="W24" s="81">
        <v>0.65600000000000003</v>
      </c>
    </row>
    <row r="25" spans="1:41" x14ac:dyDescent="0.3">
      <c r="A25" s="62" t="s">
        <v>37</v>
      </c>
      <c r="B25" s="58">
        <v>0.90400000000000003</v>
      </c>
      <c r="C25" s="58">
        <v>0.83899999999999997</v>
      </c>
      <c r="D25" s="58">
        <v>0.84199999999999997</v>
      </c>
      <c r="E25" s="151">
        <v>0.78800000000000003</v>
      </c>
      <c r="F25" s="60">
        <v>0.76300000000000001</v>
      </c>
      <c r="G25" s="151">
        <v>0.81399999999999995</v>
      </c>
      <c r="H25" s="81">
        <v>0.73499999999999999</v>
      </c>
      <c r="I25" s="81">
        <v>0.69</v>
      </c>
      <c r="J25" s="156">
        <v>0.79777070063694278</v>
      </c>
      <c r="K25" s="81">
        <v>0.86594202898550721</v>
      </c>
      <c r="L25" s="81">
        <v>0.75288683602771356</v>
      </c>
      <c r="M25" s="81">
        <v>0.69199999999999995</v>
      </c>
      <c r="N25" s="81">
        <v>0.77835433654558928</v>
      </c>
      <c r="O25" s="81">
        <v>0.58599999999999997</v>
      </c>
      <c r="P25" s="81">
        <v>0.75800000000000001</v>
      </c>
      <c r="Q25" s="81">
        <v>0.78600000000000003</v>
      </c>
      <c r="R25" s="81">
        <v>0.91200000000000003</v>
      </c>
      <c r="S25" s="81">
        <v>0.84799999999999998</v>
      </c>
      <c r="T25" s="81">
        <v>0.63400000000000001</v>
      </c>
      <c r="U25" s="81">
        <v>0.57699999999999996</v>
      </c>
      <c r="V25" s="60">
        <v>0.72899999999999998</v>
      </c>
      <c r="W25" s="60">
        <v>0.748</v>
      </c>
    </row>
    <row r="26" spans="1:41" x14ac:dyDescent="0.3">
      <c r="A26" s="62" t="s">
        <v>38</v>
      </c>
      <c r="B26" s="58">
        <v>0.81699999999999995</v>
      </c>
      <c r="C26" s="58">
        <v>0.85899999999999999</v>
      </c>
      <c r="D26" s="58">
        <v>0.85499999999999998</v>
      </c>
      <c r="E26" s="151">
        <v>0.79500000000000004</v>
      </c>
      <c r="F26" s="60">
        <v>0.82399999999999995</v>
      </c>
      <c r="G26" s="151">
        <v>0.88200000000000001</v>
      </c>
      <c r="H26" s="81">
        <v>0.81299999999999994</v>
      </c>
      <c r="I26" s="81">
        <v>0.752</v>
      </c>
      <c r="J26" s="156">
        <v>0.7972803347280335</v>
      </c>
      <c r="K26" s="81">
        <v>0.83640167364016738</v>
      </c>
      <c r="L26" s="81">
        <v>0.70502092050209209</v>
      </c>
      <c r="M26" s="81">
        <v>0.73299999999999998</v>
      </c>
      <c r="N26" s="81">
        <v>0.78974895397489542</v>
      </c>
      <c r="O26" s="81">
        <v>0.72699999999999998</v>
      </c>
      <c r="P26" s="81">
        <v>0.80900000000000005</v>
      </c>
      <c r="Q26" s="81">
        <v>0.749</v>
      </c>
      <c r="R26" s="81">
        <v>0.82899999999999996</v>
      </c>
      <c r="S26" s="81">
        <v>0.88200000000000001</v>
      </c>
      <c r="T26" s="81">
        <v>0.58399999999999996</v>
      </c>
      <c r="U26" s="81">
        <v>0.52900000000000003</v>
      </c>
      <c r="V26" s="60">
        <v>0.64600000000000002</v>
      </c>
      <c r="W26" s="60">
        <v>0.65800000000000003</v>
      </c>
    </row>
    <row r="27" spans="1:41" x14ac:dyDescent="0.3">
      <c r="A27" s="62" t="s">
        <v>39</v>
      </c>
      <c r="B27" s="58">
        <v>0.81299999999999994</v>
      </c>
      <c r="C27" s="58">
        <v>0.90200000000000002</v>
      </c>
      <c r="D27" s="58">
        <v>0.85099999999999998</v>
      </c>
      <c r="E27" s="151">
        <v>0.82899999999999996</v>
      </c>
      <c r="F27" s="60">
        <v>0.85299999999999998</v>
      </c>
      <c r="G27" s="151">
        <v>0.877</v>
      </c>
      <c r="H27" s="81">
        <v>0.47199999999999998</v>
      </c>
      <c r="I27" s="81">
        <v>0.437</v>
      </c>
      <c r="J27" s="156">
        <v>0.46888412017167386</v>
      </c>
      <c r="K27" s="81">
        <v>0.49383983572895274</v>
      </c>
      <c r="L27" s="81">
        <v>0.45342886386898668</v>
      </c>
      <c r="M27" s="81">
        <v>0.44</v>
      </c>
      <c r="N27" s="81">
        <v>0.47205588822355288</v>
      </c>
      <c r="O27" s="81">
        <v>0.438</v>
      </c>
      <c r="P27" s="81">
        <v>0.497</v>
      </c>
      <c r="Q27" s="81">
        <v>0.45400000000000001</v>
      </c>
      <c r="R27" s="81">
        <v>0.443</v>
      </c>
      <c r="S27" s="81">
        <v>0.57599999999999996</v>
      </c>
      <c r="T27" s="81">
        <v>0.52800000000000002</v>
      </c>
      <c r="U27" s="81">
        <v>0.439</v>
      </c>
      <c r="V27" s="60">
        <v>0.47199999999999998</v>
      </c>
      <c r="W27" s="60">
        <v>0.54300000000000004</v>
      </c>
    </row>
    <row r="28" spans="1:41" x14ac:dyDescent="0.3">
      <c r="A28" s="62" t="s">
        <v>41</v>
      </c>
      <c r="B28" s="70" t="s">
        <v>1</v>
      </c>
      <c r="C28" s="70" t="s">
        <v>1</v>
      </c>
      <c r="D28" s="70">
        <v>0</v>
      </c>
      <c r="E28" s="82">
        <v>0</v>
      </c>
      <c r="F28" s="70">
        <v>0</v>
      </c>
      <c r="G28" s="191" t="s">
        <v>1</v>
      </c>
      <c r="H28" s="81">
        <v>0</v>
      </c>
      <c r="I28" s="81">
        <v>0</v>
      </c>
      <c r="J28" s="156">
        <v>0</v>
      </c>
      <c r="K28" s="156">
        <v>0</v>
      </c>
      <c r="L28" s="156">
        <v>0</v>
      </c>
      <c r="M28" s="156">
        <v>0</v>
      </c>
      <c r="N28" s="156">
        <v>0</v>
      </c>
      <c r="O28" s="156">
        <v>0</v>
      </c>
      <c r="P28" s="81">
        <v>0</v>
      </c>
      <c r="Q28" s="81">
        <v>0</v>
      </c>
      <c r="R28" s="81">
        <v>0</v>
      </c>
      <c r="S28" s="81">
        <v>0</v>
      </c>
      <c r="T28" s="81">
        <v>0</v>
      </c>
      <c r="U28" s="81">
        <v>0</v>
      </c>
      <c r="V28" s="81">
        <v>0</v>
      </c>
      <c r="W28" s="81">
        <v>0</v>
      </c>
    </row>
    <row r="29" spans="1:41" x14ac:dyDescent="0.3">
      <c r="A29" s="6" t="s">
        <v>94</v>
      </c>
      <c r="B29" s="112">
        <v>0.41099999999999998</v>
      </c>
      <c r="C29" s="112">
        <v>0.46700000000000003</v>
      </c>
      <c r="D29" s="112">
        <v>0.51100000000000001</v>
      </c>
      <c r="E29" s="112">
        <v>0.40200000000000002</v>
      </c>
      <c r="F29" s="173">
        <v>0.46899999999999997</v>
      </c>
      <c r="G29" s="151">
        <v>0.44800000000000001</v>
      </c>
      <c r="H29" s="81">
        <v>0.42</v>
      </c>
      <c r="I29" s="81">
        <v>0.36299999999999999</v>
      </c>
      <c r="J29" s="227">
        <v>0.38095238095238093</v>
      </c>
      <c r="K29" s="81">
        <v>0.36440677966101698</v>
      </c>
      <c r="L29" s="81">
        <v>0.41284403669724767</v>
      </c>
      <c r="M29" s="81">
        <v>0.39</v>
      </c>
      <c r="N29" s="81">
        <v>0.44800000000000001</v>
      </c>
      <c r="O29" s="81">
        <v>0.33</v>
      </c>
      <c r="P29" s="174">
        <v>0.374</v>
      </c>
      <c r="Q29" s="81">
        <v>0.4</v>
      </c>
      <c r="R29" s="81">
        <v>0.45800000000000002</v>
      </c>
      <c r="S29" s="81">
        <v>0.51500000000000001</v>
      </c>
      <c r="T29" s="81">
        <v>0.38100000000000001</v>
      </c>
      <c r="U29" s="81">
        <v>0.38800000000000001</v>
      </c>
      <c r="V29" s="349">
        <v>0.52900000000000003</v>
      </c>
      <c r="W29" s="349">
        <v>0.46700000000000003</v>
      </c>
    </row>
    <row r="30" spans="1:41" x14ac:dyDescent="0.3">
      <c r="A30" s="72" t="s">
        <v>0</v>
      </c>
      <c r="B30" s="80">
        <v>0.82</v>
      </c>
      <c r="C30" s="80">
        <v>0.84</v>
      </c>
      <c r="D30" s="80">
        <v>0.83899999999999997</v>
      </c>
      <c r="E30" s="80">
        <v>0.77600000000000002</v>
      </c>
      <c r="F30" s="115">
        <v>0.80100000000000005</v>
      </c>
      <c r="G30" s="190">
        <v>0.85099999999999998</v>
      </c>
      <c r="H30" s="85">
        <v>0.751</v>
      </c>
      <c r="I30" s="85">
        <v>0.69299999999999995</v>
      </c>
      <c r="J30" s="228">
        <v>0.74335502371236351</v>
      </c>
      <c r="K30" s="193">
        <v>0.77604386334879782</v>
      </c>
      <c r="L30" s="193">
        <v>0.6650943396226412</v>
      </c>
      <c r="M30" s="193">
        <v>0.66500000000000004</v>
      </c>
      <c r="N30" s="193">
        <v>0.72599999999999998</v>
      </c>
      <c r="O30" s="193">
        <v>0.628</v>
      </c>
      <c r="P30" s="193">
        <v>0.74299999999999999</v>
      </c>
      <c r="Q30" s="193">
        <v>0.71</v>
      </c>
      <c r="R30" s="193">
        <v>0.77600000000000002</v>
      </c>
      <c r="S30" s="193">
        <v>0.81899999999999995</v>
      </c>
      <c r="T30" s="193">
        <v>0.56899999999999995</v>
      </c>
      <c r="U30" s="193">
        <v>0.51400000000000001</v>
      </c>
      <c r="V30" s="85">
        <v>0.63800000000000001</v>
      </c>
      <c r="W30" s="85">
        <v>0.65800000000000003</v>
      </c>
    </row>
    <row r="31" spans="1:41" x14ac:dyDescent="0.3">
      <c r="A31" s="93"/>
      <c r="B31" s="109"/>
      <c r="C31" s="109"/>
      <c r="D31" s="109"/>
      <c r="E31" s="109"/>
      <c r="F31" s="115"/>
      <c r="G31" s="151"/>
    </row>
    <row r="32" spans="1:41" ht="57.75" customHeight="1" x14ac:dyDescent="0.3">
      <c r="A32" s="350" t="s">
        <v>148</v>
      </c>
      <c r="B32" s="351"/>
      <c r="C32" s="351"/>
      <c r="D32" s="351"/>
      <c r="E32" s="351"/>
      <c r="F32" s="351"/>
      <c r="G32" s="351"/>
      <c r="H32" s="351"/>
      <c r="I32" s="351"/>
      <c r="J32" s="351"/>
      <c r="K32" s="351"/>
      <c r="L32" s="351"/>
      <c r="M32" s="351"/>
      <c r="N32" s="93"/>
      <c r="O32" s="93"/>
      <c r="P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row>
    <row r="33" spans="1:41" x14ac:dyDescent="0.3">
      <c r="A33" s="187" t="s">
        <v>146</v>
      </c>
      <c r="B33" s="206"/>
      <c r="C33" s="206"/>
      <c r="D33" s="206"/>
      <c r="E33" s="206"/>
      <c r="F33" s="206"/>
      <c r="G33" s="206"/>
      <c r="H33" s="206"/>
      <c r="I33" s="206"/>
      <c r="J33" s="206"/>
      <c r="K33" s="206"/>
      <c r="L33" s="206"/>
      <c r="M33" s="206"/>
      <c r="N33" s="206"/>
      <c r="O33" s="206"/>
      <c r="P33" s="206"/>
    </row>
    <row r="34" spans="1:41" ht="15.6" x14ac:dyDescent="0.3">
      <c r="A34" s="55" t="s">
        <v>35</v>
      </c>
      <c r="D34" s="206"/>
      <c r="E34" s="206"/>
      <c r="F34" s="206"/>
      <c r="G34" s="206"/>
      <c r="H34" s="206"/>
      <c r="I34" s="206"/>
      <c r="J34" s="206"/>
      <c r="K34" s="206"/>
      <c r="L34" s="206"/>
      <c r="M34" s="206"/>
      <c r="N34" s="206"/>
      <c r="O34" s="206"/>
      <c r="P34" s="206"/>
    </row>
    <row r="35" spans="1:41" ht="15.6" x14ac:dyDescent="0.3">
      <c r="A35" s="18" t="s">
        <v>118</v>
      </c>
      <c r="B35" s="18">
        <v>2016</v>
      </c>
      <c r="C35" s="18">
        <v>2017</v>
      </c>
      <c r="D35" s="18">
        <v>2018</v>
      </c>
      <c r="E35" s="18">
        <v>2019</v>
      </c>
      <c r="F35" s="272">
        <v>2020</v>
      </c>
      <c r="G35" s="206"/>
      <c r="H35" s="206"/>
      <c r="I35" s="206"/>
      <c r="J35" s="206"/>
      <c r="K35" s="206"/>
      <c r="L35" s="206"/>
      <c r="M35" s="206"/>
      <c r="N35" s="206"/>
      <c r="O35" s="206"/>
      <c r="P35" s="206"/>
    </row>
    <row r="36" spans="1:41" x14ac:dyDescent="0.3">
      <c r="A36" s="62" t="s">
        <v>151</v>
      </c>
      <c r="B36" s="63">
        <v>704.1</v>
      </c>
      <c r="C36" s="63">
        <v>721.1</v>
      </c>
      <c r="D36" s="63">
        <v>818.5</v>
      </c>
      <c r="E36" s="143">
        <v>868.6</v>
      </c>
      <c r="F36" s="143">
        <v>896.1</v>
      </c>
      <c r="G36" s="206"/>
      <c r="H36" s="206"/>
      <c r="I36" s="206"/>
      <c r="J36" s="206"/>
      <c r="K36" s="206"/>
      <c r="L36" s="206"/>
      <c r="M36" s="206"/>
      <c r="N36" s="206"/>
      <c r="O36" s="206"/>
      <c r="P36" s="206"/>
    </row>
    <row r="37" spans="1:41" x14ac:dyDescent="0.3">
      <c r="A37" s="62" t="s">
        <v>152</v>
      </c>
      <c r="B37" s="63">
        <v>438</v>
      </c>
      <c r="C37" s="63">
        <v>469.9</v>
      </c>
      <c r="D37" s="63">
        <v>510.7</v>
      </c>
      <c r="E37" s="143">
        <v>556.6</v>
      </c>
      <c r="F37" s="143">
        <v>580.79999999999995</v>
      </c>
      <c r="G37" s="206"/>
      <c r="H37" s="206"/>
      <c r="I37" s="206"/>
      <c r="J37" s="206"/>
      <c r="K37" s="206"/>
      <c r="L37" s="206"/>
      <c r="M37" s="206"/>
      <c r="N37" s="206"/>
      <c r="O37" s="206"/>
      <c r="P37" s="206"/>
    </row>
    <row r="38" spans="1:41" x14ac:dyDescent="0.3">
      <c r="A38" s="62" t="s">
        <v>153</v>
      </c>
      <c r="B38" s="63">
        <v>1912</v>
      </c>
      <c r="C38" s="63">
        <v>1912</v>
      </c>
      <c r="D38" s="63">
        <v>1912</v>
      </c>
      <c r="E38" s="143">
        <v>1962.9</v>
      </c>
      <c r="F38" s="143">
        <v>2319.6</v>
      </c>
      <c r="G38" s="206"/>
      <c r="H38" s="206"/>
      <c r="I38" s="206"/>
      <c r="J38" s="206"/>
      <c r="K38" s="206"/>
      <c r="L38" s="206"/>
      <c r="M38" s="206"/>
      <c r="N38" s="206"/>
      <c r="O38" s="206"/>
      <c r="P38" s="206"/>
    </row>
    <row r="39" spans="1:41" x14ac:dyDescent="0.3">
      <c r="A39" s="62" t="s">
        <v>154</v>
      </c>
      <c r="B39" s="63">
        <v>180</v>
      </c>
      <c r="C39" s="63">
        <v>229.5</v>
      </c>
      <c r="D39" s="63">
        <v>378.3</v>
      </c>
      <c r="E39" s="143">
        <v>401.3</v>
      </c>
      <c r="F39" s="143">
        <v>385.7</v>
      </c>
      <c r="G39" s="206"/>
      <c r="H39" s="206"/>
      <c r="I39" s="206"/>
      <c r="J39" s="206"/>
      <c r="K39" s="206"/>
      <c r="L39" s="206"/>
      <c r="M39" s="206"/>
      <c r="N39" s="206"/>
      <c r="O39" s="206"/>
      <c r="P39" s="206"/>
    </row>
    <row r="40" spans="1:41" x14ac:dyDescent="0.3">
      <c r="A40" s="62" t="s">
        <v>155</v>
      </c>
      <c r="B40" s="70" t="s">
        <v>1</v>
      </c>
      <c r="C40" s="70" t="s">
        <v>1</v>
      </c>
      <c r="D40" s="70" t="s">
        <v>1</v>
      </c>
      <c r="E40" s="143">
        <v>0</v>
      </c>
      <c r="F40" s="143">
        <v>0</v>
      </c>
      <c r="G40" s="206"/>
      <c r="H40" s="206"/>
      <c r="I40" s="206"/>
      <c r="J40" s="206"/>
      <c r="K40" s="206"/>
      <c r="L40" s="206"/>
      <c r="M40" s="206"/>
      <c r="N40" s="206"/>
      <c r="O40" s="206"/>
      <c r="P40" s="206"/>
    </row>
    <row r="41" spans="1:41" x14ac:dyDescent="0.3">
      <c r="A41" s="6" t="s">
        <v>156</v>
      </c>
      <c r="B41" s="70">
        <v>35.799999999999997</v>
      </c>
      <c r="C41" s="70">
        <v>39.299999999999997</v>
      </c>
      <c r="D41" s="70">
        <v>43.400000000000091</v>
      </c>
      <c r="E41" s="224">
        <v>39.5</v>
      </c>
      <c r="F41" s="224">
        <v>38.700000000000003</v>
      </c>
      <c r="G41" s="206"/>
      <c r="H41" s="206"/>
      <c r="I41" s="206"/>
      <c r="J41" s="206"/>
      <c r="K41" s="206"/>
      <c r="L41" s="206"/>
      <c r="M41" s="206"/>
      <c r="N41" s="206"/>
      <c r="O41" s="206"/>
      <c r="P41" s="206"/>
    </row>
    <row r="42" spans="1:41" x14ac:dyDescent="0.3">
      <c r="A42" s="72" t="s">
        <v>0</v>
      </c>
      <c r="B42" s="73">
        <v>3269.9</v>
      </c>
      <c r="C42" s="73">
        <v>3371.8</v>
      </c>
      <c r="D42" s="73">
        <v>3662.9</v>
      </c>
      <c r="E42" s="73">
        <v>3828.9000000000005</v>
      </c>
      <c r="F42" s="73">
        <v>4220.8999999999996</v>
      </c>
      <c r="G42" s="206"/>
      <c r="H42" s="206"/>
      <c r="I42" s="206"/>
      <c r="J42" s="206"/>
      <c r="K42" s="206"/>
      <c r="L42" s="206"/>
      <c r="M42" s="206"/>
      <c r="N42" s="206"/>
      <c r="O42" s="206"/>
      <c r="P42" s="206"/>
    </row>
    <row r="43" spans="1:41" x14ac:dyDescent="0.2">
      <c r="A43" s="51" t="s">
        <v>95</v>
      </c>
      <c r="B43" s="94"/>
      <c r="C43" s="94"/>
      <c r="D43" s="206"/>
      <c r="E43" s="206"/>
      <c r="F43" s="206"/>
      <c r="G43" s="206"/>
      <c r="H43" s="206"/>
      <c r="I43" s="206"/>
      <c r="J43" s="206"/>
      <c r="K43" s="206"/>
      <c r="L43" s="206"/>
      <c r="M43" s="206"/>
      <c r="N43" s="206"/>
      <c r="O43" s="206"/>
      <c r="P43" s="206"/>
    </row>
    <row r="44" spans="1:41" ht="15" customHeight="1" x14ac:dyDescent="0.3">
      <c r="A44" s="93"/>
      <c r="B44" s="93"/>
      <c r="C44" s="93"/>
      <c r="D44" s="93"/>
      <c r="E44" s="93"/>
      <c r="F44" s="93"/>
      <c r="G44" s="93"/>
      <c r="H44" s="93"/>
      <c r="I44" s="93"/>
      <c r="J44" s="93"/>
      <c r="K44" s="93"/>
      <c r="L44" s="206"/>
      <c r="M44" s="93"/>
      <c r="N44" s="93"/>
      <c r="O44" s="93"/>
      <c r="P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row>
    <row r="45" spans="1:41" ht="15" customHeight="1" x14ac:dyDescent="0.3">
      <c r="A45" s="18" t="s">
        <v>119</v>
      </c>
      <c r="B45" s="18">
        <v>2016</v>
      </c>
      <c r="C45" s="18">
        <v>2017</v>
      </c>
      <c r="D45" s="18">
        <v>2018</v>
      </c>
      <c r="E45" s="18">
        <v>2019</v>
      </c>
      <c r="F45" s="272">
        <v>2020</v>
      </c>
      <c r="G45" s="93"/>
      <c r="H45" s="93"/>
      <c r="I45" s="93"/>
      <c r="J45" s="93"/>
      <c r="K45" s="93"/>
      <c r="L45" s="206"/>
      <c r="M45" s="93"/>
      <c r="N45" s="93"/>
      <c r="O45" s="93"/>
      <c r="P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row>
    <row r="46" spans="1:41" ht="15" customHeight="1" x14ac:dyDescent="0.3">
      <c r="A46" s="62" t="s">
        <v>36</v>
      </c>
      <c r="B46" s="64">
        <v>538.20000000000005</v>
      </c>
      <c r="C46" s="64">
        <v>551.4</v>
      </c>
      <c r="D46" s="64">
        <v>568.79999999999995</v>
      </c>
      <c r="E46" s="143">
        <v>550.79999999999995</v>
      </c>
      <c r="F46" s="143">
        <v>598.4</v>
      </c>
      <c r="G46" s="93"/>
      <c r="H46" s="93"/>
      <c r="I46" s="93"/>
      <c r="J46" s="93"/>
      <c r="K46" s="93"/>
      <c r="L46" s="206"/>
      <c r="M46" s="93"/>
      <c r="N46" s="93"/>
      <c r="O46" s="93"/>
      <c r="P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row>
    <row r="47" spans="1:41" ht="15" customHeight="1" x14ac:dyDescent="0.3">
      <c r="A47" s="62" t="s">
        <v>37</v>
      </c>
      <c r="B47" s="64">
        <v>368.8</v>
      </c>
      <c r="C47" s="64">
        <v>364.2</v>
      </c>
      <c r="D47" s="64">
        <v>398.4</v>
      </c>
      <c r="E47" s="143">
        <v>391</v>
      </c>
      <c r="F47" s="143">
        <v>462</v>
      </c>
      <c r="G47" s="93"/>
      <c r="H47" s="93"/>
      <c r="I47" s="93"/>
      <c r="J47" s="93"/>
      <c r="K47" s="93"/>
      <c r="L47" s="206"/>
      <c r="M47" s="93"/>
      <c r="N47" s="93"/>
      <c r="O47" s="93"/>
      <c r="P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row>
    <row r="48" spans="1:41" ht="15" customHeight="1" x14ac:dyDescent="0.3">
      <c r="A48" s="62" t="s">
        <v>38</v>
      </c>
      <c r="B48" s="64">
        <v>1557.2</v>
      </c>
      <c r="C48" s="64">
        <v>1584.4</v>
      </c>
      <c r="D48" s="64">
        <v>1477.5</v>
      </c>
      <c r="E48" s="143">
        <v>1503.5</v>
      </c>
      <c r="F48" s="143">
        <v>1765.1</v>
      </c>
      <c r="G48" s="93"/>
      <c r="H48" s="93"/>
      <c r="I48" s="93"/>
      <c r="J48" s="93"/>
      <c r="K48" s="93"/>
      <c r="L48" s="206"/>
      <c r="M48" s="93"/>
      <c r="N48" s="93"/>
      <c r="O48" s="93"/>
      <c r="P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row>
    <row r="49" spans="1:41" ht="15" customHeight="1" x14ac:dyDescent="0.3">
      <c r="A49" s="62" t="s">
        <v>39</v>
      </c>
      <c r="B49" s="64">
        <v>148.69999999999999</v>
      </c>
      <c r="C49" s="64">
        <v>161.6</v>
      </c>
      <c r="D49" s="64">
        <v>175.4</v>
      </c>
      <c r="E49" s="143">
        <v>185.2</v>
      </c>
      <c r="F49" s="143">
        <v>192.1</v>
      </c>
      <c r="G49" s="93"/>
      <c r="H49" s="93"/>
      <c r="I49" s="93"/>
      <c r="J49" s="93"/>
      <c r="K49" s="93"/>
      <c r="L49" s="206"/>
      <c r="M49" s="93"/>
      <c r="N49" s="93"/>
      <c r="O49" s="93"/>
      <c r="P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row>
    <row r="50" spans="1:41" ht="15" customHeight="1" x14ac:dyDescent="0.3">
      <c r="A50" s="62" t="s">
        <v>41</v>
      </c>
      <c r="B50" s="70" t="s">
        <v>1</v>
      </c>
      <c r="C50" s="70" t="s">
        <v>1</v>
      </c>
      <c r="D50" s="70" t="s">
        <v>1</v>
      </c>
      <c r="E50" s="143">
        <v>0</v>
      </c>
      <c r="F50" s="143">
        <v>0</v>
      </c>
      <c r="G50" s="93"/>
      <c r="H50" s="93"/>
      <c r="I50" s="93"/>
      <c r="J50" s="93"/>
      <c r="K50" s="93"/>
      <c r="L50" s="206"/>
      <c r="M50" s="93"/>
      <c r="N50" s="93"/>
      <c r="O50" s="93"/>
      <c r="P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row>
    <row r="51" spans="1:41" ht="15" customHeight="1" x14ac:dyDescent="0.3">
      <c r="A51" s="6" t="s">
        <v>94</v>
      </c>
      <c r="B51" s="70">
        <v>13.9</v>
      </c>
      <c r="C51" s="70">
        <v>17.100000000000001</v>
      </c>
      <c r="D51" s="70">
        <v>16.499999999999545</v>
      </c>
      <c r="E51" s="224">
        <v>15.2</v>
      </c>
      <c r="F51" s="224">
        <v>17</v>
      </c>
      <c r="G51" s="93"/>
      <c r="H51" s="93"/>
      <c r="I51" s="93"/>
      <c r="J51" s="93"/>
      <c r="K51" s="93"/>
      <c r="L51" s="206"/>
      <c r="M51" s="93"/>
      <c r="N51" s="93"/>
      <c r="O51" s="93"/>
      <c r="P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row>
    <row r="52" spans="1:41" ht="15" customHeight="1" x14ac:dyDescent="0.3">
      <c r="A52" s="72" t="s">
        <v>0</v>
      </c>
      <c r="B52" s="74">
        <v>2626.8</v>
      </c>
      <c r="C52" s="74">
        <v>2678.7</v>
      </c>
      <c r="D52" s="74">
        <v>2636.5999999999995</v>
      </c>
      <c r="E52" s="74">
        <v>2645.7</v>
      </c>
      <c r="F52" s="74">
        <v>3034.6</v>
      </c>
      <c r="G52" s="93"/>
      <c r="H52" s="93"/>
      <c r="I52" s="93"/>
      <c r="J52" s="93"/>
      <c r="K52" s="93"/>
      <c r="L52" s="206"/>
      <c r="M52" s="93"/>
      <c r="N52" s="93"/>
      <c r="O52" s="93"/>
      <c r="P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row>
    <row r="53" spans="1:41" ht="15" customHeight="1" x14ac:dyDescent="0.2">
      <c r="A53" s="51" t="s">
        <v>95</v>
      </c>
      <c r="B53" s="93"/>
      <c r="C53" s="93"/>
      <c r="D53" s="93"/>
      <c r="E53" s="93"/>
      <c r="F53" s="93"/>
      <c r="G53" s="93"/>
      <c r="H53" s="93"/>
      <c r="I53" s="93"/>
      <c r="J53" s="93"/>
      <c r="K53" s="93"/>
      <c r="L53" s="206"/>
      <c r="M53" s="93"/>
      <c r="N53" s="93"/>
      <c r="O53" s="93"/>
      <c r="P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3"/>
    </row>
    <row r="54" spans="1:41" ht="15" customHeight="1" x14ac:dyDescent="0.3">
      <c r="B54" s="93"/>
      <c r="C54" s="93"/>
      <c r="D54" s="93"/>
      <c r="E54" s="93"/>
      <c r="F54" s="93"/>
      <c r="G54" s="93"/>
      <c r="H54" s="93"/>
      <c r="I54" s="93"/>
      <c r="J54" s="93"/>
      <c r="K54" s="93"/>
      <c r="L54" s="206"/>
      <c r="M54" s="93"/>
      <c r="N54" s="93"/>
      <c r="O54" s="93"/>
      <c r="P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row>
    <row r="55" spans="1:41" ht="15" customHeight="1" x14ac:dyDescent="0.3">
      <c r="A55" s="18" t="s">
        <v>120</v>
      </c>
      <c r="B55" s="18">
        <v>2016</v>
      </c>
      <c r="C55" s="18">
        <v>2017</v>
      </c>
      <c r="D55" s="18">
        <v>2018</v>
      </c>
      <c r="E55" s="18">
        <v>2019</v>
      </c>
      <c r="F55" s="272">
        <v>2020</v>
      </c>
      <c r="G55" s="93"/>
      <c r="H55" s="93"/>
      <c r="I55" s="93"/>
      <c r="J55" s="93"/>
      <c r="K55" s="93"/>
      <c r="L55" s="206"/>
      <c r="M55" s="93"/>
      <c r="N55" s="93"/>
      <c r="O55" s="93"/>
      <c r="P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3"/>
    </row>
    <row r="56" spans="1:41" ht="15" customHeight="1" x14ac:dyDescent="0.3">
      <c r="A56" s="62" t="s">
        <v>36</v>
      </c>
      <c r="B56" s="58">
        <v>0.76400000000000001</v>
      </c>
      <c r="C56" s="58">
        <v>0.76500000000000001</v>
      </c>
      <c r="D56" s="58">
        <v>0.69492974954184483</v>
      </c>
      <c r="E56" s="58">
        <v>0.63400000000000001</v>
      </c>
      <c r="F56" s="58">
        <v>0.66800000000000004</v>
      </c>
      <c r="G56" s="93"/>
      <c r="H56" s="93"/>
      <c r="I56" s="93"/>
      <c r="J56" s="93"/>
      <c r="K56" s="93"/>
      <c r="L56" s="206"/>
      <c r="M56" s="93"/>
      <c r="N56" s="93"/>
      <c r="O56" s="93"/>
      <c r="P56" s="93"/>
      <c r="R56" s="93"/>
      <c r="S56" s="93"/>
      <c r="T56" s="93"/>
      <c r="U56" s="93"/>
      <c r="V56" s="93"/>
      <c r="W56" s="93"/>
      <c r="X56" s="93"/>
      <c r="Y56" s="93"/>
      <c r="Z56" s="93"/>
      <c r="AA56" s="93"/>
      <c r="AB56" s="93"/>
      <c r="AC56" s="93"/>
      <c r="AD56" s="93"/>
      <c r="AE56" s="93"/>
      <c r="AF56" s="93"/>
      <c r="AG56" s="93"/>
      <c r="AH56" s="93"/>
      <c r="AI56" s="93"/>
      <c r="AJ56" s="93"/>
      <c r="AK56" s="93"/>
      <c r="AL56" s="93"/>
      <c r="AM56" s="93"/>
      <c r="AN56" s="93"/>
      <c r="AO56" s="93"/>
    </row>
    <row r="57" spans="1:41" ht="15" customHeight="1" x14ac:dyDescent="0.3">
      <c r="A57" s="62" t="s">
        <v>37</v>
      </c>
      <c r="B57" s="58">
        <v>0.84199999999999997</v>
      </c>
      <c r="C57" s="58">
        <v>0.77500000000000002</v>
      </c>
      <c r="D57" s="58">
        <v>0.7801057372234188</v>
      </c>
      <c r="E57" s="58">
        <v>0.70199999999999996</v>
      </c>
      <c r="F57" s="58">
        <v>0.79500000000000004</v>
      </c>
      <c r="G57" s="93"/>
      <c r="H57" s="93"/>
      <c r="I57" s="93"/>
      <c r="J57" s="93"/>
      <c r="K57" s="93"/>
      <c r="L57" s="206"/>
      <c r="M57" s="93"/>
      <c r="N57" s="93"/>
      <c r="O57" s="93"/>
      <c r="P57" s="93"/>
      <c r="R57" s="93"/>
      <c r="S57" s="93"/>
      <c r="T57" s="93"/>
      <c r="U57" s="93"/>
      <c r="V57" s="93"/>
      <c r="W57" s="93"/>
      <c r="X57" s="93"/>
      <c r="Y57" s="93"/>
      <c r="Z57" s="93"/>
      <c r="AA57" s="93"/>
      <c r="AB57" s="93"/>
      <c r="AC57" s="93"/>
      <c r="AD57" s="93"/>
      <c r="AE57" s="93"/>
      <c r="AF57" s="93"/>
      <c r="AG57" s="93"/>
      <c r="AH57" s="93"/>
      <c r="AI57" s="93"/>
      <c r="AJ57" s="93"/>
      <c r="AK57" s="93"/>
      <c r="AL57" s="93"/>
      <c r="AM57" s="93"/>
      <c r="AN57" s="93"/>
      <c r="AO57" s="93"/>
    </row>
    <row r="58" spans="1:41" ht="15" customHeight="1" x14ac:dyDescent="0.3">
      <c r="A58" s="62" t="s">
        <v>38</v>
      </c>
      <c r="B58" s="58">
        <v>0.81399999999999995</v>
      </c>
      <c r="C58" s="58">
        <v>0.82899999999999996</v>
      </c>
      <c r="D58" s="58">
        <v>0.77275104602510458</v>
      </c>
      <c r="E58" s="58">
        <v>0.76600000000000001</v>
      </c>
      <c r="F58" s="58">
        <v>0.76100000000000001</v>
      </c>
      <c r="G58" s="93"/>
      <c r="H58" s="93"/>
      <c r="I58" s="93"/>
      <c r="J58" s="93"/>
      <c r="K58" s="93"/>
      <c r="L58" s="206"/>
      <c r="M58" s="93"/>
      <c r="N58" s="93"/>
      <c r="O58" s="93"/>
      <c r="P58" s="93"/>
      <c r="R58" s="93"/>
      <c r="S58" s="93"/>
      <c r="T58" s="93"/>
      <c r="U58" s="93"/>
      <c r="V58" s="93"/>
      <c r="W58" s="93"/>
      <c r="X58" s="93"/>
      <c r="Y58" s="93"/>
      <c r="Z58" s="93"/>
      <c r="AA58" s="93"/>
      <c r="AB58" s="93"/>
      <c r="AC58" s="93"/>
      <c r="AD58" s="93"/>
      <c r="AE58" s="93"/>
      <c r="AF58" s="93"/>
      <c r="AG58" s="93"/>
      <c r="AH58" s="93"/>
      <c r="AI58" s="93"/>
      <c r="AJ58" s="93"/>
      <c r="AK58" s="93"/>
      <c r="AL58" s="93"/>
      <c r="AM58" s="93"/>
      <c r="AN58" s="93"/>
      <c r="AO58" s="93"/>
    </row>
    <row r="59" spans="1:41" ht="15" customHeight="1" x14ac:dyDescent="0.3">
      <c r="A59" s="62" t="s">
        <v>39</v>
      </c>
      <c r="B59" s="58">
        <v>0.82599999999999996</v>
      </c>
      <c r="C59" s="58">
        <v>0.70399999999999996</v>
      </c>
      <c r="D59" s="58">
        <v>0.46365318530266986</v>
      </c>
      <c r="E59" s="58">
        <v>0.46200000000000002</v>
      </c>
      <c r="F59" s="58">
        <v>0.498</v>
      </c>
      <c r="G59" s="93"/>
      <c r="H59" s="93"/>
      <c r="I59" s="93"/>
      <c r="J59" s="93"/>
      <c r="K59" s="93"/>
      <c r="L59" s="206"/>
      <c r="M59" s="93"/>
      <c r="N59" s="93"/>
      <c r="O59" s="93"/>
      <c r="P59" s="93"/>
      <c r="R59" s="93"/>
      <c r="S59" s="93"/>
      <c r="T59" s="93"/>
      <c r="U59" s="93"/>
      <c r="V59" s="93"/>
      <c r="W59" s="93"/>
      <c r="X59" s="93"/>
      <c r="Y59" s="93"/>
      <c r="Z59" s="93"/>
      <c r="AA59" s="93"/>
      <c r="AB59" s="93"/>
      <c r="AC59" s="93"/>
      <c r="AD59" s="93"/>
      <c r="AE59" s="93"/>
      <c r="AF59" s="93"/>
      <c r="AG59" s="93"/>
      <c r="AH59" s="93"/>
      <c r="AI59" s="93"/>
      <c r="AJ59" s="93"/>
      <c r="AK59" s="93"/>
      <c r="AL59" s="93"/>
      <c r="AM59" s="93"/>
      <c r="AN59" s="93"/>
      <c r="AO59" s="93"/>
    </row>
    <row r="60" spans="1:41" ht="15" customHeight="1" x14ac:dyDescent="0.3">
      <c r="A60" s="62" t="s">
        <v>41</v>
      </c>
      <c r="B60" s="70" t="s">
        <v>1</v>
      </c>
      <c r="C60" s="70" t="s">
        <v>1</v>
      </c>
      <c r="D60" s="70" t="s">
        <v>1</v>
      </c>
      <c r="E60" s="86" t="s">
        <v>1</v>
      </c>
      <c r="F60" s="86" t="s">
        <v>1</v>
      </c>
      <c r="G60" s="93"/>
      <c r="H60" s="93"/>
      <c r="I60" s="93"/>
      <c r="J60" s="93"/>
      <c r="K60" s="93"/>
      <c r="L60" s="206"/>
      <c r="M60" s="93"/>
      <c r="N60" s="93"/>
      <c r="O60" s="93"/>
      <c r="P60" s="93"/>
      <c r="R60" s="93"/>
      <c r="S60" s="93"/>
      <c r="T60" s="93"/>
      <c r="U60" s="93"/>
      <c r="V60" s="93"/>
      <c r="W60" s="93"/>
      <c r="X60" s="93"/>
      <c r="Y60" s="93"/>
      <c r="Z60" s="93"/>
      <c r="AA60" s="93"/>
      <c r="AB60" s="93"/>
      <c r="AC60" s="93"/>
      <c r="AD60" s="93"/>
      <c r="AE60" s="93"/>
      <c r="AF60" s="93"/>
      <c r="AG60" s="93"/>
      <c r="AH60" s="93"/>
      <c r="AI60" s="93"/>
      <c r="AJ60" s="93"/>
      <c r="AK60" s="93"/>
      <c r="AL60" s="93"/>
      <c r="AM60" s="93"/>
      <c r="AN60" s="93"/>
      <c r="AO60" s="93"/>
    </row>
    <row r="61" spans="1:41" ht="15" customHeight="1" x14ac:dyDescent="0.3">
      <c r="A61" s="6" t="s">
        <v>94</v>
      </c>
      <c r="B61" s="112">
        <v>0.38800000000000001</v>
      </c>
      <c r="C61" s="112">
        <v>0.435</v>
      </c>
      <c r="D61" s="244">
        <v>0.38018433179723504</v>
      </c>
      <c r="E61" s="263">
        <v>0.38500000000000001</v>
      </c>
      <c r="F61" s="263">
        <v>0.439</v>
      </c>
      <c r="G61" s="93"/>
      <c r="H61" s="93"/>
      <c r="I61" s="93"/>
      <c r="J61" s="93"/>
      <c r="K61" s="93"/>
      <c r="L61" s="206"/>
      <c r="M61" s="93"/>
      <c r="N61" s="93"/>
      <c r="O61" s="93"/>
      <c r="P61" s="93"/>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row>
    <row r="62" spans="1:41" ht="15" customHeight="1" x14ac:dyDescent="0.3">
      <c r="A62" s="72" t="s">
        <v>0</v>
      </c>
      <c r="B62" s="80">
        <v>0.80300000000000005</v>
      </c>
      <c r="C62" s="80">
        <v>0.79400000000000004</v>
      </c>
      <c r="D62" s="80">
        <v>0.71981217068443015</v>
      </c>
      <c r="E62" s="80">
        <v>0.69099999999999995</v>
      </c>
      <c r="F62" s="80">
        <v>0.71899999999999997</v>
      </c>
      <c r="G62" s="93"/>
      <c r="H62" s="93"/>
      <c r="I62" s="93"/>
      <c r="J62" s="93"/>
      <c r="K62" s="93"/>
      <c r="L62" s="206"/>
      <c r="M62" s="93"/>
      <c r="N62" s="93"/>
      <c r="O62" s="93"/>
      <c r="P62" s="93"/>
      <c r="R62" s="93"/>
      <c r="S62" s="93"/>
      <c r="T62" s="93"/>
      <c r="U62" s="93"/>
      <c r="V62" s="93"/>
      <c r="W62" s="93"/>
      <c r="X62" s="93"/>
      <c r="Y62" s="93"/>
      <c r="Z62" s="93"/>
      <c r="AA62" s="93"/>
      <c r="AB62" s="93"/>
      <c r="AC62" s="93"/>
      <c r="AD62" s="93"/>
      <c r="AE62" s="93"/>
      <c r="AF62" s="93"/>
      <c r="AG62" s="93"/>
      <c r="AH62" s="93"/>
      <c r="AI62" s="93"/>
      <c r="AJ62" s="93"/>
      <c r="AK62" s="93"/>
      <c r="AL62" s="93"/>
      <c r="AM62" s="93"/>
      <c r="AN62" s="93"/>
      <c r="AO62" s="93"/>
    </row>
    <row r="63" spans="1:41" ht="15" customHeight="1" x14ac:dyDescent="0.3">
      <c r="A63" s="352" t="s">
        <v>148</v>
      </c>
      <c r="B63" s="352"/>
      <c r="C63" s="352"/>
      <c r="D63" s="352"/>
      <c r="E63" s="352"/>
      <c r="F63" s="352"/>
      <c r="G63" s="352"/>
      <c r="H63" s="352"/>
      <c r="I63" s="352"/>
      <c r="J63" s="352"/>
      <c r="K63" s="352"/>
      <c r="L63" s="352"/>
      <c r="M63" s="352"/>
      <c r="N63" s="93"/>
      <c r="O63" s="93"/>
      <c r="P63" s="93"/>
      <c r="R63" s="93"/>
      <c r="S63" s="93"/>
      <c r="T63" s="93"/>
      <c r="U63" s="93"/>
      <c r="V63" s="93"/>
      <c r="W63" s="93"/>
      <c r="X63" s="93"/>
      <c r="Y63" s="93"/>
      <c r="Z63" s="93"/>
      <c r="AA63" s="93"/>
      <c r="AB63" s="93"/>
      <c r="AC63" s="93"/>
      <c r="AD63" s="93"/>
      <c r="AE63" s="93"/>
      <c r="AF63" s="93"/>
      <c r="AG63" s="93"/>
      <c r="AH63" s="93"/>
      <c r="AI63" s="93"/>
      <c r="AJ63" s="93"/>
      <c r="AK63" s="93"/>
      <c r="AL63" s="93"/>
      <c r="AM63" s="93"/>
      <c r="AN63" s="93"/>
      <c r="AO63" s="93"/>
    </row>
    <row r="64" spans="1:41" ht="48.75" customHeight="1" x14ac:dyDescent="0.3">
      <c r="A64" s="352"/>
      <c r="B64" s="352"/>
      <c r="C64" s="352"/>
      <c r="D64" s="352"/>
      <c r="E64" s="352"/>
      <c r="F64" s="352"/>
      <c r="G64" s="352"/>
      <c r="H64" s="352"/>
      <c r="I64" s="352"/>
      <c r="J64" s="352"/>
      <c r="K64" s="352"/>
      <c r="L64" s="352"/>
      <c r="M64" s="352"/>
      <c r="N64" s="93"/>
      <c r="O64" s="93"/>
      <c r="P64" s="93"/>
      <c r="R64" s="93"/>
      <c r="S64" s="93"/>
      <c r="T64" s="93"/>
      <c r="U64" s="93"/>
      <c r="V64" s="93"/>
      <c r="W64" s="93"/>
      <c r="X64" s="93"/>
      <c r="Y64" s="93"/>
      <c r="Z64" s="93"/>
      <c r="AA64" s="93"/>
      <c r="AB64" s="93"/>
      <c r="AC64" s="93"/>
      <c r="AD64" s="93"/>
      <c r="AE64" s="93"/>
      <c r="AF64" s="93"/>
      <c r="AG64" s="93"/>
      <c r="AH64" s="93"/>
      <c r="AI64" s="93"/>
      <c r="AJ64" s="93"/>
      <c r="AK64" s="93"/>
      <c r="AL64" s="93"/>
      <c r="AM64" s="93"/>
      <c r="AN64" s="93"/>
      <c r="AO64" s="93"/>
    </row>
    <row r="65" spans="1:41" ht="15" customHeight="1" x14ac:dyDescent="0.3">
      <c r="A65" s="93"/>
      <c r="B65" s="93"/>
      <c r="C65" s="93"/>
      <c r="D65" s="93"/>
      <c r="E65" s="93"/>
      <c r="F65" s="93"/>
      <c r="G65" s="93"/>
      <c r="H65" s="93"/>
      <c r="I65" s="93"/>
      <c r="J65" s="93"/>
      <c r="K65" s="93"/>
      <c r="L65" s="206"/>
      <c r="M65" s="93"/>
      <c r="N65" s="93"/>
      <c r="O65" s="93"/>
      <c r="P65" s="93"/>
      <c r="R65" s="93"/>
      <c r="S65" s="93"/>
      <c r="T65" s="93"/>
      <c r="U65" s="93"/>
      <c r="V65" s="93"/>
      <c r="W65" s="93"/>
      <c r="X65" s="93"/>
      <c r="Y65" s="93"/>
      <c r="Z65" s="93"/>
      <c r="AA65" s="93"/>
      <c r="AB65" s="93"/>
      <c r="AC65" s="93"/>
      <c r="AD65" s="93"/>
      <c r="AE65" s="93"/>
      <c r="AF65" s="93"/>
      <c r="AG65" s="93"/>
      <c r="AH65" s="93"/>
      <c r="AI65" s="93"/>
      <c r="AJ65" s="93"/>
      <c r="AK65" s="93"/>
      <c r="AL65" s="93"/>
      <c r="AM65" s="93"/>
      <c r="AN65" s="93"/>
      <c r="AO65" s="93"/>
    </row>
    <row r="66" spans="1:41" x14ac:dyDescent="0.3">
      <c r="A66" s="187" t="s">
        <v>147</v>
      </c>
      <c r="B66" s="93"/>
      <c r="C66" s="93"/>
      <c r="D66" s="93"/>
      <c r="E66" s="93"/>
      <c r="F66" s="93"/>
      <c r="G66" s="93"/>
      <c r="H66" s="93"/>
      <c r="I66" s="93"/>
      <c r="J66" s="93"/>
      <c r="K66" s="93"/>
      <c r="L66" s="93"/>
      <c r="M66" s="93"/>
      <c r="N66" s="93"/>
      <c r="O66" s="93"/>
      <c r="P66" s="93"/>
      <c r="R66" s="93"/>
      <c r="S66" s="93"/>
      <c r="T66" s="93"/>
      <c r="U66" s="93"/>
      <c r="V66" s="93"/>
      <c r="W66" s="93"/>
      <c r="X66" s="93"/>
      <c r="Y66" s="93"/>
      <c r="Z66" s="93"/>
      <c r="AA66" s="93"/>
      <c r="AB66" s="93"/>
      <c r="AC66" s="93"/>
      <c r="AD66" s="93"/>
      <c r="AE66" s="93"/>
      <c r="AF66" s="93"/>
      <c r="AG66" s="93"/>
      <c r="AH66" s="93"/>
      <c r="AI66" s="93"/>
      <c r="AJ66" s="93"/>
      <c r="AK66" s="93"/>
      <c r="AL66" s="93"/>
      <c r="AM66" s="93"/>
      <c r="AN66" s="93"/>
      <c r="AO66" s="93"/>
    </row>
    <row r="67" spans="1:41" ht="15.6" x14ac:dyDescent="0.3">
      <c r="A67" s="55" t="s">
        <v>34</v>
      </c>
    </row>
    <row r="68" spans="1:41" s="61" customFormat="1" ht="15.6" x14ac:dyDescent="0.3">
      <c r="A68" s="18" t="s">
        <v>118</v>
      </c>
      <c r="B68" s="18" t="s">
        <v>31</v>
      </c>
      <c r="C68" s="18" t="s">
        <v>30</v>
      </c>
      <c r="D68" s="18" t="s">
        <v>29</v>
      </c>
      <c r="E68" s="18" t="s">
        <v>28</v>
      </c>
      <c r="F68" s="18" t="s">
        <v>27</v>
      </c>
      <c r="G68" s="18" t="s">
        <v>26</v>
      </c>
      <c r="H68" s="18" t="s">
        <v>2</v>
      </c>
      <c r="I68" s="18" t="s">
        <v>3</v>
      </c>
      <c r="J68" s="18" t="s">
        <v>4</v>
      </c>
      <c r="K68" s="18" t="s">
        <v>5</v>
      </c>
      <c r="L68" s="18" t="s">
        <v>6</v>
      </c>
      <c r="M68" s="18" t="s">
        <v>7</v>
      </c>
      <c r="N68" s="18" t="s">
        <v>8</v>
      </c>
      <c r="O68" s="18" t="s">
        <v>9</v>
      </c>
      <c r="P68" s="18" t="s">
        <v>10</v>
      </c>
      <c r="Q68" s="18" t="s">
        <v>11</v>
      </c>
      <c r="R68" s="18" t="s">
        <v>12</v>
      </c>
      <c r="S68" s="272" t="s">
        <v>13</v>
      </c>
      <c r="T68" s="18" t="s">
        <v>14</v>
      </c>
      <c r="U68" s="18" t="s">
        <v>15</v>
      </c>
      <c r="V68" s="18" t="s">
        <v>16</v>
      </c>
      <c r="W68" s="18" t="s">
        <v>17</v>
      </c>
      <c r="X68" s="18" t="s">
        <v>18</v>
      </c>
      <c r="Y68" s="18" t="s">
        <v>19</v>
      </c>
      <c r="Z68" s="18" t="s">
        <v>20</v>
      </c>
      <c r="AA68" s="18" t="s">
        <v>21</v>
      </c>
      <c r="AB68" s="18" t="s">
        <v>22</v>
      </c>
      <c r="AC68" s="18" t="s">
        <v>23</v>
      </c>
      <c r="AD68" s="18" t="s">
        <v>24</v>
      </c>
      <c r="AE68" s="18" t="s">
        <v>25</v>
      </c>
      <c r="AF68" s="18" t="s">
        <v>89</v>
      </c>
      <c r="AG68" s="18" t="s">
        <v>90</v>
      </c>
      <c r="AH68" s="18" t="s">
        <v>91</v>
      </c>
      <c r="AI68" s="18" t="s">
        <v>92</v>
      </c>
      <c r="AJ68" s="18" t="s">
        <v>93</v>
      </c>
      <c r="AK68" s="18" t="s">
        <v>109</v>
      </c>
      <c r="AL68" s="18" t="s">
        <v>111</v>
      </c>
      <c r="AM68" s="18" t="s">
        <v>112</v>
      </c>
      <c r="AN68" s="18" t="s">
        <v>124</v>
      </c>
    </row>
    <row r="69" spans="1:41" x14ac:dyDescent="0.3">
      <c r="A69" s="62" t="s">
        <v>36</v>
      </c>
      <c r="B69" s="63">
        <v>71.099999999999994</v>
      </c>
      <c r="C69" s="63">
        <v>74.2</v>
      </c>
      <c r="D69" s="64">
        <v>74.2</v>
      </c>
      <c r="E69" s="63">
        <v>74.2</v>
      </c>
      <c r="F69" s="64">
        <v>74.2</v>
      </c>
      <c r="G69" s="64">
        <v>74.2</v>
      </c>
      <c r="H69" s="64">
        <v>74.2</v>
      </c>
      <c r="I69" s="64">
        <v>112.6</v>
      </c>
      <c r="J69" s="64">
        <v>113.1</v>
      </c>
      <c r="K69" s="64">
        <v>112.6</v>
      </c>
      <c r="L69" s="64">
        <v>119</v>
      </c>
      <c r="M69" s="64">
        <v>119</v>
      </c>
      <c r="N69" s="64">
        <v>119</v>
      </c>
      <c r="O69" s="64">
        <v>119</v>
      </c>
      <c r="P69" s="64">
        <v>120.5</v>
      </c>
      <c r="Q69" s="64">
        <v>120.5</v>
      </c>
      <c r="R69" s="64">
        <v>120.5</v>
      </c>
      <c r="S69" s="64">
        <v>125.6</v>
      </c>
      <c r="T69" s="62">
        <v>126.5</v>
      </c>
      <c r="U69" s="65">
        <v>132.6</v>
      </c>
      <c r="V69" s="62">
        <v>133.6</v>
      </c>
      <c r="W69" s="65">
        <v>138.80000000000001</v>
      </c>
      <c r="X69" s="62">
        <v>175.5</v>
      </c>
      <c r="Y69" s="62">
        <v>190.6</v>
      </c>
      <c r="Z69" s="66">
        <v>191.8</v>
      </c>
      <c r="AA69" s="62">
        <v>195.7</v>
      </c>
      <c r="AB69" s="62">
        <v>187.1</v>
      </c>
      <c r="AC69" s="62">
        <v>188.5</v>
      </c>
      <c r="AD69" s="62">
        <v>189.9</v>
      </c>
      <c r="AE69" s="62">
        <v>189.8</v>
      </c>
      <c r="AF69" s="62">
        <v>194.6</v>
      </c>
      <c r="AG69" s="62">
        <v>201.2</v>
      </c>
      <c r="AH69" s="62">
        <v>210.4</v>
      </c>
      <c r="AI69" s="62">
        <v>210.1</v>
      </c>
      <c r="AJ69" s="66">
        <v>209</v>
      </c>
      <c r="AK69" s="66">
        <v>207.1</v>
      </c>
      <c r="AL69" s="66">
        <v>211.8</v>
      </c>
      <c r="AM69" s="66">
        <v>207.2</v>
      </c>
      <c r="AN69" s="66">
        <v>207.2</v>
      </c>
    </row>
    <row r="70" spans="1:41" x14ac:dyDescent="0.3">
      <c r="A70" s="62" t="s">
        <v>37</v>
      </c>
      <c r="B70" s="63">
        <v>77.099999999999994</v>
      </c>
      <c r="C70" s="63">
        <v>79.900000000000006</v>
      </c>
      <c r="D70" s="64">
        <v>79.900000000000006</v>
      </c>
      <c r="E70" s="67">
        <v>79.900000000000006</v>
      </c>
      <c r="F70" s="64">
        <v>79.900000000000006</v>
      </c>
      <c r="G70" s="64">
        <v>79.900000000000006</v>
      </c>
      <c r="H70" s="64">
        <v>79.900000000000006</v>
      </c>
      <c r="I70" s="64">
        <v>90.2</v>
      </c>
      <c r="J70" s="64">
        <v>90.3</v>
      </c>
      <c r="K70" s="64">
        <v>90.2</v>
      </c>
      <c r="L70" s="64">
        <v>90.2</v>
      </c>
      <c r="M70" s="64">
        <v>90.2</v>
      </c>
      <c r="N70" s="64">
        <v>90.2</v>
      </c>
      <c r="O70" s="64">
        <v>90.2</v>
      </c>
      <c r="P70" s="64">
        <v>95.6</v>
      </c>
      <c r="Q70" s="64">
        <v>95.6</v>
      </c>
      <c r="R70" s="64">
        <v>95.6</v>
      </c>
      <c r="S70" s="64">
        <v>98.3</v>
      </c>
      <c r="T70" s="62">
        <v>98.3</v>
      </c>
      <c r="U70" s="65">
        <v>103.8</v>
      </c>
      <c r="V70" s="62">
        <v>105.8</v>
      </c>
      <c r="W70" s="65">
        <v>105.8</v>
      </c>
      <c r="X70" s="62">
        <v>119.4</v>
      </c>
      <c r="Y70" s="62">
        <v>119.4</v>
      </c>
      <c r="Z70" s="66">
        <v>113.8</v>
      </c>
      <c r="AA70" s="62">
        <v>115.1</v>
      </c>
      <c r="AB70" s="62">
        <v>114.7</v>
      </c>
      <c r="AC70" s="62">
        <v>115.4</v>
      </c>
      <c r="AD70" s="62">
        <v>116.2</v>
      </c>
      <c r="AE70" s="62">
        <v>116.8</v>
      </c>
      <c r="AF70" s="62">
        <v>119.4</v>
      </c>
      <c r="AG70" s="66">
        <v>133</v>
      </c>
      <c r="AH70" s="66">
        <v>131.30000000000001</v>
      </c>
      <c r="AI70" s="66">
        <v>135.69999999999999</v>
      </c>
      <c r="AJ70" s="66">
        <v>128.6</v>
      </c>
      <c r="AK70" s="66">
        <v>130.30000000000001</v>
      </c>
      <c r="AL70" s="66">
        <v>133.9</v>
      </c>
      <c r="AM70" s="66">
        <v>133.69999999999999</v>
      </c>
      <c r="AN70" s="66">
        <v>119.9</v>
      </c>
    </row>
    <row r="71" spans="1:41" x14ac:dyDescent="0.3">
      <c r="A71" s="62" t="s">
        <v>38</v>
      </c>
      <c r="B71" s="63">
        <v>262.60000000000002</v>
      </c>
      <c r="C71" s="63">
        <v>262.60000000000002</v>
      </c>
      <c r="D71" s="67">
        <v>262.7</v>
      </c>
      <c r="E71" s="64">
        <v>262.7</v>
      </c>
      <c r="F71" s="64">
        <v>262.7</v>
      </c>
      <c r="G71" s="64">
        <v>262.7</v>
      </c>
      <c r="H71" s="64">
        <v>262.7</v>
      </c>
      <c r="I71" s="64">
        <v>262.7</v>
      </c>
      <c r="J71" s="64">
        <v>262.7</v>
      </c>
      <c r="K71" s="64">
        <v>262.60000000000002</v>
      </c>
      <c r="L71" s="64">
        <v>262.60000000000002</v>
      </c>
      <c r="M71" s="64">
        <v>262.60000000000002</v>
      </c>
      <c r="N71" s="64">
        <v>262.60000000000002</v>
      </c>
      <c r="O71" s="64">
        <v>262.60000000000002</v>
      </c>
      <c r="P71" s="64">
        <v>302.8</v>
      </c>
      <c r="Q71" s="64">
        <v>302.8</v>
      </c>
      <c r="R71" s="64">
        <v>302.8</v>
      </c>
      <c r="S71" s="64">
        <v>302.8</v>
      </c>
      <c r="T71" s="62">
        <v>302.8</v>
      </c>
      <c r="U71" s="65">
        <v>302.8</v>
      </c>
      <c r="V71" s="62">
        <v>302.8</v>
      </c>
      <c r="W71" s="65">
        <v>302.8</v>
      </c>
      <c r="X71" s="66">
        <v>382.7</v>
      </c>
      <c r="Y71" s="66">
        <v>382.7</v>
      </c>
      <c r="Z71" s="66">
        <v>382.7</v>
      </c>
      <c r="AA71" s="66">
        <v>382.7</v>
      </c>
      <c r="AB71" s="66">
        <v>382.7</v>
      </c>
      <c r="AC71" s="66">
        <v>382.7</v>
      </c>
      <c r="AD71" s="66">
        <v>382.7</v>
      </c>
      <c r="AE71" s="66">
        <v>382.7</v>
      </c>
      <c r="AF71" s="66">
        <v>382.7</v>
      </c>
      <c r="AG71" s="66">
        <v>382.7</v>
      </c>
      <c r="AH71" s="66">
        <v>395.6</v>
      </c>
      <c r="AI71" s="66">
        <v>395.6</v>
      </c>
      <c r="AJ71" s="66">
        <v>395.6</v>
      </c>
      <c r="AK71" s="66">
        <v>395.6</v>
      </c>
      <c r="AL71" s="66">
        <v>405.6</v>
      </c>
      <c r="AM71" s="66">
        <v>478</v>
      </c>
      <c r="AN71" s="66">
        <v>478</v>
      </c>
    </row>
    <row r="72" spans="1:41" x14ac:dyDescent="0.3">
      <c r="A72" s="62" t="s">
        <v>39</v>
      </c>
      <c r="B72" s="63">
        <v>19.5</v>
      </c>
      <c r="C72" s="63">
        <v>19.5</v>
      </c>
      <c r="D72" s="64">
        <v>19.5</v>
      </c>
      <c r="E72" s="64">
        <v>19.5</v>
      </c>
      <c r="F72" s="64">
        <v>19.5</v>
      </c>
      <c r="G72" s="64">
        <v>19.5</v>
      </c>
      <c r="H72" s="64">
        <v>19.5</v>
      </c>
      <c r="I72" s="64">
        <v>19.5</v>
      </c>
      <c r="J72" s="64">
        <v>19.5</v>
      </c>
      <c r="K72" s="64">
        <v>19.5</v>
      </c>
      <c r="L72" s="64">
        <v>19.5</v>
      </c>
      <c r="M72" s="64">
        <v>19.5</v>
      </c>
      <c r="N72" s="64">
        <v>19.5</v>
      </c>
      <c r="O72" s="64">
        <v>19.5</v>
      </c>
      <c r="P72" s="64">
        <v>19.5</v>
      </c>
      <c r="Q72" s="64">
        <v>19.5</v>
      </c>
      <c r="R72" s="64">
        <v>19.5</v>
      </c>
      <c r="S72" s="64">
        <v>45</v>
      </c>
      <c r="T72" s="68">
        <v>45</v>
      </c>
      <c r="U72" s="68">
        <v>45</v>
      </c>
      <c r="V72" s="68">
        <v>45</v>
      </c>
      <c r="W72" s="65">
        <v>45</v>
      </c>
      <c r="X72" s="69">
        <v>45</v>
      </c>
      <c r="Y72" s="69">
        <v>45</v>
      </c>
      <c r="Z72" s="69">
        <v>45</v>
      </c>
      <c r="AA72" s="69">
        <v>45</v>
      </c>
      <c r="AB72" s="69">
        <v>45</v>
      </c>
      <c r="AC72" s="69">
        <v>45</v>
      </c>
      <c r="AD72" s="69">
        <v>45</v>
      </c>
      <c r="AE72" s="69">
        <v>45</v>
      </c>
      <c r="AF72" s="69">
        <v>45</v>
      </c>
      <c r="AG72" s="69">
        <v>45</v>
      </c>
      <c r="AH72" s="69">
        <v>45</v>
      </c>
      <c r="AI72" s="69">
        <v>45</v>
      </c>
      <c r="AJ72" s="69">
        <v>45</v>
      </c>
      <c r="AK72" s="69">
        <v>45</v>
      </c>
      <c r="AL72" s="69">
        <v>45</v>
      </c>
      <c r="AM72" s="69">
        <v>45</v>
      </c>
      <c r="AN72" s="69">
        <v>45</v>
      </c>
    </row>
    <row r="73" spans="1:41" x14ac:dyDescent="0.3">
      <c r="A73" s="62" t="s">
        <v>41</v>
      </c>
      <c r="B73" s="70" t="s">
        <v>1</v>
      </c>
      <c r="C73" s="70" t="s">
        <v>1</v>
      </c>
      <c r="D73" s="70" t="s">
        <v>1</v>
      </c>
      <c r="E73" s="70" t="s">
        <v>1</v>
      </c>
      <c r="F73" s="70" t="s">
        <v>1</v>
      </c>
      <c r="G73" s="70" t="s">
        <v>1</v>
      </c>
      <c r="H73" s="70" t="s">
        <v>1</v>
      </c>
      <c r="I73" s="70" t="s">
        <v>1</v>
      </c>
      <c r="J73" s="70" t="s">
        <v>1</v>
      </c>
      <c r="K73" s="70" t="s">
        <v>1</v>
      </c>
      <c r="L73" s="70" t="s">
        <v>1</v>
      </c>
      <c r="M73" s="70" t="s">
        <v>1</v>
      </c>
      <c r="N73" s="70" t="s">
        <v>1</v>
      </c>
      <c r="O73" s="70" t="s">
        <v>1</v>
      </c>
      <c r="P73" s="70" t="s">
        <v>1</v>
      </c>
      <c r="Q73" s="70" t="s">
        <v>1</v>
      </c>
      <c r="R73" s="70" t="s">
        <v>1</v>
      </c>
      <c r="S73" s="70" t="s">
        <v>1</v>
      </c>
      <c r="T73" s="70" t="s">
        <v>1</v>
      </c>
      <c r="U73" s="70" t="s">
        <v>1</v>
      </c>
      <c r="V73" s="70" t="s">
        <v>1</v>
      </c>
      <c r="W73" s="70" t="s">
        <v>1</v>
      </c>
      <c r="X73" s="69">
        <v>1.6</v>
      </c>
      <c r="Y73" s="69">
        <v>1.6</v>
      </c>
      <c r="Z73" s="69">
        <v>1.6</v>
      </c>
      <c r="AA73" s="69">
        <v>1.6</v>
      </c>
      <c r="AB73" s="69">
        <v>1.8</v>
      </c>
      <c r="AC73" s="69">
        <v>1.8</v>
      </c>
      <c r="AD73" s="69">
        <v>1.8</v>
      </c>
      <c r="AE73" s="69">
        <v>1.8</v>
      </c>
      <c r="AF73" s="69">
        <v>2</v>
      </c>
      <c r="AG73" s="69">
        <v>2.2999999999999998</v>
      </c>
      <c r="AH73" s="69">
        <v>2.4</v>
      </c>
      <c r="AI73" s="71" t="s">
        <v>1</v>
      </c>
      <c r="AJ73" s="71" t="s">
        <v>1</v>
      </c>
      <c r="AK73" s="71" t="s">
        <v>1</v>
      </c>
      <c r="AL73" s="71" t="s">
        <v>1</v>
      </c>
      <c r="AM73" s="71" t="s">
        <v>1</v>
      </c>
      <c r="AN73" s="71"/>
    </row>
    <row r="74" spans="1:41" x14ac:dyDescent="0.3">
      <c r="A74" s="6" t="s">
        <v>94</v>
      </c>
      <c r="B74" s="70" t="s">
        <v>1</v>
      </c>
      <c r="C74" s="70" t="s">
        <v>1</v>
      </c>
      <c r="D74" s="70" t="s">
        <v>1</v>
      </c>
      <c r="E74" s="70" t="s">
        <v>1</v>
      </c>
      <c r="F74" s="70" t="s">
        <v>1</v>
      </c>
      <c r="G74" s="70" t="s">
        <v>1</v>
      </c>
      <c r="H74" s="70" t="s">
        <v>1</v>
      </c>
      <c r="I74" s="70" t="s">
        <v>1</v>
      </c>
      <c r="J74" s="70" t="s">
        <v>1</v>
      </c>
      <c r="K74" s="70" t="s">
        <v>1</v>
      </c>
      <c r="L74" s="70" t="s">
        <v>1</v>
      </c>
      <c r="M74" s="70" t="s">
        <v>1</v>
      </c>
      <c r="N74" s="70" t="s">
        <v>1</v>
      </c>
      <c r="O74" s="70" t="s">
        <v>1</v>
      </c>
      <c r="P74" s="70" t="s">
        <v>1</v>
      </c>
      <c r="Q74" s="70" t="s">
        <v>1</v>
      </c>
      <c r="R74" s="70" t="s">
        <v>1</v>
      </c>
      <c r="S74" s="70" t="s">
        <v>1</v>
      </c>
      <c r="T74" s="70" t="s">
        <v>1</v>
      </c>
      <c r="U74" s="70" t="s">
        <v>1</v>
      </c>
      <c r="V74" s="70" t="s">
        <v>1</v>
      </c>
      <c r="W74" s="70" t="s">
        <v>1</v>
      </c>
      <c r="X74" s="70" t="s">
        <v>1</v>
      </c>
      <c r="Y74" s="70" t="s">
        <v>1</v>
      </c>
      <c r="Z74" s="70" t="s">
        <v>1</v>
      </c>
      <c r="AA74" s="70" t="s">
        <v>1</v>
      </c>
      <c r="AB74" s="70" t="s">
        <v>1</v>
      </c>
      <c r="AC74" s="70" t="s">
        <v>1</v>
      </c>
      <c r="AD74" s="70" t="s">
        <v>1</v>
      </c>
      <c r="AE74" s="70" t="s">
        <v>1</v>
      </c>
      <c r="AF74" s="70" t="s">
        <v>1</v>
      </c>
      <c r="AG74" s="70" t="s">
        <v>1</v>
      </c>
      <c r="AH74" s="70" t="s">
        <v>1</v>
      </c>
      <c r="AI74" s="70">
        <v>2.4</v>
      </c>
      <c r="AJ74" s="69">
        <v>9.6</v>
      </c>
      <c r="AK74" s="71">
        <v>9.1</v>
      </c>
      <c r="AL74" s="71">
        <v>9.6</v>
      </c>
      <c r="AM74" s="71">
        <v>9.4</v>
      </c>
      <c r="AN74" s="71">
        <v>11.4</v>
      </c>
    </row>
    <row r="75" spans="1:41" s="77" customFormat="1" x14ac:dyDescent="0.3">
      <c r="A75" s="72" t="s">
        <v>0</v>
      </c>
      <c r="B75" s="73">
        <v>430.3</v>
      </c>
      <c r="C75" s="73">
        <v>436.20000000000005</v>
      </c>
      <c r="D75" s="74">
        <v>436.3</v>
      </c>
      <c r="E75" s="73">
        <v>436.3</v>
      </c>
      <c r="F75" s="74">
        <v>436.3</v>
      </c>
      <c r="G75" s="74">
        <v>436.3</v>
      </c>
      <c r="H75" s="74">
        <v>436.3</v>
      </c>
      <c r="I75" s="74">
        <v>485</v>
      </c>
      <c r="J75" s="74">
        <v>485.59999999999997</v>
      </c>
      <c r="K75" s="74">
        <v>484.90000000000003</v>
      </c>
      <c r="L75" s="74">
        <v>491.3</v>
      </c>
      <c r="M75" s="74">
        <v>491.3</v>
      </c>
      <c r="N75" s="74">
        <v>491.3</v>
      </c>
      <c r="O75" s="74">
        <v>491.3</v>
      </c>
      <c r="P75" s="74">
        <v>538.4</v>
      </c>
      <c r="Q75" s="74">
        <v>538.4</v>
      </c>
      <c r="R75" s="74">
        <v>538.4</v>
      </c>
      <c r="S75" s="74">
        <v>571.70000000000005</v>
      </c>
      <c r="T75" s="74">
        <v>572.6</v>
      </c>
      <c r="U75" s="74">
        <v>584.20000000000005</v>
      </c>
      <c r="V75" s="74">
        <v>587.20000000000005</v>
      </c>
      <c r="W75" s="74">
        <v>592.40000000000009</v>
      </c>
      <c r="X75" s="75">
        <v>724.19999999999993</v>
      </c>
      <c r="Y75" s="75">
        <v>739.30000000000007</v>
      </c>
      <c r="Z75" s="75">
        <v>734.9</v>
      </c>
      <c r="AA75" s="72">
        <v>740.1</v>
      </c>
      <c r="AB75" s="72">
        <v>731.3</v>
      </c>
      <c r="AC75" s="72">
        <v>733.4</v>
      </c>
      <c r="AD75" s="72">
        <v>735.6</v>
      </c>
      <c r="AE75" s="72">
        <v>736.1</v>
      </c>
      <c r="AF75" s="72">
        <v>743.7</v>
      </c>
      <c r="AG75" s="76">
        <v>764.2</v>
      </c>
      <c r="AH75" s="76">
        <f>SUM(AH69:AH74)</f>
        <v>784.7</v>
      </c>
      <c r="AI75" s="76">
        <f t="shared" ref="AI75:AN75" si="0">SUM(AI69:AI74)</f>
        <v>788.8</v>
      </c>
      <c r="AJ75" s="76">
        <f t="shared" si="0"/>
        <v>787.80000000000007</v>
      </c>
      <c r="AK75" s="76">
        <f t="shared" si="0"/>
        <v>787.1</v>
      </c>
      <c r="AL75" s="76">
        <f t="shared" si="0"/>
        <v>805.90000000000009</v>
      </c>
      <c r="AM75" s="76">
        <f t="shared" si="0"/>
        <v>873.3</v>
      </c>
      <c r="AN75" s="76">
        <f t="shared" si="0"/>
        <v>861.5</v>
      </c>
    </row>
    <row r="76" spans="1:41" s="77" customFormat="1" x14ac:dyDescent="0.2">
      <c r="A76" s="51" t="s">
        <v>95</v>
      </c>
      <c r="B76" s="94"/>
      <c r="C76" s="94"/>
      <c r="D76" s="95"/>
      <c r="E76" s="94"/>
      <c r="F76" s="95"/>
      <c r="G76" s="95"/>
      <c r="H76" s="95"/>
      <c r="I76" s="95"/>
      <c r="J76" s="95"/>
      <c r="K76" s="95"/>
      <c r="L76" s="70"/>
      <c r="M76" s="95"/>
      <c r="N76" s="95"/>
      <c r="O76" s="95"/>
      <c r="P76" s="95"/>
      <c r="Q76" s="95"/>
      <c r="R76" s="95"/>
      <c r="S76" s="95"/>
      <c r="T76" s="95"/>
      <c r="U76" s="95"/>
      <c r="V76" s="95"/>
      <c r="W76" s="95"/>
      <c r="X76" s="95"/>
      <c r="Y76" s="96"/>
      <c r="Z76" s="96"/>
      <c r="AA76" s="96"/>
      <c r="AB76" s="93"/>
      <c r="AC76" s="93"/>
      <c r="AD76" s="93"/>
      <c r="AE76" s="93"/>
      <c r="AF76" s="93"/>
      <c r="AG76" s="93"/>
      <c r="AH76" s="97"/>
      <c r="AI76" s="97"/>
      <c r="AJ76" s="97"/>
      <c r="AK76" s="97"/>
      <c r="AL76" s="97"/>
      <c r="AM76" s="97"/>
      <c r="AN76" s="97"/>
    </row>
    <row r="77" spans="1:41" s="77" customFormat="1" x14ac:dyDescent="0.2">
      <c r="A77" s="51"/>
      <c r="B77" s="94"/>
      <c r="C77" s="94"/>
      <c r="D77" s="95"/>
      <c r="E77" s="94"/>
      <c r="F77" s="95"/>
      <c r="G77" s="95"/>
      <c r="H77" s="95"/>
      <c r="I77" s="95"/>
      <c r="J77" s="95"/>
      <c r="K77" s="95"/>
      <c r="L77" s="70"/>
      <c r="M77" s="95"/>
      <c r="N77" s="95"/>
      <c r="O77" s="95"/>
      <c r="P77" s="95"/>
      <c r="Q77" s="56"/>
      <c r="R77" s="95"/>
      <c r="S77" s="95"/>
      <c r="T77" s="95"/>
      <c r="U77" s="95"/>
      <c r="V77" s="95"/>
      <c r="W77" s="95"/>
      <c r="X77" s="95"/>
      <c r="Y77" s="96"/>
      <c r="Z77" s="96"/>
      <c r="AA77" s="96"/>
      <c r="AB77" s="93"/>
      <c r="AC77" s="93"/>
      <c r="AD77" s="93"/>
      <c r="AE77" s="93"/>
      <c r="AF77" s="93"/>
      <c r="AG77" s="93"/>
      <c r="AH77" s="97"/>
      <c r="AI77" s="97"/>
      <c r="AJ77" s="97"/>
      <c r="AK77" s="97"/>
      <c r="AL77" s="97"/>
      <c r="AM77" s="97"/>
      <c r="AN77" s="97"/>
    </row>
    <row r="78" spans="1:41" x14ac:dyDescent="0.3">
      <c r="L78" s="95"/>
      <c r="AA78" s="78"/>
    </row>
    <row r="79" spans="1:41" s="61" customFormat="1" ht="15.6" x14ac:dyDescent="0.3">
      <c r="A79" s="18" t="s">
        <v>119</v>
      </c>
      <c r="B79" s="18" t="s">
        <v>31</v>
      </c>
      <c r="C79" s="18" t="s">
        <v>30</v>
      </c>
      <c r="D79" s="18" t="s">
        <v>29</v>
      </c>
      <c r="E79" s="18" t="s">
        <v>28</v>
      </c>
      <c r="F79" s="18" t="s">
        <v>27</v>
      </c>
      <c r="G79" s="18" t="s">
        <v>26</v>
      </c>
      <c r="H79" s="18" t="s">
        <v>2</v>
      </c>
      <c r="I79" s="18" t="s">
        <v>3</v>
      </c>
      <c r="J79" s="18" t="s">
        <v>4</v>
      </c>
      <c r="K79" s="18" t="s">
        <v>5</v>
      </c>
      <c r="L79" s="18" t="s">
        <v>6</v>
      </c>
      <c r="M79" s="18" t="s">
        <v>7</v>
      </c>
      <c r="N79" s="18" t="s">
        <v>8</v>
      </c>
      <c r="O79" s="18" t="s">
        <v>9</v>
      </c>
      <c r="P79" s="18" t="s">
        <v>10</v>
      </c>
      <c r="Q79" s="18" t="s">
        <v>11</v>
      </c>
      <c r="R79" s="18" t="s">
        <v>12</v>
      </c>
      <c r="S79" s="272" t="s">
        <v>13</v>
      </c>
      <c r="T79" s="18" t="s">
        <v>14</v>
      </c>
      <c r="U79" s="18" t="s">
        <v>15</v>
      </c>
      <c r="V79" s="18" t="s">
        <v>16</v>
      </c>
      <c r="W79" s="18" t="s">
        <v>17</v>
      </c>
      <c r="X79" s="18" t="s">
        <v>18</v>
      </c>
      <c r="Y79" s="18" t="s">
        <v>19</v>
      </c>
      <c r="Z79" s="79" t="s">
        <v>20</v>
      </c>
      <c r="AA79" s="79" t="s">
        <v>21</v>
      </c>
      <c r="AB79" s="79" t="s">
        <v>22</v>
      </c>
      <c r="AC79" s="18" t="s">
        <v>23</v>
      </c>
      <c r="AD79" s="18" t="s">
        <v>24</v>
      </c>
      <c r="AE79" s="18" t="s">
        <v>25</v>
      </c>
      <c r="AF79" s="18" t="s">
        <v>89</v>
      </c>
      <c r="AG79" s="18" t="s">
        <v>90</v>
      </c>
      <c r="AH79" s="18" t="s">
        <v>91</v>
      </c>
      <c r="AI79" s="18" t="s">
        <v>92</v>
      </c>
      <c r="AJ79" s="18" t="s">
        <v>93</v>
      </c>
      <c r="AK79" s="18" t="s">
        <v>109</v>
      </c>
      <c r="AL79" s="18" t="s">
        <v>111</v>
      </c>
      <c r="AM79" s="18" t="s">
        <v>112</v>
      </c>
      <c r="AN79" s="18" t="s">
        <v>124</v>
      </c>
    </row>
    <row r="80" spans="1:41" x14ac:dyDescent="0.3">
      <c r="A80" s="62" t="s">
        <v>36</v>
      </c>
      <c r="B80" s="64">
        <v>50.9</v>
      </c>
      <c r="C80" s="64">
        <v>48.7</v>
      </c>
      <c r="D80" s="64">
        <v>50.1</v>
      </c>
      <c r="E80" s="64">
        <v>53.4</v>
      </c>
      <c r="F80" s="64">
        <v>53.8</v>
      </c>
      <c r="G80" s="64">
        <v>48.1</v>
      </c>
      <c r="H80" s="64">
        <v>48.7</v>
      </c>
      <c r="I80" s="64">
        <v>79.599999999999994</v>
      </c>
      <c r="J80" s="64">
        <v>88.1</v>
      </c>
      <c r="K80" s="64">
        <v>86.2</v>
      </c>
      <c r="L80" s="64">
        <v>83.8</v>
      </c>
      <c r="M80" s="64">
        <v>92.8</v>
      </c>
      <c r="N80" s="64">
        <v>96.2</v>
      </c>
      <c r="O80" s="64">
        <v>90.5</v>
      </c>
      <c r="P80" s="64">
        <v>93.4</v>
      </c>
      <c r="Q80" s="64">
        <v>94.3</v>
      </c>
      <c r="R80" s="64">
        <v>94.3</v>
      </c>
      <c r="S80" s="64">
        <v>106.80000000000001</v>
      </c>
      <c r="T80" s="64">
        <v>95.9</v>
      </c>
      <c r="U80" s="65">
        <v>106.7</v>
      </c>
      <c r="V80" s="65">
        <v>113.6</v>
      </c>
      <c r="W80" s="65">
        <v>106.6</v>
      </c>
      <c r="X80" s="64">
        <v>116.2</v>
      </c>
      <c r="Y80" s="64">
        <v>126.60000000000001</v>
      </c>
      <c r="Z80" s="69">
        <v>133.69999999999999</v>
      </c>
      <c r="AA80" s="64">
        <v>120.3</v>
      </c>
      <c r="AB80" s="64">
        <v>119.8</v>
      </c>
      <c r="AC80" s="64">
        <v>135.1</v>
      </c>
      <c r="AD80" s="62">
        <v>147.69999999999999</v>
      </c>
      <c r="AE80" s="62">
        <v>132.5</v>
      </c>
      <c r="AF80" s="62">
        <v>125.7</v>
      </c>
      <c r="AG80" s="62">
        <v>132.1</v>
      </c>
      <c r="AH80" s="62">
        <v>140.80000000000001</v>
      </c>
      <c r="AI80" s="62">
        <v>131.80000000000001</v>
      </c>
      <c r="AJ80" s="62">
        <v>120.8</v>
      </c>
      <c r="AK80" s="62">
        <v>132.9</v>
      </c>
      <c r="AL80" s="62">
        <v>138.5</v>
      </c>
      <c r="AM80" s="62">
        <v>134.19999999999999</v>
      </c>
      <c r="AN80" s="62">
        <v>111.3</v>
      </c>
    </row>
    <row r="81" spans="1:40" x14ac:dyDescent="0.3">
      <c r="A81" s="62" t="s">
        <v>37</v>
      </c>
      <c r="B81" s="64">
        <v>45.1</v>
      </c>
      <c r="C81" s="64">
        <v>47</v>
      </c>
      <c r="D81" s="64">
        <v>45.8</v>
      </c>
      <c r="E81" s="67">
        <v>50.7</v>
      </c>
      <c r="F81" s="64">
        <v>51.5</v>
      </c>
      <c r="G81" s="64">
        <v>47.3</v>
      </c>
      <c r="H81" s="64">
        <v>52.9</v>
      </c>
      <c r="I81" s="64">
        <v>58.4</v>
      </c>
      <c r="J81" s="64">
        <v>63.8</v>
      </c>
      <c r="K81" s="64">
        <v>62.1</v>
      </c>
      <c r="L81" s="64">
        <v>63.2</v>
      </c>
      <c r="M81" s="64">
        <v>66.599999999999994</v>
      </c>
      <c r="N81" s="64">
        <v>64.8</v>
      </c>
      <c r="O81" s="64">
        <v>63</v>
      </c>
      <c r="P81" s="64">
        <v>64.599999999999994</v>
      </c>
      <c r="Q81" s="64">
        <v>60.1</v>
      </c>
      <c r="R81" s="64">
        <v>60.1</v>
      </c>
      <c r="S81" s="64">
        <v>61.100000000000023</v>
      </c>
      <c r="T81" s="64">
        <v>62.1</v>
      </c>
      <c r="U81" s="65">
        <v>73.3</v>
      </c>
      <c r="V81" s="65">
        <v>67.5</v>
      </c>
      <c r="W81" s="65">
        <v>72.8</v>
      </c>
      <c r="X81" s="64">
        <v>79.5</v>
      </c>
      <c r="Y81" s="64">
        <v>78</v>
      </c>
      <c r="Z81" s="69">
        <v>81.400000000000006</v>
      </c>
      <c r="AA81" s="64">
        <v>76.900000000000006</v>
      </c>
      <c r="AB81" s="64">
        <v>85.1</v>
      </c>
      <c r="AC81" s="65">
        <v>93.3</v>
      </c>
      <c r="AD81" s="62">
        <v>96.4</v>
      </c>
      <c r="AE81" s="62">
        <v>89.2</v>
      </c>
      <c r="AF81" s="62">
        <v>87.3</v>
      </c>
      <c r="AG81" s="66">
        <v>95</v>
      </c>
      <c r="AH81" s="62">
        <v>90.4</v>
      </c>
      <c r="AI81" s="62">
        <v>91.8</v>
      </c>
      <c r="AJ81" s="62">
        <v>85.8</v>
      </c>
      <c r="AK81" s="62">
        <v>89.8</v>
      </c>
      <c r="AL81" s="62">
        <v>85.1</v>
      </c>
      <c r="AM81" s="62">
        <v>93.1</v>
      </c>
      <c r="AN81" s="62">
        <v>80.900000000000006</v>
      </c>
    </row>
    <row r="82" spans="1:40" x14ac:dyDescent="0.3">
      <c r="A82" s="62" t="s">
        <v>38</v>
      </c>
      <c r="B82" s="64">
        <v>195.2</v>
      </c>
      <c r="C82" s="64">
        <v>196.6</v>
      </c>
      <c r="D82" s="64">
        <v>204.5</v>
      </c>
      <c r="E82" s="64">
        <v>205.4</v>
      </c>
      <c r="F82" s="64">
        <v>192.1</v>
      </c>
      <c r="G82" s="64">
        <v>187.7</v>
      </c>
      <c r="H82" s="64">
        <v>209</v>
      </c>
      <c r="I82" s="64">
        <v>197.5</v>
      </c>
      <c r="J82" s="64">
        <v>218.3</v>
      </c>
      <c r="K82" s="64">
        <v>205.4</v>
      </c>
      <c r="L82" s="64">
        <v>213.3</v>
      </c>
      <c r="M82" s="64">
        <v>216.4</v>
      </c>
      <c r="N82" s="64">
        <v>215.3</v>
      </c>
      <c r="O82" s="64">
        <v>210.1</v>
      </c>
      <c r="P82" s="64">
        <v>220.3</v>
      </c>
      <c r="Q82" s="64">
        <v>232.6</v>
      </c>
      <c r="R82" s="64">
        <v>232.6</v>
      </c>
      <c r="S82" s="64">
        <v>255.79999999999995</v>
      </c>
      <c r="T82" s="64">
        <v>242.9</v>
      </c>
      <c r="U82" s="65">
        <v>246.8</v>
      </c>
      <c r="V82" s="65">
        <v>253.7</v>
      </c>
      <c r="W82" s="65">
        <v>244.7</v>
      </c>
      <c r="X82" s="64">
        <v>277.59999999999997</v>
      </c>
      <c r="Y82" s="64">
        <v>286.40000000000003</v>
      </c>
      <c r="Z82" s="69">
        <v>292.3</v>
      </c>
      <c r="AA82" s="64">
        <v>275.5</v>
      </c>
      <c r="AB82" s="64">
        <v>298.2</v>
      </c>
      <c r="AC82" s="64">
        <v>318.89999999999998</v>
      </c>
      <c r="AD82" s="66">
        <v>333.9</v>
      </c>
      <c r="AE82" s="66">
        <v>305.2</v>
      </c>
      <c r="AF82" s="66">
        <v>310.10000000000002</v>
      </c>
      <c r="AG82" s="66">
        <v>315.89999999999998</v>
      </c>
      <c r="AH82" s="66">
        <v>332.8</v>
      </c>
      <c r="AI82" s="66">
        <v>333.5</v>
      </c>
      <c r="AJ82" s="66">
        <v>319.5</v>
      </c>
      <c r="AK82" s="66">
        <v>335.5</v>
      </c>
      <c r="AL82" s="66">
        <v>361.5</v>
      </c>
      <c r="AM82" s="66">
        <v>376</v>
      </c>
      <c r="AN82" s="66">
        <v>347</v>
      </c>
    </row>
    <row r="83" spans="1:40" x14ac:dyDescent="0.3">
      <c r="A83" s="62" t="s">
        <v>39</v>
      </c>
      <c r="B83" s="64">
        <v>14.3</v>
      </c>
      <c r="C83" s="64">
        <v>13.6</v>
      </c>
      <c r="D83" s="64">
        <v>14.1</v>
      </c>
      <c r="E83" s="64">
        <v>14</v>
      </c>
      <c r="F83" s="64">
        <v>15</v>
      </c>
      <c r="G83" s="64">
        <v>15.5</v>
      </c>
      <c r="H83" s="64">
        <v>14.7</v>
      </c>
      <c r="I83" s="64">
        <v>16.100000000000001</v>
      </c>
      <c r="J83" s="64">
        <v>17.600000000000001</v>
      </c>
      <c r="K83" s="64">
        <v>16.8</v>
      </c>
      <c r="L83" s="64">
        <v>17.100000000000001</v>
      </c>
      <c r="M83" s="64">
        <v>16.399999999999999</v>
      </c>
      <c r="N83" s="64">
        <v>17.899999999999999</v>
      </c>
      <c r="O83" s="64">
        <v>16.600000000000001</v>
      </c>
      <c r="P83" s="64">
        <v>17.899999999999999</v>
      </c>
      <c r="Q83" s="64">
        <v>18.5</v>
      </c>
      <c r="R83" s="64">
        <v>18.5</v>
      </c>
      <c r="S83" s="64">
        <v>18.800000000000004</v>
      </c>
      <c r="T83" s="64">
        <v>19.3</v>
      </c>
      <c r="U83" s="65">
        <v>21.3</v>
      </c>
      <c r="V83" s="65">
        <v>22.2</v>
      </c>
      <c r="W83" s="65">
        <v>23.8</v>
      </c>
      <c r="X83" s="64">
        <v>26.3</v>
      </c>
      <c r="Y83" s="64">
        <v>29.2</v>
      </c>
      <c r="Z83" s="69">
        <v>30.4</v>
      </c>
      <c r="AA83" s="64">
        <v>28</v>
      </c>
      <c r="AB83" s="64">
        <v>31.8</v>
      </c>
      <c r="AC83" s="64">
        <v>33.9</v>
      </c>
      <c r="AD83" s="69">
        <v>33.4</v>
      </c>
      <c r="AE83" s="69">
        <v>31.9</v>
      </c>
      <c r="AF83" s="69">
        <v>29.2</v>
      </c>
      <c r="AG83" s="69">
        <v>29</v>
      </c>
      <c r="AH83" s="69">
        <v>33.1</v>
      </c>
      <c r="AI83" s="69">
        <v>35.6</v>
      </c>
      <c r="AJ83" s="69">
        <v>33.299999999999997</v>
      </c>
      <c r="AK83" s="69">
        <v>34.9</v>
      </c>
      <c r="AL83" s="69">
        <v>41.3</v>
      </c>
      <c r="AM83" s="69">
        <v>40.799999999999997</v>
      </c>
      <c r="AN83" s="69">
        <v>33.200000000000003</v>
      </c>
    </row>
    <row r="84" spans="1:40" x14ac:dyDescent="0.3">
      <c r="A84" s="62" t="s">
        <v>41</v>
      </c>
      <c r="B84" s="70" t="s">
        <v>1</v>
      </c>
      <c r="C84" s="70" t="s">
        <v>1</v>
      </c>
      <c r="D84" s="70" t="s">
        <v>1</v>
      </c>
      <c r="E84" s="70" t="s">
        <v>1</v>
      </c>
      <c r="F84" s="70" t="s">
        <v>1</v>
      </c>
      <c r="G84" s="70" t="s">
        <v>1</v>
      </c>
      <c r="H84" s="70" t="s">
        <v>1</v>
      </c>
      <c r="I84" s="70" t="s">
        <v>1</v>
      </c>
      <c r="J84" s="70" t="s">
        <v>1</v>
      </c>
      <c r="K84" s="70" t="s">
        <v>1</v>
      </c>
      <c r="L84" s="70" t="s">
        <v>1</v>
      </c>
      <c r="M84" s="70" t="s">
        <v>1</v>
      </c>
      <c r="N84" s="70" t="s">
        <v>1</v>
      </c>
      <c r="O84" s="70" t="s">
        <v>1</v>
      </c>
      <c r="P84" s="70" t="s">
        <v>1</v>
      </c>
      <c r="Q84" s="70" t="s">
        <v>1</v>
      </c>
      <c r="R84" s="70" t="s">
        <v>1</v>
      </c>
      <c r="S84" s="70" t="s">
        <v>1</v>
      </c>
      <c r="T84" s="70" t="s">
        <v>1</v>
      </c>
      <c r="U84" s="70" t="s">
        <v>1</v>
      </c>
      <c r="V84" s="70" t="s">
        <v>1</v>
      </c>
      <c r="W84" s="70" t="s">
        <v>1</v>
      </c>
      <c r="X84" s="64">
        <v>0.5</v>
      </c>
      <c r="Y84" s="64">
        <v>0.6</v>
      </c>
      <c r="Z84" s="69">
        <v>0.5</v>
      </c>
      <c r="AA84" s="64">
        <v>0.4</v>
      </c>
      <c r="AB84" s="64">
        <v>0.5</v>
      </c>
      <c r="AC84" s="64">
        <v>0.7</v>
      </c>
      <c r="AD84" s="69">
        <v>0.9</v>
      </c>
      <c r="AE84" s="69">
        <v>1</v>
      </c>
      <c r="AF84" s="69">
        <v>1</v>
      </c>
      <c r="AG84" s="69">
        <v>1.1000000000000001</v>
      </c>
      <c r="AH84" s="69">
        <v>1.1000000000000001</v>
      </c>
      <c r="AI84" s="71" t="s">
        <v>1</v>
      </c>
      <c r="AJ84" s="71" t="s">
        <v>1</v>
      </c>
      <c r="AK84" s="71" t="s">
        <v>1</v>
      </c>
      <c r="AL84" s="71" t="s">
        <v>1</v>
      </c>
      <c r="AM84" s="71" t="s">
        <v>1</v>
      </c>
      <c r="AN84" s="71" t="s">
        <v>1</v>
      </c>
    </row>
    <row r="85" spans="1:40" x14ac:dyDescent="0.3">
      <c r="A85" s="6" t="s">
        <v>94</v>
      </c>
      <c r="B85" s="70" t="s">
        <v>1</v>
      </c>
      <c r="C85" s="70" t="s">
        <v>1</v>
      </c>
      <c r="D85" s="70" t="s">
        <v>1</v>
      </c>
      <c r="E85" s="70" t="s">
        <v>1</v>
      </c>
      <c r="F85" s="70" t="s">
        <v>1</v>
      </c>
      <c r="G85" s="70" t="s">
        <v>1</v>
      </c>
      <c r="H85" s="70" t="s">
        <v>1</v>
      </c>
      <c r="I85" s="70" t="s">
        <v>1</v>
      </c>
      <c r="J85" s="70" t="s">
        <v>1</v>
      </c>
      <c r="K85" s="70" t="s">
        <v>1</v>
      </c>
      <c r="L85" s="70" t="s">
        <v>1</v>
      </c>
      <c r="M85" s="70" t="s">
        <v>1</v>
      </c>
      <c r="N85" s="70" t="s">
        <v>1</v>
      </c>
      <c r="O85" s="70" t="s">
        <v>1</v>
      </c>
      <c r="P85" s="70" t="s">
        <v>1</v>
      </c>
      <c r="Q85" s="70" t="s">
        <v>1</v>
      </c>
      <c r="R85" s="70" t="s">
        <v>1</v>
      </c>
      <c r="S85" s="70" t="s">
        <v>1</v>
      </c>
      <c r="T85" s="70" t="s">
        <v>1</v>
      </c>
      <c r="U85" s="70" t="s">
        <v>1</v>
      </c>
      <c r="V85" s="70" t="s">
        <v>1</v>
      </c>
      <c r="W85" s="70" t="s">
        <v>1</v>
      </c>
      <c r="X85" s="70" t="s">
        <v>1</v>
      </c>
      <c r="Y85" s="70" t="s">
        <v>1</v>
      </c>
      <c r="Z85" s="70" t="s">
        <v>1</v>
      </c>
      <c r="AA85" s="70" t="s">
        <v>1</v>
      </c>
      <c r="AB85" s="70" t="s">
        <v>1</v>
      </c>
      <c r="AC85" s="70" t="s">
        <v>1</v>
      </c>
      <c r="AD85" s="70" t="s">
        <v>1</v>
      </c>
      <c r="AE85" s="70" t="s">
        <v>1</v>
      </c>
      <c r="AF85" s="70" t="s">
        <v>1</v>
      </c>
      <c r="AG85" s="70" t="s">
        <v>1</v>
      </c>
      <c r="AH85" s="70" t="s">
        <v>1</v>
      </c>
      <c r="AI85" s="70">
        <v>1.1000000000000001</v>
      </c>
      <c r="AJ85" s="69">
        <v>1.6</v>
      </c>
      <c r="AK85" s="69">
        <v>2.2999999999999998</v>
      </c>
      <c r="AL85" s="69">
        <v>2.8</v>
      </c>
      <c r="AM85" s="69">
        <v>2.5</v>
      </c>
      <c r="AN85" s="69">
        <v>1.5</v>
      </c>
    </row>
    <row r="86" spans="1:40" s="77" customFormat="1" x14ac:dyDescent="0.3">
      <c r="A86" s="72" t="s">
        <v>0</v>
      </c>
      <c r="B86" s="74">
        <v>305.5</v>
      </c>
      <c r="C86" s="74">
        <v>305.90000000000003</v>
      </c>
      <c r="D86" s="74">
        <v>314.5</v>
      </c>
      <c r="E86" s="74">
        <v>323.5</v>
      </c>
      <c r="F86" s="74">
        <v>312.39999999999998</v>
      </c>
      <c r="G86" s="74">
        <v>298.60000000000002</v>
      </c>
      <c r="H86" s="74">
        <v>325.3</v>
      </c>
      <c r="I86" s="74">
        <v>351.6</v>
      </c>
      <c r="J86" s="74">
        <v>387.8</v>
      </c>
      <c r="K86" s="74">
        <v>370.50000000000006</v>
      </c>
      <c r="L86" s="74">
        <v>377.40000000000003</v>
      </c>
      <c r="M86" s="74">
        <v>392.19999999999993</v>
      </c>
      <c r="N86" s="74">
        <v>394.2</v>
      </c>
      <c r="O86" s="74">
        <v>380.20000000000005</v>
      </c>
      <c r="P86" s="74">
        <v>396.2</v>
      </c>
      <c r="Q86" s="74">
        <v>405.5</v>
      </c>
      <c r="R86" s="74">
        <v>405.5</v>
      </c>
      <c r="S86" s="74">
        <v>442.5</v>
      </c>
      <c r="T86" s="74">
        <v>420.2</v>
      </c>
      <c r="U86" s="74">
        <v>448.1</v>
      </c>
      <c r="V86" s="74">
        <v>456.99999999999994</v>
      </c>
      <c r="W86" s="74">
        <v>447.9</v>
      </c>
      <c r="X86" s="74">
        <v>500.09999999999997</v>
      </c>
      <c r="Y86" s="74">
        <v>520.79999999999995</v>
      </c>
      <c r="Z86" s="75">
        <v>538.29999999999995</v>
      </c>
      <c r="AA86" s="72">
        <v>501.1</v>
      </c>
      <c r="AB86" s="72">
        <v>535.4</v>
      </c>
      <c r="AC86" s="72">
        <v>581.9</v>
      </c>
      <c r="AD86" s="72">
        <v>612.29999999999995</v>
      </c>
      <c r="AE86" s="72">
        <v>559.79999999999995</v>
      </c>
      <c r="AF86" s="72">
        <v>553.29999999999995</v>
      </c>
      <c r="AG86" s="72">
        <v>573.1</v>
      </c>
      <c r="AH86" s="72">
        <f>SUM(AH80:AH85)</f>
        <v>598.20000000000005</v>
      </c>
      <c r="AI86" s="76">
        <f>SUM(AI80:AI85)</f>
        <v>593.80000000000007</v>
      </c>
      <c r="AJ86" s="76">
        <f t="shared" ref="AJ86:AN86" si="1">SUM(AJ80:AJ85)</f>
        <v>561</v>
      </c>
      <c r="AK86" s="76">
        <f t="shared" si="1"/>
        <v>595.4</v>
      </c>
      <c r="AL86" s="76">
        <f t="shared" si="1"/>
        <v>629.19999999999993</v>
      </c>
      <c r="AM86" s="76">
        <f t="shared" si="1"/>
        <v>646.59999999999991</v>
      </c>
      <c r="AN86" s="76">
        <f t="shared" si="1"/>
        <v>573.90000000000009</v>
      </c>
    </row>
    <row r="87" spans="1:40" s="77" customFormat="1" x14ac:dyDescent="0.2">
      <c r="A87" s="51" t="s">
        <v>95</v>
      </c>
      <c r="B87" s="95"/>
      <c r="C87" s="95"/>
      <c r="D87" s="95"/>
      <c r="E87" s="95"/>
      <c r="F87" s="95"/>
      <c r="G87" s="95"/>
      <c r="H87" s="95"/>
      <c r="I87" s="95"/>
      <c r="J87" s="95"/>
      <c r="K87" s="95"/>
      <c r="L87" s="70"/>
      <c r="M87" s="95"/>
      <c r="N87" s="95"/>
      <c r="O87" s="95"/>
      <c r="P87" s="95"/>
      <c r="Q87" s="95"/>
      <c r="R87" s="95"/>
      <c r="S87" s="95"/>
      <c r="T87" s="95"/>
      <c r="U87" s="95"/>
      <c r="V87" s="95"/>
      <c r="W87" s="95"/>
      <c r="X87" s="95"/>
      <c r="Y87" s="95"/>
      <c r="Z87" s="95"/>
      <c r="AA87" s="96"/>
      <c r="AB87" s="93"/>
      <c r="AC87" s="93"/>
      <c r="AD87" s="93"/>
      <c r="AE87" s="93"/>
      <c r="AF87" s="93"/>
      <c r="AG87" s="93"/>
      <c r="AH87" s="93"/>
      <c r="AI87" s="93"/>
      <c r="AJ87" s="97"/>
      <c r="AK87" s="97"/>
      <c r="AL87" s="97"/>
      <c r="AM87" s="97"/>
      <c r="AN87" s="97"/>
    </row>
    <row r="88" spans="1:40" x14ac:dyDescent="0.3">
      <c r="L88" s="95"/>
      <c r="AA88" s="78"/>
    </row>
    <row r="89" spans="1:40" s="61" customFormat="1" ht="15.6" x14ac:dyDescent="0.3">
      <c r="A89" s="18" t="s">
        <v>120</v>
      </c>
      <c r="B89" s="18" t="s">
        <v>31</v>
      </c>
      <c r="C89" s="18" t="s">
        <v>30</v>
      </c>
      <c r="D89" s="18" t="s">
        <v>29</v>
      </c>
      <c r="E89" s="18" t="s">
        <v>28</v>
      </c>
      <c r="F89" s="18" t="s">
        <v>27</v>
      </c>
      <c r="G89" s="18" t="s">
        <v>26</v>
      </c>
      <c r="H89" s="18" t="s">
        <v>2</v>
      </c>
      <c r="I89" s="18" t="s">
        <v>3</v>
      </c>
      <c r="J89" s="18" t="s">
        <v>4</v>
      </c>
      <c r="K89" s="18" t="s">
        <v>5</v>
      </c>
      <c r="L89" s="18" t="s">
        <v>6</v>
      </c>
      <c r="M89" s="18" t="s">
        <v>7</v>
      </c>
      <c r="N89" s="18" t="s">
        <v>8</v>
      </c>
      <c r="O89" s="18" t="s">
        <v>9</v>
      </c>
      <c r="P89" s="18" t="s">
        <v>10</v>
      </c>
      <c r="Q89" s="18" t="s">
        <v>11</v>
      </c>
      <c r="R89" s="18" t="s">
        <v>12</v>
      </c>
      <c r="S89" s="272" t="s">
        <v>13</v>
      </c>
      <c r="T89" s="18" t="s">
        <v>14</v>
      </c>
      <c r="U89" s="18" t="s">
        <v>15</v>
      </c>
      <c r="V89" s="18" t="s">
        <v>16</v>
      </c>
      <c r="W89" s="18" t="s">
        <v>17</v>
      </c>
      <c r="X89" s="18" t="s">
        <v>18</v>
      </c>
      <c r="Y89" s="18" t="s">
        <v>19</v>
      </c>
      <c r="Z89" s="79" t="s">
        <v>20</v>
      </c>
      <c r="AA89" s="79" t="s">
        <v>21</v>
      </c>
      <c r="AB89" s="79" t="s">
        <v>22</v>
      </c>
      <c r="AC89" s="18" t="s">
        <v>23</v>
      </c>
      <c r="AD89" s="18" t="s">
        <v>24</v>
      </c>
      <c r="AE89" s="18" t="s">
        <v>25</v>
      </c>
      <c r="AF89" s="18" t="s">
        <v>89</v>
      </c>
      <c r="AG89" s="18" t="s">
        <v>90</v>
      </c>
      <c r="AH89" s="18" t="s">
        <v>91</v>
      </c>
      <c r="AI89" s="18" t="s">
        <v>92</v>
      </c>
      <c r="AJ89" s="18" t="s">
        <v>93</v>
      </c>
      <c r="AK89" s="18" t="s">
        <v>109</v>
      </c>
      <c r="AL89" s="18" t="s">
        <v>111</v>
      </c>
      <c r="AM89" s="18" t="s">
        <v>112</v>
      </c>
      <c r="AN89" s="18" t="s">
        <v>124</v>
      </c>
    </row>
    <row r="90" spans="1:40" x14ac:dyDescent="0.3">
      <c r="A90" s="62" t="s">
        <v>36</v>
      </c>
      <c r="B90" s="58">
        <v>0.71599999999999997</v>
      </c>
      <c r="C90" s="58">
        <v>0.65633423180592998</v>
      </c>
      <c r="D90" s="58">
        <v>0.67520215633423175</v>
      </c>
      <c r="E90" s="58">
        <v>0.71967654986522911</v>
      </c>
      <c r="F90" s="58">
        <v>0.72506738544474392</v>
      </c>
      <c r="G90" s="58">
        <v>0.64824797843665771</v>
      </c>
      <c r="H90" s="58">
        <v>0.65633423180592998</v>
      </c>
      <c r="I90" s="58">
        <v>0.70692717584369447</v>
      </c>
      <c r="J90" s="58">
        <v>0.77895667550839964</v>
      </c>
      <c r="K90" s="58">
        <v>0.76554174067495562</v>
      </c>
      <c r="L90" s="58">
        <v>0.70420168067226885</v>
      </c>
      <c r="M90" s="58">
        <v>0.77983193277310925</v>
      </c>
      <c r="N90" s="58">
        <v>0.80840336134453783</v>
      </c>
      <c r="O90" s="58">
        <v>0.76050420168067223</v>
      </c>
      <c r="P90" s="58">
        <v>0.77510373443983405</v>
      </c>
      <c r="Q90" s="58">
        <v>0.78257261410788381</v>
      </c>
      <c r="R90" s="58">
        <v>0.78257261410788381</v>
      </c>
      <c r="S90" s="58">
        <v>0.85031847133757976</v>
      </c>
      <c r="T90" s="58">
        <v>0.75810276679841904</v>
      </c>
      <c r="U90" s="58">
        <v>0.80467571644042235</v>
      </c>
      <c r="V90" s="58">
        <v>0.85029940119760483</v>
      </c>
      <c r="W90" s="58">
        <v>0.76801152737752154</v>
      </c>
      <c r="X90" s="58">
        <v>0.66210826210826212</v>
      </c>
      <c r="Y90" s="58">
        <v>0.66421825813221413</v>
      </c>
      <c r="Z90" s="58">
        <v>0.69699999999999995</v>
      </c>
      <c r="AA90" s="58">
        <v>0.61499999999999999</v>
      </c>
      <c r="AB90" s="58">
        <v>0.64</v>
      </c>
      <c r="AC90" s="58">
        <v>0.71671087533156497</v>
      </c>
      <c r="AD90" s="58">
        <v>0.77777777777777768</v>
      </c>
      <c r="AE90" s="58">
        <v>0.69810326659641719</v>
      </c>
      <c r="AF90" s="58">
        <v>0.64594039054470709</v>
      </c>
      <c r="AG90" s="58">
        <v>0.65700000000000003</v>
      </c>
      <c r="AH90" s="58">
        <f t="shared" ref="AH90:AM93" si="2">AH80/AH69</f>
        <v>0.66920152091254759</v>
      </c>
      <c r="AI90" s="58">
        <f t="shared" si="2"/>
        <v>0.62732032365540225</v>
      </c>
      <c r="AJ90" s="58">
        <f t="shared" si="2"/>
        <v>0.57799043062200961</v>
      </c>
      <c r="AK90" s="58">
        <f t="shared" si="2"/>
        <v>0.64171897633993247</v>
      </c>
      <c r="AL90" s="58">
        <f t="shared" si="2"/>
        <v>0.65391879131255903</v>
      </c>
      <c r="AM90" s="58">
        <f t="shared" si="2"/>
        <v>0.64768339768339767</v>
      </c>
      <c r="AN90" s="58">
        <v>0.53716216216216217</v>
      </c>
    </row>
    <row r="91" spans="1:40" x14ac:dyDescent="0.3">
      <c r="A91" s="62" t="s">
        <v>37</v>
      </c>
      <c r="B91" s="58">
        <v>0.58499999999999996</v>
      </c>
      <c r="C91" s="58">
        <v>0.58823529411764697</v>
      </c>
      <c r="D91" s="58">
        <v>0.57321652065081341</v>
      </c>
      <c r="E91" s="58">
        <v>0.63454317897371715</v>
      </c>
      <c r="F91" s="58">
        <v>0.64455569461827278</v>
      </c>
      <c r="G91" s="58">
        <v>0.59198998748435538</v>
      </c>
      <c r="H91" s="58">
        <v>0.66207759699624524</v>
      </c>
      <c r="I91" s="58">
        <v>0.64745011086474502</v>
      </c>
      <c r="J91" s="58">
        <v>0.70653377630121816</v>
      </c>
      <c r="K91" s="58">
        <v>0.68847006651884701</v>
      </c>
      <c r="L91" s="58">
        <v>0.70066518847006654</v>
      </c>
      <c r="M91" s="58">
        <v>0.73835920177383585</v>
      </c>
      <c r="N91" s="58">
        <v>0.71840354767184034</v>
      </c>
      <c r="O91" s="58">
        <v>0.69844789356984471</v>
      </c>
      <c r="P91" s="58">
        <v>0.67573221757322177</v>
      </c>
      <c r="Q91" s="58">
        <v>0.62866108786610886</v>
      </c>
      <c r="R91" s="58">
        <v>0.62866108786610886</v>
      </c>
      <c r="S91" s="58">
        <v>0.62156663275686697</v>
      </c>
      <c r="T91" s="58">
        <v>0.63173957273652093</v>
      </c>
      <c r="U91" s="58">
        <v>0.70616570327552985</v>
      </c>
      <c r="V91" s="58">
        <v>0.6379962192816635</v>
      </c>
      <c r="W91" s="58">
        <v>0.68809073724007563</v>
      </c>
      <c r="X91" s="58">
        <v>0.66582914572864316</v>
      </c>
      <c r="Y91" s="58">
        <v>0.6532663316582914</v>
      </c>
      <c r="Z91" s="58">
        <v>0.71499999999999997</v>
      </c>
      <c r="AA91" s="58">
        <v>0.66799999999999993</v>
      </c>
      <c r="AB91" s="58">
        <v>0.74199999999999999</v>
      </c>
      <c r="AC91" s="58">
        <v>0.8084922010398613</v>
      </c>
      <c r="AD91" s="58">
        <v>0.82960413080895012</v>
      </c>
      <c r="AE91" s="58">
        <v>0.76369863013698636</v>
      </c>
      <c r="AF91" s="58">
        <v>0.73115577889447225</v>
      </c>
      <c r="AG91" s="58">
        <v>0.71399999999999997</v>
      </c>
      <c r="AH91" s="58">
        <f t="shared" si="2"/>
        <v>0.68849961919268843</v>
      </c>
      <c r="AI91" s="58">
        <f t="shared" si="2"/>
        <v>0.67649226234340465</v>
      </c>
      <c r="AJ91" s="58">
        <f t="shared" si="2"/>
        <v>0.66718506998444793</v>
      </c>
      <c r="AK91" s="58">
        <f t="shared" si="2"/>
        <v>0.68917881811204906</v>
      </c>
      <c r="AL91" s="58">
        <f t="shared" si="2"/>
        <v>0.63554891710231509</v>
      </c>
      <c r="AM91" s="58">
        <f t="shared" si="2"/>
        <v>0.69633507853403143</v>
      </c>
      <c r="AN91" s="58">
        <v>0.67472894078398671</v>
      </c>
    </row>
    <row r="92" spans="1:40" x14ac:dyDescent="0.3">
      <c r="A92" s="62" t="s">
        <v>38</v>
      </c>
      <c r="B92" s="58">
        <v>0.74299999999999999</v>
      </c>
      <c r="C92" s="58">
        <v>0.74866717440974861</v>
      </c>
      <c r="D92" s="58">
        <v>0.77845451084887707</v>
      </c>
      <c r="E92" s="58">
        <v>0.78188047202131716</v>
      </c>
      <c r="F92" s="58">
        <v>0.73125237913970309</v>
      </c>
      <c r="G92" s="58">
        <v>0.71450323562999618</v>
      </c>
      <c r="H92" s="58">
        <v>0.79558431671107732</v>
      </c>
      <c r="I92" s="58">
        <v>0.75180814617434344</v>
      </c>
      <c r="J92" s="58">
        <v>0.83098591549295786</v>
      </c>
      <c r="K92" s="58">
        <v>0.7821782178217821</v>
      </c>
      <c r="L92" s="58">
        <v>0.81226199543031219</v>
      </c>
      <c r="M92" s="58">
        <v>0.82406702208682403</v>
      </c>
      <c r="N92" s="58">
        <v>0.8198781416603198</v>
      </c>
      <c r="O92" s="58">
        <v>0.80007616146229998</v>
      </c>
      <c r="P92" s="58">
        <v>0.72754293262879788</v>
      </c>
      <c r="Q92" s="58">
        <v>0.76816380449141342</v>
      </c>
      <c r="R92" s="58">
        <v>0.76816380449141342</v>
      </c>
      <c r="S92" s="58">
        <v>0.84478203434610288</v>
      </c>
      <c r="T92" s="58">
        <v>0.80217965653896961</v>
      </c>
      <c r="U92" s="58">
        <v>0.81505944517833551</v>
      </c>
      <c r="V92" s="58">
        <v>0.83784676354029053</v>
      </c>
      <c r="W92" s="58">
        <v>0.80812417437252304</v>
      </c>
      <c r="X92" s="58">
        <v>0.72537235432453617</v>
      </c>
      <c r="Y92" s="58">
        <v>0.74836686699764843</v>
      </c>
      <c r="Z92" s="58">
        <v>0.76400000000000001</v>
      </c>
      <c r="AA92" s="58">
        <v>0.72</v>
      </c>
      <c r="AB92" s="58">
        <v>0.77900000000000003</v>
      </c>
      <c r="AC92" s="58">
        <v>0.83328978311993729</v>
      </c>
      <c r="AD92" s="58">
        <v>0.87248497517637835</v>
      </c>
      <c r="AE92" s="58">
        <v>0.79749150770838773</v>
      </c>
      <c r="AF92" s="58">
        <v>0.81029527044682526</v>
      </c>
      <c r="AG92" s="58">
        <v>0.82499999999999996</v>
      </c>
      <c r="AH92" s="58">
        <f t="shared" si="2"/>
        <v>0.84125379170879677</v>
      </c>
      <c r="AI92" s="58">
        <f t="shared" si="2"/>
        <v>0.84302325581395343</v>
      </c>
      <c r="AJ92" s="58">
        <f t="shared" si="2"/>
        <v>0.80763397371081891</v>
      </c>
      <c r="AK92" s="58">
        <f t="shared" si="2"/>
        <v>0.84807886754297268</v>
      </c>
      <c r="AL92" s="58">
        <f t="shared" si="2"/>
        <v>0.89127218934911234</v>
      </c>
      <c r="AM92" s="58">
        <f t="shared" si="2"/>
        <v>0.78661087866108792</v>
      </c>
      <c r="AN92" s="58">
        <v>0.72594142259414229</v>
      </c>
    </row>
    <row r="93" spans="1:40" x14ac:dyDescent="0.3">
      <c r="A93" s="62" t="s">
        <v>39</v>
      </c>
      <c r="B93" s="58">
        <v>0.73333333333333339</v>
      </c>
      <c r="C93" s="58">
        <v>0.6974358974358974</v>
      </c>
      <c r="D93" s="58">
        <v>0.72307692307692306</v>
      </c>
      <c r="E93" s="58">
        <v>0.71794871794871795</v>
      </c>
      <c r="F93" s="58">
        <v>0.76923076923076927</v>
      </c>
      <c r="G93" s="58">
        <v>0.79487179487179482</v>
      </c>
      <c r="H93" s="58">
        <v>0.75384615384615383</v>
      </c>
      <c r="I93" s="58">
        <v>0.82564102564102571</v>
      </c>
      <c r="J93" s="58">
        <v>0.90256410256410269</v>
      </c>
      <c r="K93" s="58">
        <v>0.86153846153846159</v>
      </c>
      <c r="L93" s="58">
        <v>0.87692307692307703</v>
      </c>
      <c r="M93" s="58">
        <v>0.84102564102564092</v>
      </c>
      <c r="N93" s="58">
        <v>0.91794871794871791</v>
      </c>
      <c r="O93" s="58">
        <v>0.85128205128205137</v>
      </c>
      <c r="P93" s="58">
        <v>0.91794871794871791</v>
      </c>
      <c r="Q93" s="58">
        <v>0.94871794871794868</v>
      </c>
      <c r="R93" s="58">
        <v>0.94871794871794868</v>
      </c>
      <c r="S93" s="58">
        <v>0.41777777777777786</v>
      </c>
      <c r="T93" s="58">
        <v>0.42888888888888893</v>
      </c>
      <c r="U93" s="58">
        <v>0.47333333333333333</v>
      </c>
      <c r="V93" s="58">
        <v>0.49333333333333329</v>
      </c>
      <c r="W93" s="58">
        <v>0.52888888888888885</v>
      </c>
      <c r="X93" s="58">
        <v>0.58444444444444443</v>
      </c>
      <c r="Y93" s="58">
        <v>0.64888888888888885</v>
      </c>
      <c r="Z93" s="58">
        <v>0.67600000000000005</v>
      </c>
      <c r="AA93" s="58">
        <v>0.622</v>
      </c>
      <c r="AB93" s="58">
        <v>0.70699999999999996</v>
      </c>
      <c r="AC93" s="58">
        <v>0.7533333333333333</v>
      </c>
      <c r="AD93" s="58">
        <v>0.74222222222222223</v>
      </c>
      <c r="AE93" s="58">
        <v>0.7088888888888889</v>
      </c>
      <c r="AF93" s="58">
        <v>0.64888888888888885</v>
      </c>
      <c r="AG93" s="58">
        <v>0.64400000000000002</v>
      </c>
      <c r="AH93" s="58">
        <f t="shared" si="2"/>
        <v>0.73555555555555563</v>
      </c>
      <c r="AI93" s="58">
        <f t="shared" si="2"/>
        <v>0.7911111111111111</v>
      </c>
      <c r="AJ93" s="58">
        <f t="shared" si="2"/>
        <v>0.74</v>
      </c>
      <c r="AK93" s="58">
        <f t="shared" si="2"/>
        <v>0.77555555555555555</v>
      </c>
      <c r="AL93" s="58">
        <f t="shared" si="2"/>
        <v>0.91777777777777769</v>
      </c>
      <c r="AM93" s="58">
        <f t="shared" si="2"/>
        <v>0.90666666666666662</v>
      </c>
      <c r="AN93" s="58">
        <v>0.73777777777777787</v>
      </c>
    </row>
    <row r="94" spans="1:40" x14ac:dyDescent="0.3">
      <c r="A94" s="62" t="s">
        <v>41</v>
      </c>
      <c r="B94" s="70" t="s">
        <v>1</v>
      </c>
      <c r="C94" s="70" t="s">
        <v>1</v>
      </c>
      <c r="D94" s="70" t="s">
        <v>1</v>
      </c>
      <c r="E94" s="70" t="s">
        <v>1</v>
      </c>
      <c r="F94" s="70" t="s">
        <v>1</v>
      </c>
      <c r="G94" s="70" t="s">
        <v>1</v>
      </c>
      <c r="H94" s="70" t="s">
        <v>1</v>
      </c>
      <c r="I94" s="70" t="s">
        <v>1</v>
      </c>
      <c r="J94" s="70" t="s">
        <v>1</v>
      </c>
      <c r="K94" s="70" t="s">
        <v>1</v>
      </c>
      <c r="L94" s="70" t="s">
        <v>1</v>
      </c>
      <c r="M94" s="70" t="s">
        <v>1</v>
      </c>
      <c r="N94" s="70" t="s">
        <v>1</v>
      </c>
      <c r="O94" s="70" t="s">
        <v>1</v>
      </c>
      <c r="P94" s="70" t="s">
        <v>1</v>
      </c>
      <c r="Q94" s="70" t="s">
        <v>1</v>
      </c>
      <c r="R94" s="70" t="s">
        <v>1</v>
      </c>
      <c r="S94" s="70" t="s">
        <v>1</v>
      </c>
      <c r="T94" s="70" t="s">
        <v>1</v>
      </c>
      <c r="U94" s="70" t="s">
        <v>1</v>
      </c>
      <c r="V94" s="70" t="s">
        <v>1</v>
      </c>
      <c r="W94" s="70" t="s">
        <v>1</v>
      </c>
      <c r="X94" s="58">
        <v>0.313</v>
      </c>
      <c r="Y94" s="58">
        <v>0.375</v>
      </c>
      <c r="Z94" s="58">
        <v>0.313</v>
      </c>
      <c r="AA94" s="58">
        <v>0.25</v>
      </c>
      <c r="AB94" s="58">
        <v>0.27800000000000002</v>
      </c>
      <c r="AC94" s="58">
        <v>0.38888888888888884</v>
      </c>
      <c r="AD94" s="58">
        <v>0.5</v>
      </c>
      <c r="AE94" s="58">
        <v>0.55555555555555558</v>
      </c>
      <c r="AF94" s="58">
        <v>0.5</v>
      </c>
      <c r="AG94" s="58">
        <v>0.47799999999999998</v>
      </c>
      <c r="AH94" s="58">
        <f>AH84/AH73</f>
        <v>0.45833333333333337</v>
      </c>
      <c r="AI94" s="70" t="s">
        <v>1</v>
      </c>
      <c r="AJ94" s="70" t="s">
        <v>1</v>
      </c>
      <c r="AK94" s="70" t="s">
        <v>1</v>
      </c>
      <c r="AL94" s="70" t="s">
        <v>1</v>
      </c>
      <c r="AM94" s="70" t="s">
        <v>1</v>
      </c>
      <c r="AN94" s="70" t="s">
        <v>1</v>
      </c>
    </row>
    <row r="95" spans="1:40" x14ac:dyDescent="0.3">
      <c r="A95" s="6" t="s">
        <v>94</v>
      </c>
      <c r="B95" s="70" t="s">
        <v>1</v>
      </c>
      <c r="C95" s="70" t="s">
        <v>1</v>
      </c>
      <c r="D95" s="70" t="s">
        <v>1</v>
      </c>
      <c r="E95" s="70" t="s">
        <v>1</v>
      </c>
      <c r="F95" s="70" t="s">
        <v>1</v>
      </c>
      <c r="G95" s="70" t="s">
        <v>1</v>
      </c>
      <c r="H95" s="70" t="s">
        <v>1</v>
      </c>
      <c r="I95" s="70" t="s">
        <v>1</v>
      </c>
      <c r="J95" s="70" t="s">
        <v>1</v>
      </c>
      <c r="K95" s="70" t="s">
        <v>1</v>
      </c>
      <c r="L95" s="70" t="s">
        <v>1</v>
      </c>
      <c r="M95" s="70" t="s">
        <v>1</v>
      </c>
      <c r="N95" s="70" t="s">
        <v>1</v>
      </c>
      <c r="O95" s="70" t="s">
        <v>1</v>
      </c>
      <c r="P95" s="70" t="s">
        <v>1</v>
      </c>
      <c r="Q95" s="70" t="s">
        <v>1</v>
      </c>
      <c r="R95" s="70" t="s">
        <v>1</v>
      </c>
      <c r="S95" s="70" t="s">
        <v>1</v>
      </c>
      <c r="T95" s="70" t="s">
        <v>1</v>
      </c>
      <c r="U95" s="70" t="s">
        <v>1</v>
      </c>
      <c r="V95" s="70" t="s">
        <v>1</v>
      </c>
      <c r="W95" s="70" t="s">
        <v>1</v>
      </c>
      <c r="X95" s="70" t="s">
        <v>1</v>
      </c>
      <c r="Y95" s="70" t="s">
        <v>1</v>
      </c>
      <c r="Z95" s="70" t="s">
        <v>1</v>
      </c>
      <c r="AA95" s="70" t="s">
        <v>1</v>
      </c>
      <c r="AB95" s="70" t="s">
        <v>1</v>
      </c>
      <c r="AC95" s="70" t="s">
        <v>1</v>
      </c>
      <c r="AD95" s="70" t="s">
        <v>1</v>
      </c>
      <c r="AE95" s="70" t="s">
        <v>1</v>
      </c>
      <c r="AF95" s="70" t="s">
        <v>1</v>
      </c>
      <c r="AG95" s="70" t="s">
        <v>1</v>
      </c>
      <c r="AH95" s="70" t="s">
        <v>1</v>
      </c>
      <c r="AI95" s="58">
        <f t="shared" ref="AI95:AM96" si="3">AI85/AI74</f>
        <v>0.45833333333333337</v>
      </c>
      <c r="AJ95" s="58">
        <f t="shared" si="3"/>
        <v>0.16666666666666669</v>
      </c>
      <c r="AK95" s="58">
        <f t="shared" si="3"/>
        <v>0.25274725274725274</v>
      </c>
      <c r="AL95" s="58">
        <f t="shared" si="3"/>
        <v>0.29166666666666669</v>
      </c>
      <c r="AM95" s="58">
        <f t="shared" si="3"/>
        <v>0.26595744680851063</v>
      </c>
      <c r="AN95" s="58">
        <v>0.13157894736842105</v>
      </c>
    </row>
    <row r="96" spans="1:40" s="77" customFormat="1" x14ac:dyDescent="0.3">
      <c r="A96" s="72" t="s">
        <v>0</v>
      </c>
      <c r="B96" s="80">
        <v>0.71</v>
      </c>
      <c r="C96" s="80">
        <v>0.70128381476386981</v>
      </c>
      <c r="D96" s="80">
        <v>0.72083428833371532</v>
      </c>
      <c r="E96" s="80">
        <v>0.74146229658491858</v>
      </c>
      <c r="F96" s="80">
        <v>0.71602108640843454</v>
      </c>
      <c r="G96" s="80">
        <v>0.68439147375658949</v>
      </c>
      <c r="H96" s="80">
        <v>0.74558789823515925</v>
      </c>
      <c r="I96" s="80">
        <v>0.72494845360824745</v>
      </c>
      <c r="J96" s="80">
        <v>0.79859967051070846</v>
      </c>
      <c r="K96" s="80">
        <v>0.76407506702412875</v>
      </c>
      <c r="L96" s="80">
        <v>0.76816608996539792</v>
      </c>
      <c r="M96" s="80">
        <v>0.79829025035619772</v>
      </c>
      <c r="N96" s="80">
        <v>0.80236108284144103</v>
      </c>
      <c r="O96" s="80">
        <v>0.7738652554447385</v>
      </c>
      <c r="P96" s="80">
        <v>0.73588410104011892</v>
      </c>
      <c r="Q96" s="80">
        <v>0.75315750371471024</v>
      </c>
      <c r="R96" s="80">
        <v>0.75315750371471024</v>
      </c>
      <c r="S96" s="80">
        <v>0.77400734651040748</v>
      </c>
      <c r="T96" s="80">
        <v>0.73384561648620328</v>
      </c>
      <c r="U96" s="80">
        <v>0.76703183841150291</v>
      </c>
      <c r="V96" s="80">
        <v>0.77826975476839222</v>
      </c>
      <c r="W96" s="80">
        <v>0.75607697501688031</v>
      </c>
      <c r="X96" s="80">
        <v>0.69055509527754766</v>
      </c>
      <c r="Y96" s="80">
        <v>0.70445015555254953</v>
      </c>
      <c r="Z96" s="80">
        <v>0.73199999999999998</v>
      </c>
      <c r="AA96" s="80">
        <v>0.67700000000000005</v>
      </c>
      <c r="AB96" s="80">
        <v>0.73199999999999998</v>
      </c>
      <c r="AC96" s="80">
        <v>0.79342787019361871</v>
      </c>
      <c r="AD96" s="80">
        <v>0.83238172920065245</v>
      </c>
      <c r="AE96" s="80">
        <v>0.76049449803015889</v>
      </c>
      <c r="AF96" s="80">
        <v>0.74398278875890811</v>
      </c>
      <c r="AG96" s="80">
        <v>0.75</v>
      </c>
      <c r="AH96" s="80">
        <f>AH86/AH75</f>
        <v>0.76232955269529756</v>
      </c>
      <c r="AI96" s="80">
        <f t="shared" si="3"/>
        <v>0.75278904665314417</v>
      </c>
      <c r="AJ96" s="80">
        <f t="shared" si="3"/>
        <v>0.712109672505712</v>
      </c>
      <c r="AK96" s="80">
        <f t="shared" si="3"/>
        <v>0.75644771947655942</v>
      </c>
      <c r="AL96" s="80">
        <f t="shared" si="3"/>
        <v>0.78074202754684185</v>
      </c>
      <c r="AM96" s="80">
        <f t="shared" si="3"/>
        <v>0.74040993931066068</v>
      </c>
      <c r="AN96" s="80">
        <v>0.66616366802089388</v>
      </c>
    </row>
    <row r="97" spans="1:50" x14ac:dyDescent="0.2">
      <c r="A97" s="51" t="s">
        <v>95</v>
      </c>
      <c r="B97" s="81"/>
      <c r="C97" s="81"/>
      <c r="D97" s="81"/>
      <c r="E97" s="81"/>
      <c r="F97" s="81"/>
      <c r="G97" s="81"/>
      <c r="H97" s="81"/>
      <c r="I97" s="81"/>
      <c r="J97" s="81"/>
      <c r="K97" s="81"/>
      <c r="L97" s="70"/>
      <c r="M97" s="81"/>
      <c r="N97" s="81"/>
      <c r="O97" s="81"/>
      <c r="P97" s="81"/>
      <c r="R97" s="81"/>
      <c r="S97" s="81"/>
      <c r="T97" s="81"/>
      <c r="U97" s="81"/>
      <c r="V97" s="81"/>
      <c r="W97" s="81"/>
      <c r="X97" s="81"/>
      <c r="Y97" s="81"/>
      <c r="Z97" s="81"/>
      <c r="AA97" s="81"/>
      <c r="AB97" s="81"/>
      <c r="AC97" s="81"/>
      <c r="AD97" s="81"/>
      <c r="AE97" s="58"/>
      <c r="AF97" s="81"/>
      <c r="AG97" s="81"/>
      <c r="AH97" s="81"/>
      <c r="AI97" s="81"/>
      <c r="AJ97" s="81"/>
      <c r="AK97" s="81"/>
      <c r="AL97" s="81"/>
      <c r="AM97" s="81"/>
      <c r="AT97" s="81"/>
      <c r="AU97" s="81"/>
      <c r="AV97" s="81"/>
      <c r="AW97" s="81"/>
      <c r="AX97" s="81"/>
    </row>
    <row r="98" spans="1:50" x14ac:dyDescent="0.2">
      <c r="A98" s="51"/>
      <c r="B98" s="81"/>
      <c r="C98" s="81"/>
      <c r="D98" s="81"/>
      <c r="E98" s="81"/>
      <c r="F98" s="81"/>
      <c r="G98" s="81"/>
      <c r="H98" s="81"/>
      <c r="I98" s="81"/>
      <c r="J98" s="81"/>
      <c r="K98" s="81"/>
      <c r="L98" s="109"/>
      <c r="M98" s="81"/>
      <c r="N98" s="81"/>
      <c r="O98" s="81"/>
      <c r="P98" s="81"/>
      <c r="R98" s="81"/>
      <c r="S98" s="81"/>
      <c r="T98" s="81"/>
      <c r="U98" s="81"/>
      <c r="V98" s="81"/>
      <c r="W98" s="81"/>
      <c r="X98" s="81"/>
      <c r="Y98" s="81"/>
      <c r="Z98" s="81"/>
      <c r="AA98" s="81"/>
      <c r="AB98" s="81"/>
      <c r="AC98" s="81"/>
      <c r="AD98" s="81"/>
      <c r="AE98" s="58"/>
      <c r="AF98" s="81"/>
      <c r="AG98" s="81"/>
      <c r="AH98" s="81"/>
      <c r="AI98" s="81"/>
      <c r="AJ98" s="81"/>
      <c r="AK98" s="81"/>
      <c r="AL98" s="81"/>
      <c r="AM98" s="81"/>
      <c r="AT98" s="81"/>
      <c r="AU98" s="81"/>
      <c r="AV98" s="81"/>
      <c r="AW98" s="81"/>
      <c r="AX98" s="81"/>
    </row>
    <row r="99" spans="1:50" x14ac:dyDescent="0.3">
      <c r="L99" s="81"/>
      <c r="Q99" s="81"/>
      <c r="AT99" s="81"/>
      <c r="AU99" s="81"/>
      <c r="AV99" s="81"/>
      <c r="AW99" s="81"/>
      <c r="AX99" s="81"/>
    </row>
    <row r="100" spans="1:50" x14ac:dyDescent="0.3">
      <c r="A100" s="187" t="s">
        <v>147</v>
      </c>
      <c r="L100" s="81"/>
      <c r="Q100" s="81"/>
    </row>
    <row r="101" spans="1:50" ht="15.6" x14ac:dyDescent="0.3">
      <c r="A101" s="55" t="s">
        <v>35</v>
      </c>
      <c r="L101" s="81"/>
      <c r="Q101" s="81"/>
    </row>
    <row r="102" spans="1:50" s="61" customFormat="1" ht="15.6" x14ac:dyDescent="0.3">
      <c r="A102" s="18" t="s">
        <v>118</v>
      </c>
      <c r="B102" s="18">
        <v>2006</v>
      </c>
      <c r="C102" s="18">
        <v>2007</v>
      </c>
      <c r="D102" s="18">
        <v>2008</v>
      </c>
      <c r="E102" s="18">
        <v>2009</v>
      </c>
      <c r="F102" s="18">
        <v>2010</v>
      </c>
      <c r="G102" s="18">
        <v>2011</v>
      </c>
      <c r="H102" s="18">
        <v>2012</v>
      </c>
      <c r="I102" s="18">
        <v>2013</v>
      </c>
      <c r="J102" s="18">
        <v>2014</v>
      </c>
      <c r="K102" s="18">
        <v>2015</v>
      </c>
      <c r="L102" s="18">
        <v>2016</v>
      </c>
      <c r="Q102" s="56"/>
    </row>
    <row r="103" spans="1:50" x14ac:dyDescent="0.3">
      <c r="A103" s="62" t="s">
        <v>36</v>
      </c>
      <c r="B103" s="87">
        <v>296.8</v>
      </c>
      <c r="C103" s="82">
        <v>296.8</v>
      </c>
      <c r="D103" s="82">
        <v>412.5</v>
      </c>
      <c r="E103" s="82">
        <v>476</v>
      </c>
      <c r="F103" s="82">
        <v>487.1</v>
      </c>
      <c r="G103" s="82">
        <v>531.5</v>
      </c>
      <c r="H103" s="82">
        <v>753.6</v>
      </c>
      <c r="I103" s="82">
        <v>755.3</v>
      </c>
      <c r="J103" s="82">
        <v>816.3</v>
      </c>
      <c r="K103" s="82">
        <v>835.1</v>
      </c>
      <c r="L103" s="82">
        <v>704.09999999999991</v>
      </c>
      <c r="N103" s="143"/>
    </row>
    <row r="104" spans="1:50" ht="15.6" x14ac:dyDescent="0.3">
      <c r="A104" s="62" t="s">
        <v>37</v>
      </c>
      <c r="B104" s="87">
        <v>319.60000000000002</v>
      </c>
      <c r="C104" s="82">
        <v>319.60000000000002</v>
      </c>
      <c r="D104" s="82">
        <v>350.8</v>
      </c>
      <c r="E104" s="82">
        <v>360.8</v>
      </c>
      <c r="F104" s="82">
        <v>385.09999999999997</v>
      </c>
      <c r="G104" s="82">
        <v>413.7</v>
      </c>
      <c r="H104" s="82">
        <v>467.7</v>
      </c>
      <c r="I104" s="82">
        <v>463.1</v>
      </c>
      <c r="J104" s="82">
        <v>519.4</v>
      </c>
      <c r="K104" s="82">
        <v>526.5</v>
      </c>
      <c r="L104" s="82">
        <v>438</v>
      </c>
      <c r="N104" s="143"/>
      <c r="Q104" s="61"/>
    </row>
    <row r="105" spans="1:50" x14ac:dyDescent="0.3">
      <c r="A105" s="62" t="s">
        <v>38</v>
      </c>
      <c r="B105" s="87">
        <v>1050.3000000000002</v>
      </c>
      <c r="C105" s="82">
        <v>1050.3</v>
      </c>
      <c r="D105" s="82">
        <v>1050.4000000000001</v>
      </c>
      <c r="E105" s="82">
        <v>1050.4000000000001</v>
      </c>
      <c r="F105" s="82">
        <v>1211.2</v>
      </c>
      <c r="G105" s="82">
        <v>1211.2</v>
      </c>
      <c r="H105" s="82">
        <v>1530.8</v>
      </c>
      <c r="I105" s="82">
        <v>1530.8</v>
      </c>
      <c r="J105" s="82">
        <v>1556.6</v>
      </c>
      <c r="K105" s="82">
        <v>1674.8</v>
      </c>
      <c r="L105" s="82">
        <v>1912</v>
      </c>
      <c r="N105" s="143"/>
    </row>
    <row r="106" spans="1:50" x14ac:dyDescent="0.3">
      <c r="A106" s="62" t="s">
        <v>39</v>
      </c>
      <c r="B106" s="87">
        <v>78</v>
      </c>
      <c r="C106" s="82">
        <v>78</v>
      </c>
      <c r="D106" s="82">
        <v>78</v>
      </c>
      <c r="E106" s="82">
        <v>78</v>
      </c>
      <c r="F106" s="82">
        <v>103.5</v>
      </c>
      <c r="G106" s="82">
        <v>180</v>
      </c>
      <c r="H106" s="82">
        <v>180</v>
      </c>
      <c r="I106" s="82">
        <v>180</v>
      </c>
      <c r="J106" s="82">
        <v>180</v>
      </c>
      <c r="K106" s="82">
        <v>180</v>
      </c>
      <c r="L106" s="82">
        <v>180</v>
      </c>
      <c r="N106" s="143"/>
    </row>
    <row r="107" spans="1:50" x14ac:dyDescent="0.3">
      <c r="A107" s="62" t="s">
        <v>41</v>
      </c>
      <c r="B107" s="88" t="s">
        <v>1</v>
      </c>
      <c r="C107" s="88" t="s">
        <v>1</v>
      </c>
      <c r="D107" s="88" t="s">
        <v>1</v>
      </c>
      <c r="E107" s="88" t="s">
        <v>1</v>
      </c>
      <c r="F107" s="88" t="s">
        <v>1</v>
      </c>
      <c r="G107" s="88" t="s">
        <v>1</v>
      </c>
      <c r="H107" s="82">
        <v>6.4</v>
      </c>
      <c r="I107" s="82">
        <v>7.2</v>
      </c>
      <c r="J107" s="82">
        <v>9.1</v>
      </c>
      <c r="K107" s="88" t="s">
        <v>1</v>
      </c>
      <c r="L107" s="88">
        <v>0</v>
      </c>
      <c r="N107" s="143"/>
    </row>
    <row r="108" spans="1:50" x14ac:dyDescent="0.3">
      <c r="A108" s="6" t="s">
        <v>94</v>
      </c>
      <c r="B108" s="88" t="s">
        <v>1</v>
      </c>
      <c r="C108" s="88" t="s">
        <v>1</v>
      </c>
      <c r="D108" s="88" t="s">
        <v>1</v>
      </c>
      <c r="E108" s="88" t="s">
        <v>1</v>
      </c>
      <c r="F108" s="88" t="s">
        <v>1</v>
      </c>
      <c r="G108" s="88" t="s">
        <v>1</v>
      </c>
      <c r="H108" s="88" t="s">
        <v>1</v>
      </c>
      <c r="I108" s="88" t="s">
        <v>1</v>
      </c>
      <c r="J108" s="88" t="s">
        <v>1</v>
      </c>
      <c r="K108" s="88">
        <v>37.700000000000003</v>
      </c>
      <c r="L108" s="88">
        <v>35.799999999999997</v>
      </c>
      <c r="N108" s="143"/>
    </row>
    <row r="109" spans="1:50" s="77" customFormat="1" x14ac:dyDescent="0.3">
      <c r="A109" s="83" t="s">
        <v>0</v>
      </c>
      <c r="B109" s="89">
        <v>1744.7000000000003</v>
      </c>
      <c r="C109" s="84">
        <v>1744.7</v>
      </c>
      <c r="D109" s="84">
        <v>1891.7</v>
      </c>
      <c r="E109" s="84">
        <v>1965.2</v>
      </c>
      <c r="F109" s="84">
        <v>2186.9</v>
      </c>
      <c r="G109" s="84">
        <v>2336.4</v>
      </c>
      <c r="H109" s="84">
        <v>2938.5</v>
      </c>
      <c r="I109" s="84">
        <v>2936.4</v>
      </c>
      <c r="J109" s="84">
        <f>SUM(J103:J108)</f>
        <v>3081.3999999999996</v>
      </c>
      <c r="K109" s="84">
        <f>SUM(K103:K108)</f>
        <v>3254.0999999999995</v>
      </c>
      <c r="L109" s="84">
        <v>3269.9</v>
      </c>
      <c r="N109" s="143"/>
      <c r="Q109" s="56"/>
    </row>
    <row r="110" spans="1:50" s="77" customFormat="1" x14ac:dyDescent="0.2">
      <c r="A110" s="51" t="s">
        <v>95</v>
      </c>
      <c r="B110" s="98"/>
      <c r="C110" s="99"/>
      <c r="D110" s="99"/>
      <c r="E110" s="99"/>
      <c r="F110" s="99"/>
      <c r="G110" s="99"/>
      <c r="H110" s="99"/>
      <c r="I110" s="99"/>
      <c r="J110" s="99"/>
      <c r="K110" s="99"/>
      <c r="L110" s="99"/>
      <c r="N110" s="143"/>
      <c r="Q110" s="56"/>
    </row>
    <row r="111" spans="1:50" x14ac:dyDescent="0.3">
      <c r="N111" s="143"/>
      <c r="Q111" s="77"/>
    </row>
    <row r="112" spans="1:50" s="61" customFormat="1" ht="15.6" x14ac:dyDescent="0.3">
      <c r="A112" s="18" t="s">
        <v>119</v>
      </c>
      <c r="B112" s="18">
        <v>2006</v>
      </c>
      <c r="C112" s="18">
        <v>2007</v>
      </c>
      <c r="D112" s="18">
        <v>2008</v>
      </c>
      <c r="E112" s="18">
        <v>2009</v>
      </c>
      <c r="F112" s="18">
        <v>2010</v>
      </c>
      <c r="G112" s="18">
        <v>2011</v>
      </c>
      <c r="H112" s="18">
        <v>2012</v>
      </c>
      <c r="I112" s="18">
        <v>2013</v>
      </c>
      <c r="J112" s="18">
        <v>2014</v>
      </c>
      <c r="K112" s="18">
        <v>2015</v>
      </c>
      <c r="L112" s="18">
        <v>2016</v>
      </c>
      <c r="N112" s="143"/>
      <c r="Q112" s="77"/>
    </row>
    <row r="113" spans="1:17" x14ac:dyDescent="0.3">
      <c r="A113" s="62" t="s">
        <v>36</v>
      </c>
      <c r="B113" s="82">
        <v>201.60000000000002</v>
      </c>
      <c r="C113" s="82">
        <v>205.4</v>
      </c>
      <c r="D113" s="82">
        <v>302.60000000000002</v>
      </c>
      <c r="E113" s="82">
        <v>363.3</v>
      </c>
      <c r="F113" s="82">
        <v>388.8</v>
      </c>
      <c r="G113" s="82">
        <v>422.80000000000007</v>
      </c>
      <c r="H113" s="82">
        <v>496.8</v>
      </c>
      <c r="I113" s="82">
        <v>535.1</v>
      </c>
      <c r="J113" s="82">
        <v>530.4</v>
      </c>
      <c r="K113" s="82">
        <v>526.4</v>
      </c>
      <c r="L113" s="82">
        <v>538.20000000000005</v>
      </c>
      <c r="N113" s="143"/>
    </row>
    <row r="114" spans="1:17" ht="15.6" x14ac:dyDescent="0.3">
      <c r="A114" s="62" t="s">
        <v>37</v>
      </c>
      <c r="B114" s="82">
        <v>179.5</v>
      </c>
      <c r="C114" s="82">
        <v>195.3</v>
      </c>
      <c r="D114" s="82">
        <v>237.2</v>
      </c>
      <c r="E114" s="82">
        <v>257.60000000000002</v>
      </c>
      <c r="F114" s="82">
        <v>245.9</v>
      </c>
      <c r="G114" s="82">
        <v>275.7</v>
      </c>
      <c r="H114" s="82">
        <v>315.8</v>
      </c>
      <c r="I114" s="82">
        <v>364</v>
      </c>
      <c r="J114" s="82">
        <v>364.5</v>
      </c>
      <c r="K114" s="82">
        <v>353.8</v>
      </c>
      <c r="L114" s="82">
        <v>368.79999999999995</v>
      </c>
      <c r="N114" s="143"/>
      <c r="Q114" s="61"/>
    </row>
    <row r="115" spans="1:17" x14ac:dyDescent="0.3">
      <c r="A115" s="62" t="s">
        <v>38</v>
      </c>
      <c r="B115" s="87">
        <v>768.19999999999993</v>
      </c>
      <c r="C115" s="82">
        <v>789.6</v>
      </c>
      <c r="D115" s="82">
        <v>830.19999999999993</v>
      </c>
      <c r="E115" s="82">
        <v>855.1</v>
      </c>
      <c r="F115" s="82">
        <v>941.3</v>
      </c>
      <c r="G115" s="82">
        <v>988.10000000000014</v>
      </c>
      <c r="H115" s="82">
        <v>1131.8</v>
      </c>
      <c r="I115" s="82">
        <v>1256.2</v>
      </c>
      <c r="J115" s="82">
        <v>1292.3</v>
      </c>
      <c r="K115" s="82">
        <v>1392.5</v>
      </c>
      <c r="L115" s="82">
        <v>1557.2</v>
      </c>
      <c r="N115" s="143"/>
    </row>
    <row r="116" spans="1:17" x14ac:dyDescent="0.3">
      <c r="A116" s="62" t="s">
        <v>39</v>
      </c>
      <c r="B116" s="82">
        <v>54.9</v>
      </c>
      <c r="C116" s="82">
        <v>58.7</v>
      </c>
      <c r="D116" s="82">
        <v>65.2</v>
      </c>
      <c r="E116" s="82">
        <v>68</v>
      </c>
      <c r="F116" s="82">
        <v>73.7</v>
      </c>
      <c r="G116" s="82">
        <v>86.6</v>
      </c>
      <c r="H116" s="82">
        <v>113.9</v>
      </c>
      <c r="I116" s="82">
        <v>131</v>
      </c>
      <c r="J116" s="82">
        <v>126.9</v>
      </c>
      <c r="K116" s="82">
        <v>150.30000000000001</v>
      </c>
      <c r="L116" s="82">
        <v>148.69999999999999</v>
      </c>
      <c r="N116" s="143"/>
    </row>
    <row r="117" spans="1:17" x14ac:dyDescent="0.3">
      <c r="A117" s="62" t="s">
        <v>41</v>
      </c>
      <c r="B117" s="88" t="s">
        <v>1</v>
      </c>
      <c r="C117" s="88" t="s">
        <v>1</v>
      </c>
      <c r="D117" s="88" t="s">
        <v>1</v>
      </c>
      <c r="E117" s="88" t="s">
        <v>1</v>
      </c>
      <c r="F117" s="88" t="s">
        <v>1</v>
      </c>
      <c r="G117" s="88" t="s">
        <v>1</v>
      </c>
      <c r="H117" s="82">
        <v>2</v>
      </c>
      <c r="I117" s="82">
        <v>3.1</v>
      </c>
      <c r="J117" s="82">
        <v>4.3</v>
      </c>
      <c r="K117" s="88" t="s">
        <v>1</v>
      </c>
      <c r="L117" s="88">
        <v>0</v>
      </c>
      <c r="N117" s="143"/>
    </row>
    <row r="118" spans="1:17" x14ac:dyDescent="0.3">
      <c r="A118" s="6" t="s">
        <v>94</v>
      </c>
      <c r="B118" s="88" t="s">
        <v>1</v>
      </c>
      <c r="C118" s="88" t="s">
        <v>1</v>
      </c>
      <c r="D118" s="88" t="s">
        <v>1</v>
      </c>
      <c r="E118" s="88" t="s">
        <v>1</v>
      </c>
      <c r="F118" s="88" t="s">
        <v>1</v>
      </c>
      <c r="G118" s="88" t="s">
        <v>1</v>
      </c>
      <c r="H118" s="88" t="s">
        <v>1</v>
      </c>
      <c r="I118" s="88" t="s">
        <v>1</v>
      </c>
      <c r="J118" s="88" t="s">
        <v>1</v>
      </c>
      <c r="K118" s="88">
        <v>9.1999999999999993</v>
      </c>
      <c r="L118" s="88">
        <v>13.9</v>
      </c>
      <c r="N118" s="143"/>
    </row>
    <row r="119" spans="1:17" s="77" customFormat="1" x14ac:dyDescent="0.3">
      <c r="A119" s="83" t="s">
        <v>0</v>
      </c>
      <c r="B119" s="84">
        <v>1204.2</v>
      </c>
      <c r="C119" s="84">
        <v>1249</v>
      </c>
      <c r="D119" s="84">
        <v>1435.2</v>
      </c>
      <c r="E119" s="84">
        <v>1544</v>
      </c>
      <c r="F119" s="84">
        <v>1649.7</v>
      </c>
      <c r="G119" s="84">
        <v>1773.1999999999998</v>
      </c>
      <c r="H119" s="84">
        <v>2060.3000000000002</v>
      </c>
      <c r="I119" s="84">
        <v>2289.4</v>
      </c>
      <c r="J119" s="84">
        <f>SUM(J113:J118)</f>
        <v>2318.4</v>
      </c>
      <c r="K119" s="84">
        <f>SUM(K113:K118)</f>
        <v>2432.1999999999998</v>
      </c>
      <c r="L119" s="84">
        <v>2626.7999999999997</v>
      </c>
      <c r="N119" s="143"/>
      <c r="Q119" s="56"/>
    </row>
    <row r="120" spans="1:17" s="77" customFormat="1" x14ac:dyDescent="0.2">
      <c r="A120" s="51" t="s">
        <v>95</v>
      </c>
      <c r="B120" s="99"/>
      <c r="C120" s="99"/>
      <c r="D120" s="99"/>
      <c r="E120" s="99"/>
      <c r="F120" s="99"/>
      <c r="G120" s="99"/>
      <c r="H120" s="99"/>
      <c r="I120" s="99"/>
      <c r="J120" s="99"/>
      <c r="K120" s="99"/>
      <c r="L120" s="99"/>
      <c r="N120" s="143"/>
      <c r="Q120" s="56"/>
    </row>
    <row r="121" spans="1:17" x14ac:dyDescent="0.3">
      <c r="C121" s="59"/>
      <c r="N121" s="143"/>
      <c r="Q121" s="77"/>
    </row>
    <row r="122" spans="1:17" s="61" customFormat="1" ht="15.6" x14ac:dyDescent="0.3">
      <c r="A122" s="18" t="s">
        <v>120</v>
      </c>
      <c r="B122" s="18">
        <v>2006</v>
      </c>
      <c r="C122" s="18">
        <v>2007</v>
      </c>
      <c r="D122" s="18">
        <v>2008</v>
      </c>
      <c r="E122" s="18">
        <v>2009</v>
      </c>
      <c r="F122" s="18">
        <v>2010</v>
      </c>
      <c r="G122" s="18">
        <v>2011</v>
      </c>
      <c r="H122" s="18">
        <v>2012</v>
      </c>
      <c r="I122" s="18">
        <v>2013</v>
      </c>
      <c r="J122" s="18">
        <v>2014</v>
      </c>
      <c r="K122" s="18">
        <v>2015</v>
      </c>
      <c r="L122" s="18">
        <v>2016</v>
      </c>
      <c r="N122" s="143"/>
      <c r="Q122" s="77"/>
    </row>
    <row r="123" spans="1:17" x14ac:dyDescent="0.3">
      <c r="A123" s="62" t="s">
        <v>36</v>
      </c>
      <c r="B123" s="60">
        <v>0.679245283018868</v>
      </c>
      <c r="C123" s="60">
        <v>0.69204851752021568</v>
      </c>
      <c r="D123" s="60">
        <v>0.73357575757575766</v>
      </c>
      <c r="E123" s="60">
        <v>0.76323529411764712</v>
      </c>
      <c r="F123" s="60">
        <v>0.79819338944775198</v>
      </c>
      <c r="G123" s="60">
        <v>0.79548447789275645</v>
      </c>
      <c r="H123" s="60">
        <v>0.65900000000000003</v>
      </c>
      <c r="I123" s="60">
        <v>0.70846021448431096</v>
      </c>
      <c r="J123" s="60">
        <f t="shared" ref="J123:K126" si="4">J113/J103</f>
        <v>0.64976111723631014</v>
      </c>
      <c r="K123" s="60">
        <f t="shared" si="4"/>
        <v>0.63034367141659675</v>
      </c>
      <c r="L123" s="60">
        <f>L113/L103</f>
        <v>0.76438005965061795</v>
      </c>
      <c r="N123" s="143"/>
    </row>
    <row r="124" spans="1:17" ht="15.6" x14ac:dyDescent="0.3">
      <c r="A124" s="62" t="s">
        <v>37</v>
      </c>
      <c r="B124" s="60">
        <v>0.56163954943679595</v>
      </c>
      <c r="C124" s="60">
        <v>0.61107634543178968</v>
      </c>
      <c r="D124" s="60">
        <v>0.67616875712656777</v>
      </c>
      <c r="E124" s="60">
        <v>0.71396895787139691</v>
      </c>
      <c r="F124" s="60">
        <v>0.63853544533887308</v>
      </c>
      <c r="G124" s="60">
        <v>0.66642494561276289</v>
      </c>
      <c r="H124" s="60">
        <v>0.67500000000000004</v>
      </c>
      <c r="I124" s="60">
        <v>0.78600734182681919</v>
      </c>
      <c r="J124" s="60">
        <f t="shared" si="4"/>
        <v>0.70177127454755495</v>
      </c>
      <c r="K124" s="60">
        <f t="shared" si="4"/>
        <v>0.67198480531813864</v>
      </c>
      <c r="L124" s="60">
        <f>L114/L104</f>
        <v>0.84200913242009123</v>
      </c>
      <c r="N124" s="143"/>
      <c r="Q124" s="61"/>
    </row>
    <row r="125" spans="1:17" x14ac:dyDescent="0.3">
      <c r="A125" s="62" t="s">
        <v>38</v>
      </c>
      <c r="B125" s="60">
        <v>0.73141007331238672</v>
      </c>
      <c r="C125" s="60">
        <v>0.75152264940997338</v>
      </c>
      <c r="D125" s="60">
        <v>0.79036557501904026</v>
      </c>
      <c r="E125" s="60">
        <v>0.81407083015993897</v>
      </c>
      <c r="F125" s="60">
        <v>0.77716314398943187</v>
      </c>
      <c r="G125" s="60">
        <v>0.81580250990752978</v>
      </c>
      <c r="H125" s="60">
        <v>0.7390000000000001</v>
      </c>
      <c r="I125" s="60">
        <v>0.82061667102168812</v>
      </c>
      <c r="J125" s="60">
        <f t="shared" si="4"/>
        <v>0.83020686110754205</v>
      </c>
      <c r="K125" s="60">
        <f t="shared" si="4"/>
        <v>0.83144256030570818</v>
      </c>
      <c r="L125" s="60">
        <f>L115/L105</f>
        <v>0.81443514644351467</v>
      </c>
      <c r="N125" s="143"/>
    </row>
    <row r="126" spans="1:17" x14ac:dyDescent="0.3">
      <c r="A126" s="62" t="s">
        <v>39</v>
      </c>
      <c r="B126" s="60">
        <v>0.70399999999999996</v>
      </c>
      <c r="C126" s="60">
        <v>0.753</v>
      </c>
      <c r="D126" s="60">
        <v>0.83589743589743593</v>
      </c>
      <c r="E126" s="60">
        <v>0.87179487179487181</v>
      </c>
      <c r="F126" s="60">
        <v>0.71207729468599035</v>
      </c>
      <c r="G126" s="60">
        <v>0.4811111111111111</v>
      </c>
      <c r="H126" s="60">
        <v>0.63300000000000001</v>
      </c>
      <c r="I126" s="60">
        <v>0.72777777777777775</v>
      </c>
      <c r="J126" s="60">
        <f t="shared" si="4"/>
        <v>0.70500000000000007</v>
      </c>
      <c r="K126" s="60">
        <f t="shared" si="4"/>
        <v>0.83500000000000008</v>
      </c>
      <c r="L126" s="60">
        <f>L116/L106</f>
        <v>0.82611111111111102</v>
      </c>
      <c r="N126" s="143"/>
    </row>
    <row r="127" spans="1:17" x14ac:dyDescent="0.3">
      <c r="A127" s="62" t="s">
        <v>41</v>
      </c>
      <c r="B127" s="88" t="s">
        <v>1</v>
      </c>
      <c r="C127" s="88" t="s">
        <v>1</v>
      </c>
      <c r="D127" s="88" t="s">
        <v>1</v>
      </c>
      <c r="E127" s="88" t="s">
        <v>1</v>
      </c>
      <c r="F127" s="88" t="s">
        <v>1</v>
      </c>
      <c r="G127" s="88" t="s">
        <v>1</v>
      </c>
      <c r="H127" s="60">
        <v>0.313</v>
      </c>
      <c r="I127" s="60">
        <v>0.43055555555555558</v>
      </c>
      <c r="J127" s="60">
        <f>J117/J107</f>
        <v>0.47252747252747251</v>
      </c>
      <c r="K127" s="88" t="s">
        <v>1</v>
      </c>
      <c r="L127" s="88">
        <v>0</v>
      </c>
      <c r="N127" s="143"/>
    </row>
    <row r="128" spans="1:17" x14ac:dyDescent="0.3">
      <c r="A128" s="6" t="s">
        <v>94</v>
      </c>
      <c r="B128" s="88" t="s">
        <v>1</v>
      </c>
      <c r="C128" s="88" t="s">
        <v>1</v>
      </c>
      <c r="D128" s="88" t="s">
        <v>1</v>
      </c>
      <c r="E128" s="88" t="s">
        <v>1</v>
      </c>
      <c r="F128" s="88" t="s">
        <v>1</v>
      </c>
      <c r="G128" s="88" t="s">
        <v>1</v>
      </c>
      <c r="H128" s="88" t="s">
        <v>1</v>
      </c>
      <c r="I128" s="88" t="s">
        <v>1</v>
      </c>
      <c r="J128" s="88" t="s">
        <v>1</v>
      </c>
      <c r="K128" s="60">
        <f t="shared" ref="K128" si="5">K118/K108</f>
        <v>0.24403183023872677</v>
      </c>
      <c r="L128" s="60">
        <f>L118/L108</f>
        <v>0.38826815642458107</v>
      </c>
      <c r="N128" s="143"/>
    </row>
    <row r="129" spans="1:17" s="77" customFormat="1" x14ac:dyDescent="0.3">
      <c r="A129" s="83" t="s">
        <v>0</v>
      </c>
      <c r="B129" s="85">
        <v>0.69014730326130547</v>
      </c>
      <c r="C129" s="85">
        <v>0.71567728627091454</v>
      </c>
      <c r="D129" s="85">
        <v>0.75868266638473336</v>
      </c>
      <c r="E129" s="85">
        <v>0.78567066965194376</v>
      </c>
      <c r="F129" s="85">
        <v>0.7543554803603274</v>
      </c>
      <c r="G129" s="85">
        <v>0.75894538606403006</v>
      </c>
      <c r="H129" s="85">
        <v>0.70099999999999996</v>
      </c>
      <c r="I129" s="85">
        <v>0.7796621713662989</v>
      </c>
      <c r="J129" s="85">
        <f t="shared" ref="J129:K129" si="6">J119/J109</f>
        <v>0.75238527941844624</v>
      </c>
      <c r="K129" s="85">
        <f t="shared" si="6"/>
        <v>0.74742632371469842</v>
      </c>
      <c r="L129" s="85">
        <v>0.80300000000000005</v>
      </c>
      <c r="N129" s="143"/>
      <c r="Q129" s="56"/>
    </row>
    <row r="130" spans="1:17" x14ac:dyDescent="0.2">
      <c r="A130" s="51" t="s">
        <v>95</v>
      </c>
      <c r="L130" s="60"/>
    </row>
    <row r="131" spans="1:17" x14ac:dyDescent="0.3">
      <c r="L131" s="115"/>
      <c r="Q131" s="77"/>
    </row>
  </sheetData>
  <mergeCells count="2">
    <mergeCell ref="A32:M32"/>
    <mergeCell ref="A63:M64"/>
  </mergeCells>
  <phoneticPr fontId="15" type="noConversion"/>
  <pageMargins left="0.511811024" right="0.511811024" top="0.78740157499999996" bottom="0.78740157499999996" header="0.31496062000000002" footer="0.3149606200000000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2060"/>
  </sheetPr>
  <dimension ref="A1:AO74"/>
  <sheetViews>
    <sheetView showGridLines="0" zoomScale="85" zoomScaleNormal="85" workbookViewId="0">
      <pane xSplit="1" topLeftCell="E1" activePane="topRight" state="frozen"/>
      <selection activeCell="T16" sqref="T16"/>
      <selection pane="topRight" activeCell="X4" sqref="X4"/>
    </sheetView>
  </sheetViews>
  <sheetFormatPr defaultColWidth="9.109375" defaultRowHeight="14.4" x14ac:dyDescent="0.3"/>
  <cols>
    <col min="1" max="1" width="44.88671875" style="56" customWidth="1"/>
    <col min="2" max="30" width="7.88671875" style="56" customWidth="1"/>
    <col min="31" max="31" width="7.88671875" style="56" bestFit="1" customWidth="1"/>
    <col min="32" max="43" width="7.88671875" style="56" customWidth="1"/>
    <col min="44" max="16384" width="9.109375" style="56"/>
  </cols>
  <sheetData>
    <row r="1" spans="1:24" x14ac:dyDescent="0.3">
      <c r="A1" s="353" t="s">
        <v>146</v>
      </c>
    </row>
    <row r="2" spans="1:24" ht="7.5" customHeight="1" x14ac:dyDescent="0.3">
      <c r="A2" s="353"/>
    </row>
    <row r="3" spans="1:24" ht="15.6" x14ac:dyDescent="0.3">
      <c r="A3" s="55" t="s">
        <v>34</v>
      </c>
      <c r="B3" s="18"/>
      <c r="C3" s="18"/>
      <c r="D3" s="18"/>
      <c r="E3" s="18"/>
      <c r="F3" s="18"/>
      <c r="G3" s="18"/>
      <c r="H3" s="18"/>
      <c r="I3" s="18"/>
      <c r="J3" s="18"/>
      <c r="K3" s="18"/>
      <c r="L3" s="18"/>
      <c r="M3" s="18"/>
      <c r="N3" s="18"/>
      <c r="O3" s="18"/>
      <c r="P3" s="18"/>
      <c r="Q3" s="18"/>
      <c r="R3" s="18"/>
      <c r="S3" s="18"/>
      <c r="T3" s="272"/>
      <c r="U3" s="272"/>
      <c r="V3" s="272"/>
      <c r="W3" s="272"/>
      <c r="X3" s="272"/>
    </row>
    <row r="4" spans="1:24" ht="15.6" x14ac:dyDescent="0.3">
      <c r="A4" s="18" t="s">
        <v>117</v>
      </c>
      <c r="B4" s="18" t="s">
        <v>124</v>
      </c>
      <c r="C4" s="18" t="s">
        <v>127</v>
      </c>
      <c r="D4" s="272" t="s">
        <v>132</v>
      </c>
      <c r="E4" s="272" t="s">
        <v>133</v>
      </c>
      <c r="F4" s="181" t="s">
        <v>134</v>
      </c>
      <c r="G4" s="184" t="s">
        <v>143</v>
      </c>
      <c r="H4" s="192" t="s">
        <v>145</v>
      </c>
      <c r="I4" s="192" t="s">
        <v>150</v>
      </c>
      <c r="J4" s="192" t="s">
        <v>157</v>
      </c>
      <c r="K4" s="192" t="s">
        <v>205</v>
      </c>
      <c r="L4" s="18" t="s">
        <v>209</v>
      </c>
      <c r="M4" s="18" t="s">
        <v>211</v>
      </c>
      <c r="N4" s="18" t="s">
        <v>218</v>
      </c>
      <c r="O4" s="18" t="s">
        <v>221</v>
      </c>
      <c r="P4" s="18" t="s">
        <v>222</v>
      </c>
      <c r="Q4" s="18" t="s">
        <v>223</v>
      </c>
      <c r="R4" s="18" t="s">
        <v>231</v>
      </c>
      <c r="S4" s="18" t="s">
        <v>232</v>
      </c>
      <c r="T4" s="272" t="s">
        <v>234</v>
      </c>
      <c r="U4" s="16" t="s">
        <v>237</v>
      </c>
      <c r="V4" s="16" t="s">
        <v>265</v>
      </c>
      <c r="W4" s="16" t="s">
        <v>267</v>
      </c>
      <c r="X4" s="16" t="s">
        <v>269</v>
      </c>
    </row>
    <row r="5" spans="1:24" x14ac:dyDescent="0.3">
      <c r="A5" s="62" t="s">
        <v>116</v>
      </c>
      <c r="B5" s="156">
        <v>0.26300000000000001</v>
      </c>
      <c r="C5" s="156">
        <v>0.253</v>
      </c>
      <c r="D5" s="156">
        <v>0.248</v>
      </c>
      <c r="E5" s="156">
        <v>0.255</v>
      </c>
      <c r="F5" s="60">
        <v>0.27100000000000002</v>
      </c>
      <c r="G5" s="81">
        <v>0.24299999999999999</v>
      </c>
      <c r="H5" s="194">
        <v>0.24199999999999999</v>
      </c>
      <c r="I5" s="194">
        <v>0.23799999999999999</v>
      </c>
      <c r="J5" s="194">
        <v>0.255</v>
      </c>
      <c r="K5" s="194">
        <v>0.25900000000000001</v>
      </c>
      <c r="L5" s="81">
        <v>0.27200000000000002</v>
      </c>
      <c r="M5" s="81">
        <v>0.28999999999999998</v>
      </c>
      <c r="N5" s="81">
        <v>0.3</v>
      </c>
      <c r="O5" s="81">
        <v>0.28599999999999998</v>
      </c>
      <c r="P5" s="81">
        <v>0.307</v>
      </c>
      <c r="Q5" s="81">
        <v>0.29899999999999999</v>
      </c>
      <c r="R5" s="81">
        <v>0.27300000000000002</v>
      </c>
      <c r="S5" s="81">
        <v>0.27400000000000002</v>
      </c>
      <c r="T5" s="81">
        <v>0.26400000000000001</v>
      </c>
      <c r="U5" s="81">
        <v>0.26300000000000001</v>
      </c>
      <c r="V5" s="81">
        <v>0.27900000000000003</v>
      </c>
      <c r="W5" s="81">
        <v>0.255</v>
      </c>
      <c r="X5" s="81">
        <v>0.25700000000000001</v>
      </c>
    </row>
    <row r="6" spans="1:24" x14ac:dyDescent="0.3">
      <c r="A6" s="62" t="s">
        <v>128</v>
      </c>
      <c r="B6" s="156">
        <v>0.29099999999999998</v>
      </c>
      <c r="C6" s="156">
        <v>0.28199999999999997</v>
      </c>
      <c r="D6" s="81">
        <v>0.28199999999999997</v>
      </c>
      <c r="E6" s="81">
        <v>0.29299999999999998</v>
      </c>
      <c r="F6" s="60">
        <v>0.27600000000000002</v>
      </c>
      <c r="G6" s="81">
        <v>0.28299999999999997</v>
      </c>
      <c r="H6" s="194">
        <v>0.28599999999999998</v>
      </c>
      <c r="I6" s="81">
        <v>0.28100000000000003</v>
      </c>
      <c r="J6" s="81">
        <v>0.28000000000000003</v>
      </c>
      <c r="K6" s="156">
        <v>0.26200000000000001</v>
      </c>
      <c r="L6" s="81">
        <v>0.23700000000000002</v>
      </c>
      <c r="M6" s="81">
        <v>0.23799999999999999</v>
      </c>
      <c r="N6" s="81">
        <v>0.23100000000000001</v>
      </c>
      <c r="O6" s="81">
        <v>0.23899999999999999</v>
      </c>
      <c r="P6" s="81">
        <v>0.24399999999999999</v>
      </c>
      <c r="Q6" s="81">
        <v>0.253</v>
      </c>
      <c r="R6" s="81">
        <v>0.248</v>
      </c>
      <c r="S6" s="81">
        <v>0.23200000000000001</v>
      </c>
      <c r="T6" s="81">
        <v>0.216</v>
      </c>
      <c r="U6" s="81">
        <v>0.20300000000000001</v>
      </c>
      <c r="V6" s="81">
        <v>0.217</v>
      </c>
      <c r="W6" s="81">
        <v>0.20799999999999999</v>
      </c>
      <c r="X6" s="81">
        <v>0.20799999999999999</v>
      </c>
    </row>
    <row r="7" spans="1:24" x14ac:dyDescent="0.3">
      <c r="A7" s="62" t="s">
        <v>129</v>
      </c>
      <c r="B7" s="156">
        <v>0.191</v>
      </c>
      <c r="C7" s="156">
        <v>0.20200000000000001</v>
      </c>
      <c r="D7" s="81">
        <v>0.2</v>
      </c>
      <c r="E7" s="81">
        <v>0.2</v>
      </c>
      <c r="F7" s="60">
        <v>0.21000000000000002</v>
      </c>
      <c r="G7" s="81">
        <v>0.20700000000000002</v>
      </c>
      <c r="H7" s="194">
        <v>0.20600000000000002</v>
      </c>
      <c r="I7" s="81">
        <v>0.19700000000000001</v>
      </c>
      <c r="J7" s="81">
        <v>0.21000000000000002</v>
      </c>
      <c r="K7" s="156">
        <v>0.20599999999999999</v>
      </c>
      <c r="L7" s="81">
        <v>0.217</v>
      </c>
      <c r="M7" s="81">
        <v>0.21299999999999999</v>
      </c>
      <c r="N7" s="81">
        <v>0.20699999999999999</v>
      </c>
      <c r="O7" s="81">
        <v>0.20699999999999999</v>
      </c>
      <c r="P7" s="81">
        <v>0.20200000000000001</v>
      </c>
      <c r="Q7" s="81">
        <v>0.20700000000000002</v>
      </c>
      <c r="R7" s="81">
        <v>0.20100000000000001</v>
      </c>
      <c r="S7" s="81">
        <v>0.2</v>
      </c>
      <c r="T7" s="81">
        <v>0.20100000000000001</v>
      </c>
      <c r="U7" s="81">
        <v>0.23299999999999998</v>
      </c>
      <c r="V7" s="81">
        <v>0.21599999999999997</v>
      </c>
      <c r="W7" s="81">
        <v>0.22900000000000001</v>
      </c>
      <c r="X7" s="81">
        <v>0.24399999999999999</v>
      </c>
    </row>
    <row r="8" spans="1:24" x14ac:dyDescent="0.3">
      <c r="A8" s="62" t="s">
        <v>130</v>
      </c>
      <c r="B8" s="156">
        <v>0.155</v>
      </c>
      <c r="C8" s="156">
        <v>0.156</v>
      </c>
      <c r="D8" s="81">
        <v>0.17199999999999999</v>
      </c>
      <c r="E8" s="81">
        <v>0.16</v>
      </c>
      <c r="F8" s="60">
        <v>0.16</v>
      </c>
      <c r="G8" s="81">
        <v>0.17599999999999999</v>
      </c>
      <c r="H8" s="194">
        <v>0.182</v>
      </c>
      <c r="I8" s="81">
        <v>0.19700000000000001</v>
      </c>
      <c r="J8" s="81">
        <v>0.17799999999999999</v>
      </c>
      <c r="K8" s="156">
        <v>0.19800000000000001</v>
      </c>
      <c r="L8" s="81">
        <v>0.20499999999999999</v>
      </c>
      <c r="M8" s="81">
        <v>0.19</v>
      </c>
      <c r="N8" s="81">
        <v>0.19500000000000001</v>
      </c>
      <c r="O8" s="81">
        <v>0.2</v>
      </c>
      <c r="P8" s="81">
        <v>0.185</v>
      </c>
      <c r="Q8" s="81">
        <v>0.17599999999999999</v>
      </c>
      <c r="R8" s="81">
        <v>0.19800000000000001</v>
      </c>
      <c r="S8" s="81">
        <v>0.16800000000000001</v>
      </c>
      <c r="T8" s="81">
        <v>0.19800000000000001</v>
      </c>
      <c r="U8" s="81">
        <v>0.16500000000000001</v>
      </c>
      <c r="V8" s="81">
        <v>0.14699999999999999</v>
      </c>
      <c r="W8" s="81">
        <v>0.16800000000000001</v>
      </c>
      <c r="X8" s="81">
        <v>0.16500000000000001</v>
      </c>
    </row>
    <row r="9" spans="1:24" x14ac:dyDescent="0.3">
      <c r="A9" s="62" t="s">
        <v>131</v>
      </c>
      <c r="B9" s="156">
        <v>7.6999999999999999E-2</v>
      </c>
      <c r="C9" s="156">
        <v>8.5999999999999993E-2</v>
      </c>
      <c r="D9" s="81">
        <v>7.9000000000000001E-2</v>
      </c>
      <c r="E9" s="81">
        <v>7.2999999999999995E-2</v>
      </c>
      <c r="F9" s="60">
        <v>6.5000000000000002E-2</v>
      </c>
      <c r="G9" s="81">
        <v>7.3999999999999996E-2</v>
      </c>
      <c r="H9" s="194">
        <v>6.6000000000000003E-2</v>
      </c>
      <c r="I9" s="81">
        <v>6.9000000000000006E-2</v>
      </c>
      <c r="J9" s="81">
        <v>0.06</v>
      </c>
      <c r="K9" s="156">
        <v>5.8999999999999997E-2</v>
      </c>
      <c r="L9" s="81">
        <v>5.1999999999999998E-2</v>
      </c>
      <c r="M9" s="81">
        <v>5.1999999999999998E-2</v>
      </c>
      <c r="N9" s="81">
        <v>4.8000000000000001E-2</v>
      </c>
      <c r="O9" s="81">
        <v>4.8000000000000001E-2</v>
      </c>
      <c r="P9" s="81">
        <v>4.2999999999999997E-2</v>
      </c>
      <c r="Q9" s="81">
        <v>4.3999999999999997E-2</v>
      </c>
      <c r="R9" s="81">
        <v>5.8000000000000003E-2</v>
      </c>
      <c r="S9" s="81">
        <v>7.0999999999999994E-2</v>
      </c>
      <c r="T9" s="81">
        <v>7.6999999999999999E-2</v>
      </c>
      <c r="U9" s="81">
        <v>8.2000000000000003E-2</v>
      </c>
      <c r="V9" s="81">
        <v>7.9000000000000001E-2</v>
      </c>
      <c r="W9" s="81">
        <v>8.5999999999999993E-2</v>
      </c>
      <c r="X9" s="81">
        <v>8.5999999999999993E-2</v>
      </c>
    </row>
    <row r="10" spans="1:24" x14ac:dyDescent="0.3">
      <c r="A10" s="62" t="s">
        <v>115</v>
      </c>
      <c r="B10" s="156">
        <v>1.4999999999999999E-2</v>
      </c>
      <c r="C10" s="156">
        <v>1.4E-2</v>
      </c>
      <c r="D10" s="81">
        <v>1.4E-2</v>
      </c>
      <c r="E10" s="81">
        <v>1.2E-2</v>
      </c>
      <c r="F10" s="60">
        <v>1.0999999999999999E-2</v>
      </c>
      <c r="G10" s="81">
        <v>8.9999999999999993E-3</v>
      </c>
      <c r="H10" s="195">
        <v>8.9999999999999993E-3</v>
      </c>
      <c r="I10" s="81">
        <v>8.9999999999999993E-3</v>
      </c>
      <c r="J10" s="81">
        <v>8.9999999999999993E-3</v>
      </c>
      <c r="K10" s="156">
        <v>8.0000000000000002E-3</v>
      </c>
      <c r="L10" s="81">
        <v>8.9999999999999993E-3</v>
      </c>
      <c r="M10" s="81">
        <v>8.9999999999999993E-3</v>
      </c>
      <c r="N10" s="81">
        <v>8.9999999999999993E-3</v>
      </c>
      <c r="O10" s="81">
        <v>8.9999999999999993E-3</v>
      </c>
      <c r="P10" s="81">
        <v>8.0000000000000002E-3</v>
      </c>
      <c r="Q10" s="81">
        <v>8.0000000000000002E-3</v>
      </c>
      <c r="R10" s="81">
        <v>8.0000000000000002E-3</v>
      </c>
      <c r="S10" s="81">
        <v>8.9999999999999993E-3</v>
      </c>
      <c r="T10" s="81">
        <v>0.01</v>
      </c>
      <c r="U10" s="81">
        <v>1.4E-2</v>
      </c>
      <c r="V10" s="81">
        <v>1.7000000000000001E-2</v>
      </c>
      <c r="W10" s="81">
        <v>1.7999999999999999E-2</v>
      </c>
      <c r="X10" s="81">
        <v>1.2999999999999999E-2</v>
      </c>
    </row>
    <row r="11" spans="1:24" x14ac:dyDescent="0.3">
      <c r="A11" s="62" t="s">
        <v>40</v>
      </c>
      <c r="B11" s="148">
        <v>8.0000000000000002E-3</v>
      </c>
      <c r="C11" s="183">
        <v>7.0000000000000001E-3</v>
      </c>
      <c r="D11" s="204">
        <v>5.0000000000000001E-3</v>
      </c>
      <c r="E11" s="208">
        <v>7.0000000000000001E-3</v>
      </c>
      <c r="F11" s="166">
        <v>7.0000000000000001E-3</v>
      </c>
      <c r="G11" s="174">
        <v>8.0000000000000002E-3</v>
      </c>
      <c r="H11" s="195">
        <v>8.9999999999999993E-3</v>
      </c>
      <c r="I11" s="81">
        <v>8.9999999999999993E-3</v>
      </c>
      <c r="J11" s="81">
        <v>8.0000000000000002E-3</v>
      </c>
      <c r="K11" s="227">
        <v>8.0000000000000002E-3</v>
      </c>
      <c r="L11" s="81">
        <v>8.0000000000000002E-3</v>
      </c>
      <c r="M11" s="81">
        <v>8.0000000000000002E-3</v>
      </c>
      <c r="N11" s="81">
        <v>0.01</v>
      </c>
      <c r="O11" s="81">
        <v>1.0999999999999999E-2</v>
      </c>
      <c r="P11" s="81">
        <v>1.0999999999999999E-2</v>
      </c>
      <c r="Q11" s="81">
        <v>1.2999999999999999E-2</v>
      </c>
      <c r="R11" s="81">
        <v>1.4E-2</v>
      </c>
      <c r="S11" s="81">
        <v>4.5999999999999999E-2</v>
      </c>
      <c r="T11" s="81">
        <v>3.4000000000000002E-2</v>
      </c>
      <c r="U11" s="81">
        <v>0.04</v>
      </c>
      <c r="V11" s="81">
        <v>4.4999999999999998E-2</v>
      </c>
      <c r="W11" s="81">
        <v>3.5999999999999997E-2</v>
      </c>
      <c r="X11" s="81">
        <v>2.7E-2</v>
      </c>
    </row>
    <row r="12" spans="1:24" x14ac:dyDescent="0.3">
      <c r="A12" s="72" t="s">
        <v>0</v>
      </c>
      <c r="B12" s="155">
        <v>1</v>
      </c>
      <c r="C12" s="175">
        <v>0.99999999999999989</v>
      </c>
      <c r="D12" s="175">
        <v>1</v>
      </c>
      <c r="E12" s="175">
        <v>1.0000000000000002</v>
      </c>
      <c r="F12" s="155">
        <v>1</v>
      </c>
      <c r="G12" s="175">
        <v>1</v>
      </c>
      <c r="H12" s="193">
        <v>1</v>
      </c>
      <c r="I12" s="203">
        <v>1</v>
      </c>
      <c r="J12" s="203">
        <v>1</v>
      </c>
      <c r="K12" s="228">
        <v>1</v>
      </c>
      <c r="L12" s="193">
        <v>1</v>
      </c>
      <c r="M12" s="193">
        <v>1</v>
      </c>
      <c r="N12" s="193">
        <v>1</v>
      </c>
      <c r="O12" s="193">
        <v>1</v>
      </c>
      <c r="P12" s="193">
        <v>1</v>
      </c>
      <c r="Q12" s="193">
        <v>1</v>
      </c>
      <c r="R12" s="193">
        <v>1</v>
      </c>
      <c r="S12" s="193">
        <v>1</v>
      </c>
      <c r="T12" s="193">
        <v>1</v>
      </c>
      <c r="U12" s="193">
        <v>1</v>
      </c>
      <c r="V12" s="193">
        <v>1</v>
      </c>
      <c r="W12" s="193">
        <v>1</v>
      </c>
      <c r="X12" s="193">
        <v>1</v>
      </c>
    </row>
    <row r="14" spans="1:24" x14ac:dyDescent="0.3">
      <c r="A14" s="187" t="s">
        <v>146</v>
      </c>
    </row>
    <row r="15" spans="1:24" ht="15.6" x14ac:dyDescent="0.3">
      <c r="A15" s="55" t="s">
        <v>35</v>
      </c>
      <c r="B15" s="81"/>
      <c r="C15" s="81"/>
      <c r="D15" s="81"/>
      <c r="E15" s="81"/>
      <c r="F15" s="81"/>
    </row>
    <row r="16" spans="1:24" ht="15.6" x14ac:dyDescent="0.3">
      <c r="A16" s="18" t="s">
        <v>117</v>
      </c>
      <c r="B16" s="18">
        <v>2016</v>
      </c>
      <c r="C16" s="202">
        <v>2017</v>
      </c>
      <c r="D16" s="202">
        <v>2018</v>
      </c>
      <c r="E16" s="202">
        <v>2019</v>
      </c>
      <c r="F16" s="202">
        <v>2020</v>
      </c>
      <c r="G16" s="207"/>
      <c r="H16" s="207"/>
      <c r="I16" s="207"/>
    </row>
    <row r="17" spans="1:21" x14ac:dyDescent="0.3">
      <c r="A17" s="62" t="s">
        <v>116</v>
      </c>
      <c r="B17" s="60">
        <v>0.254</v>
      </c>
      <c r="C17" s="156">
        <v>0.248</v>
      </c>
      <c r="D17" s="156">
        <v>0.27200000000000002</v>
      </c>
      <c r="E17" s="60">
        <v>0.29799999999999999</v>
      </c>
      <c r="F17" s="60">
        <v>0.26800000000000002</v>
      </c>
      <c r="G17" s="60"/>
      <c r="H17" s="60"/>
      <c r="I17" s="60"/>
    </row>
    <row r="18" spans="1:21" x14ac:dyDescent="0.3">
      <c r="A18" s="62" t="s">
        <v>128</v>
      </c>
      <c r="B18" s="60">
        <v>0.28699999999999998</v>
      </c>
      <c r="C18" s="156">
        <v>0.28199999999999997</v>
      </c>
      <c r="D18" s="156">
        <v>0.253</v>
      </c>
      <c r="E18" s="60">
        <v>0.24199999999999999</v>
      </c>
      <c r="F18" s="60">
        <v>0.224</v>
      </c>
      <c r="G18" s="60"/>
      <c r="H18" s="60"/>
      <c r="I18" s="60"/>
    </row>
    <row r="19" spans="1:21" x14ac:dyDescent="0.3">
      <c r="A19" s="62" t="s">
        <v>129</v>
      </c>
      <c r="B19" s="60">
        <v>0.19800000000000001</v>
      </c>
      <c r="C19" s="156">
        <v>0.20499999999999999</v>
      </c>
      <c r="D19" s="156">
        <v>0.21</v>
      </c>
      <c r="E19" s="60">
        <v>0.20599999999999999</v>
      </c>
      <c r="F19" s="60">
        <v>0.20799999999999999</v>
      </c>
      <c r="G19" s="60"/>
      <c r="H19" s="60"/>
      <c r="I19" s="60"/>
    </row>
    <row r="20" spans="1:21" x14ac:dyDescent="0.3">
      <c r="A20" s="62" t="s">
        <v>130</v>
      </c>
      <c r="B20" s="60">
        <v>0.16200000000000001</v>
      </c>
      <c r="C20" s="156">
        <v>0.17899999999999999</v>
      </c>
      <c r="D20" s="156">
        <v>0.19400000000000001</v>
      </c>
      <c r="E20" s="60">
        <v>0.189</v>
      </c>
      <c r="F20" s="60">
        <v>0.182</v>
      </c>
      <c r="G20" s="60"/>
      <c r="H20" s="60"/>
      <c r="I20" s="60"/>
    </row>
    <row r="21" spans="1:21" x14ac:dyDescent="0.3">
      <c r="A21" s="62" t="s">
        <v>131</v>
      </c>
      <c r="B21" s="60">
        <v>7.9000000000000001E-2</v>
      </c>
      <c r="C21" s="156">
        <v>6.9000000000000006E-2</v>
      </c>
      <c r="D21" s="156">
        <v>5.4999999999999993E-2</v>
      </c>
      <c r="E21" s="60">
        <v>4.4999999999999998E-2</v>
      </c>
      <c r="F21" s="60">
        <v>7.2999999999999995E-2</v>
      </c>
      <c r="G21" s="60"/>
      <c r="H21" s="60"/>
      <c r="I21" s="60"/>
    </row>
    <row r="22" spans="1:21" x14ac:dyDescent="0.3">
      <c r="A22" s="62" t="s">
        <v>115</v>
      </c>
      <c r="B22" s="60">
        <v>1.4E-2</v>
      </c>
      <c r="C22" s="156">
        <v>0.01</v>
      </c>
      <c r="D22" s="156">
        <v>8.9999999999999993E-3</v>
      </c>
      <c r="E22" s="60">
        <v>8.9999999999999993E-3</v>
      </c>
      <c r="F22" s="60">
        <v>0.01</v>
      </c>
      <c r="G22" s="60"/>
      <c r="H22" s="60"/>
      <c r="I22" s="60"/>
    </row>
    <row r="23" spans="1:21" x14ac:dyDescent="0.3">
      <c r="A23" s="62" t="s">
        <v>40</v>
      </c>
      <c r="B23" s="183">
        <v>6.0000000000000001E-3</v>
      </c>
      <c r="C23" s="183">
        <v>7.0000000000000001E-3</v>
      </c>
      <c r="D23" s="183">
        <v>7.0000000000000001E-3</v>
      </c>
      <c r="E23" s="183">
        <v>1.0999999999999999E-2</v>
      </c>
      <c r="F23" s="183">
        <v>3.5000000000000003E-2</v>
      </c>
      <c r="G23" s="60"/>
      <c r="H23" s="60"/>
      <c r="I23" s="60"/>
    </row>
    <row r="24" spans="1:21" x14ac:dyDescent="0.3">
      <c r="A24" s="72" t="s">
        <v>0</v>
      </c>
      <c r="B24" s="175">
        <v>1</v>
      </c>
      <c r="C24" s="175">
        <v>0.99999999999999989</v>
      </c>
      <c r="D24" s="175">
        <v>0.99999999999999989</v>
      </c>
      <c r="E24" s="175">
        <v>1</v>
      </c>
      <c r="F24" s="175">
        <v>0.99999999999999989</v>
      </c>
      <c r="G24" s="175"/>
      <c r="H24" s="115"/>
      <c r="I24" s="115"/>
    </row>
    <row r="27" spans="1:21" ht="46.5" customHeight="1" x14ac:dyDescent="0.3">
      <c r="A27" s="350" t="s">
        <v>149</v>
      </c>
      <c r="B27" s="351"/>
      <c r="C27" s="351"/>
      <c r="D27" s="351"/>
      <c r="E27" s="351"/>
      <c r="F27" s="351"/>
      <c r="G27" s="351"/>
      <c r="H27" s="351"/>
      <c r="I27" s="351"/>
      <c r="J27" s="351"/>
      <c r="K27" s="351"/>
      <c r="L27" s="351"/>
      <c r="M27" s="351"/>
      <c r="N27" s="351"/>
      <c r="O27" s="351"/>
      <c r="P27" s="351"/>
      <c r="Q27" s="351"/>
      <c r="R27" s="351"/>
      <c r="S27" s="351"/>
      <c r="T27" s="351"/>
      <c r="U27" s="351"/>
    </row>
    <row r="31" spans="1:21" x14ac:dyDescent="0.3">
      <c r="A31" s="187" t="s">
        <v>147</v>
      </c>
    </row>
    <row r="32" spans="1:21" ht="15.6" x14ac:dyDescent="0.3">
      <c r="A32" s="55" t="s">
        <v>34</v>
      </c>
    </row>
    <row r="33" spans="1:40" s="61" customFormat="1" ht="15.6" x14ac:dyDescent="0.3">
      <c r="A33" s="18" t="s">
        <v>117</v>
      </c>
      <c r="B33" s="18" t="s">
        <v>31</v>
      </c>
      <c r="C33" s="18" t="s">
        <v>30</v>
      </c>
      <c r="D33" s="18" t="s">
        <v>29</v>
      </c>
      <c r="E33" s="18" t="s">
        <v>28</v>
      </c>
      <c r="F33" s="18" t="s">
        <v>27</v>
      </c>
      <c r="G33" s="18" t="s">
        <v>26</v>
      </c>
      <c r="H33" s="18" t="s">
        <v>2</v>
      </c>
      <c r="I33" s="18" t="s">
        <v>3</v>
      </c>
      <c r="J33" s="18" t="s">
        <v>4</v>
      </c>
      <c r="K33" s="18" t="s">
        <v>5</v>
      </c>
      <c r="L33" s="18" t="s">
        <v>6</v>
      </c>
      <c r="M33" s="18" t="s">
        <v>7</v>
      </c>
      <c r="N33" s="18" t="s">
        <v>8</v>
      </c>
      <c r="O33" s="18" t="s">
        <v>9</v>
      </c>
      <c r="P33" s="18" t="s">
        <v>10</v>
      </c>
      <c r="Q33" s="18" t="s">
        <v>11</v>
      </c>
      <c r="R33" s="18" t="s">
        <v>12</v>
      </c>
      <c r="S33" s="18" t="s">
        <v>13</v>
      </c>
      <c r="T33" s="18" t="s">
        <v>14</v>
      </c>
      <c r="U33" s="18" t="s">
        <v>15</v>
      </c>
      <c r="V33" s="18" t="s">
        <v>16</v>
      </c>
      <c r="W33" s="18" t="s">
        <v>17</v>
      </c>
      <c r="X33" s="18" t="s">
        <v>18</v>
      </c>
      <c r="Y33" s="18" t="s">
        <v>19</v>
      </c>
      <c r="Z33" s="18" t="s">
        <v>20</v>
      </c>
      <c r="AA33" s="18" t="s">
        <v>21</v>
      </c>
      <c r="AB33" s="18" t="s">
        <v>22</v>
      </c>
      <c r="AC33" s="18" t="s">
        <v>23</v>
      </c>
      <c r="AD33" s="18" t="s">
        <v>24</v>
      </c>
      <c r="AE33" s="18" t="s">
        <v>25</v>
      </c>
      <c r="AF33" s="18" t="s">
        <v>89</v>
      </c>
      <c r="AG33" s="18" t="s">
        <v>90</v>
      </c>
      <c r="AH33" s="18" t="s">
        <v>91</v>
      </c>
      <c r="AI33" s="18" t="s">
        <v>92</v>
      </c>
      <c r="AJ33" s="18" t="s">
        <v>93</v>
      </c>
      <c r="AK33" s="18" t="s">
        <v>109</v>
      </c>
      <c r="AL33" s="18" t="s">
        <v>111</v>
      </c>
      <c r="AM33" s="18" t="s">
        <v>112</v>
      </c>
      <c r="AN33" s="18" t="s">
        <v>124</v>
      </c>
    </row>
    <row r="34" spans="1:40" x14ac:dyDescent="0.3">
      <c r="A34" s="62" t="s">
        <v>116</v>
      </c>
      <c r="B34" s="86">
        <v>0.45700000000000002</v>
      </c>
      <c r="C34" s="86">
        <v>0.47299999999999998</v>
      </c>
      <c r="D34" s="58">
        <v>0.44</v>
      </c>
      <c r="E34" s="58">
        <v>0.41199999999999998</v>
      </c>
      <c r="F34" s="58">
        <v>0.442</v>
      </c>
      <c r="G34" s="58">
        <v>0.434</v>
      </c>
      <c r="H34" s="58">
        <v>0.45</v>
      </c>
      <c r="I34" s="58">
        <v>0.43099999999999999</v>
      </c>
      <c r="J34" s="58">
        <v>0.42899999999999999</v>
      </c>
      <c r="K34" s="58">
        <v>0.41599999999999998</v>
      </c>
      <c r="L34" s="58">
        <v>0.42799999999999999</v>
      </c>
      <c r="M34" s="58">
        <v>0.4</v>
      </c>
      <c r="N34" s="58">
        <v>0.40100000000000002</v>
      </c>
      <c r="O34" s="58">
        <v>0.38800000000000001</v>
      </c>
      <c r="P34" s="58">
        <v>0.372</v>
      </c>
      <c r="Q34" s="58">
        <v>0.36799999999999999</v>
      </c>
      <c r="R34" s="58">
        <v>0.376</v>
      </c>
      <c r="S34" s="58">
        <v>0.377</v>
      </c>
      <c r="T34" s="58">
        <v>0.36699999999999999</v>
      </c>
      <c r="U34" s="58">
        <v>0.35899999999999999</v>
      </c>
      <c r="V34" s="58">
        <v>0.35599999999999998</v>
      </c>
      <c r="W34" s="58">
        <v>0.36</v>
      </c>
      <c r="X34" s="58">
        <v>0.38700000000000001</v>
      </c>
      <c r="Y34" s="58">
        <v>0.38600000000000001</v>
      </c>
      <c r="Z34" s="58">
        <v>0.379</v>
      </c>
      <c r="AA34" s="58">
        <v>0.374</v>
      </c>
      <c r="AB34" s="58">
        <v>0.376</v>
      </c>
      <c r="AC34" s="58">
        <v>0.376</v>
      </c>
      <c r="AD34" s="58">
        <v>0.38400000000000001</v>
      </c>
      <c r="AE34" s="58">
        <v>0.36899999999999999</v>
      </c>
      <c r="AF34" s="58">
        <v>0.40500000000000003</v>
      </c>
      <c r="AG34" s="58">
        <v>0.40100000000000002</v>
      </c>
      <c r="AH34" s="58">
        <v>0.40600000000000003</v>
      </c>
      <c r="AI34" s="58">
        <v>0.40600000000000003</v>
      </c>
      <c r="AJ34" s="58">
        <v>0.40300000000000002</v>
      </c>
      <c r="AK34" s="58">
        <v>0.41099999999999998</v>
      </c>
      <c r="AL34" s="58">
        <v>0.41399999999999998</v>
      </c>
      <c r="AM34" s="58">
        <v>0.42</v>
      </c>
      <c r="AN34" s="58">
        <v>0.41</v>
      </c>
    </row>
    <row r="35" spans="1:40" x14ac:dyDescent="0.3">
      <c r="A35" s="62" t="s">
        <v>113</v>
      </c>
      <c r="B35" s="86">
        <v>0.36599999999999999</v>
      </c>
      <c r="C35" s="86">
        <v>0.36699999999999999</v>
      </c>
      <c r="D35" s="58">
        <v>0.38</v>
      </c>
      <c r="E35" s="58">
        <v>0.39300000000000002</v>
      </c>
      <c r="F35" s="58">
        <v>0.38</v>
      </c>
      <c r="G35" s="58">
        <v>0.39100000000000001</v>
      </c>
      <c r="H35" s="58">
        <v>0.375</v>
      </c>
      <c r="I35" s="58">
        <v>0.38500000000000001</v>
      </c>
      <c r="J35" s="58">
        <v>0.39700000000000002</v>
      </c>
      <c r="K35" s="58">
        <v>0.39700000000000002</v>
      </c>
      <c r="L35" s="58">
        <v>0.39100000000000001</v>
      </c>
      <c r="M35" s="58">
        <v>0.41599999999999998</v>
      </c>
      <c r="N35" s="58">
        <v>0.42099999999999999</v>
      </c>
      <c r="O35" s="58">
        <v>0.43099999999999999</v>
      </c>
      <c r="P35" s="58">
        <v>0.437</v>
      </c>
      <c r="Q35" s="58">
        <v>0.439</v>
      </c>
      <c r="R35" s="58">
        <v>0.42199999999999999</v>
      </c>
      <c r="S35" s="58">
        <v>0.42499999999999999</v>
      </c>
      <c r="T35" s="58">
        <v>0.435</v>
      </c>
      <c r="U35" s="58">
        <v>0.434</v>
      </c>
      <c r="V35" s="58">
        <v>0.439</v>
      </c>
      <c r="W35" s="58">
        <v>0.46800000000000003</v>
      </c>
      <c r="X35" s="58">
        <v>0.45700000000000002</v>
      </c>
      <c r="Y35" s="58">
        <v>0.46200000000000002</v>
      </c>
      <c r="Z35" s="58">
        <v>0.46100000000000002</v>
      </c>
      <c r="AA35" s="58">
        <v>0.46299999999999997</v>
      </c>
      <c r="AB35" s="58">
        <v>0.46400000000000002</v>
      </c>
      <c r="AC35" s="58">
        <v>0.46299999999999997</v>
      </c>
      <c r="AD35" s="58">
        <v>0.45800000000000002</v>
      </c>
      <c r="AE35" s="58">
        <v>0.46600000000000003</v>
      </c>
      <c r="AF35" s="58">
        <v>0.44700000000000001</v>
      </c>
      <c r="AG35" s="58">
        <v>0.45200000000000001</v>
      </c>
      <c r="AH35" s="58">
        <v>0.438</v>
      </c>
      <c r="AI35" s="58">
        <v>0.441</v>
      </c>
      <c r="AJ35" s="58">
        <v>0.44400000000000001</v>
      </c>
      <c r="AK35" s="58">
        <v>0.44</v>
      </c>
      <c r="AL35" s="58">
        <v>0.438</v>
      </c>
      <c r="AM35" s="58">
        <v>0.41299999999999998</v>
      </c>
      <c r="AN35" s="58">
        <v>0.438</v>
      </c>
    </row>
    <row r="36" spans="1:40" x14ac:dyDescent="0.3">
      <c r="A36" s="62" t="s">
        <v>114</v>
      </c>
      <c r="B36" s="86">
        <v>8.4000000000000005E-2</v>
      </c>
      <c r="C36" s="86">
        <v>7.6999999999999999E-2</v>
      </c>
      <c r="D36" s="58">
        <v>8.4000000000000005E-2</v>
      </c>
      <c r="E36" s="58">
        <v>0.114</v>
      </c>
      <c r="F36" s="58">
        <v>9.0999999999999998E-2</v>
      </c>
      <c r="G36" s="58">
        <v>8.2000000000000003E-2</v>
      </c>
      <c r="H36" s="58">
        <v>0.1</v>
      </c>
      <c r="I36" s="58">
        <v>0.126</v>
      </c>
      <c r="J36" s="58">
        <v>0.126</v>
      </c>
      <c r="K36" s="58">
        <v>0.14499999999999999</v>
      </c>
      <c r="L36" s="58">
        <v>0.13700000000000001</v>
      </c>
      <c r="M36" s="58">
        <v>0.14099999999999999</v>
      </c>
      <c r="N36" s="58">
        <v>0.14499999999999999</v>
      </c>
      <c r="O36" s="58">
        <v>0.15</v>
      </c>
      <c r="P36" s="58">
        <v>0.15</v>
      </c>
      <c r="Q36" s="58">
        <v>0.154</v>
      </c>
      <c r="R36" s="58">
        <v>0.161</v>
      </c>
      <c r="S36" s="58">
        <v>0.16</v>
      </c>
      <c r="T36" s="58">
        <v>0.16400000000000001</v>
      </c>
      <c r="U36" s="58">
        <v>0.16900000000000001</v>
      </c>
      <c r="V36" s="58">
        <v>0.16400000000000001</v>
      </c>
      <c r="W36" s="58">
        <v>0.13100000000000001</v>
      </c>
      <c r="X36" s="58">
        <v>0.129</v>
      </c>
      <c r="Y36" s="58">
        <v>0.121</v>
      </c>
      <c r="Z36" s="58">
        <v>0.126</v>
      </c>
      <c r="AA36" s="58">
        <v>0.13</v>
      </c>
      <c r="AB36" s="58">
        <v>0.125</v>
      </c>
      <c r="AC36" s="58">
        <v>0.13400000000000001</v>
      </c>
      <c r="AD36" s="58">
        <v>0.13300000000000001</v>
      </c>
      <c r="AE36" s="58">
        <v>0.14099999999999999</v>
      </c>
      <c r="AF36" s="58">
        <v>0.122</v>
      </c>
      <c r="AG36" s="58">
        <v>0.123</v>
      </c>
      <c r="AH36" s="58">
        <v>0.129</v>
      </c>
      <c r="AI36" s="58">
        <v>0.126</v>
      </c>
      <c r="AJ36" s="58">
        <v>0.126</v>
      </c>
      <c r="AK36" s="58">
        <v>0.126</v>
      </c>
      <c r="AL36" s="58">
        <v>0.124</v>
      </c>
      <c r="AM36" s="58">
        <v>0.13900000000000001</v>
      </c>
      <c r="AN36" s="58">
        <v>0.129</v>
      </c>
    </row>
    <row r="37" spans="1:40" x14ac:dyDescent="0.3">
      <c r="A37" s="62" t="s">
        <v>115</v>
      </c>
      <c r="B37" s="86">
        <v>4.2000000000000003E-2</v>
      </c>
      <c r="C37" s="86">
        <v>4.5999999999999999E-2</v>
      </c>
      <c r="D37" s="58">
        <v>4.5999999999999999E-2</v>
      </c>
      <c r="E37" s="58">
        <v>3.3000000000000002E-2</v>
      </c>
      <c r="F37" s="58">
        <v>3.3000000000000002E-2</v>
      </c>
      <c r="G37" s="58">
        <v>4.2999999999999997E-2</v>
      </c>
      <c r="H37" s="58">
        <v>7.2999999999999995E-2</v>
      </c>
      <c r="I37" s="58">
        <v>5.3999999999999999E-2</v>
      </c>
      <c r="J37" s="58">
        <v>4.1000000000000002E-2</v>
      </c>
      <c r="K37" s="58">
        <v>3.4000000000000002E-2</v>
      </c>
      <c r="L37" s="58">
        <v>3.9E-2</v>
      </c>
      <c r="M37" s="58">
        <v>0.03</v>
      </c>
      <c r="N37" s="58">
        <v>2.9000000000000001E-2</v>
      </c>
      <c r="O37" s="58">
        <v>2.9000000000000001E-2</v>
      </c>
      <c r="P37" s="58">
        <v>3.7999999999999999E-2</v>
      </c>
      <c r="Q37" s="58">
        <v>3.6999999999999998E-2</v>
      </c>
      <c r="R37" s="58">
        <v>3.7999999999999999E-2</v>
      </c>
      <c r="S37" s="58">
        <v>3.5000000000000003E-2</v>
      </c>
      <c r="T37" s="58">
        <v>0.03</v>
      </c>
      <c r="U37" s="58">
        <v>3.4000000000000002E-2</v>
      </c>
      <c r="V37" s="58">
        <v>3.5999999999999997E-2</v>
      </c>
      <c r="W37" s="58">
        <v>3.5999999999999997E-2</v>
      </c>
      <c r="X37" s="58">
        <v>0.02</v>
      </c>
      <c r="Y37" s="58">
        <v>2.4E-2</v>
      </c>
      <c r="Z37" s="58">
        <v>2.5000000000000001E-2</v>
      </c>
      <c r="AA37" s="58">
        <v>2.7000000000000003E-2</v>
      </c>
      <c r="AB37" s="58">
        <v>2.5999999999999999E-2</v>
      </c>
      <c r="AC37" s="58">
        <v>0.02</v>
      </c>
      <c r="AD37" s="58">
        <v>1.9E-2</v>
      </c>
      <c r="AE37" s="58">
        <v>1.7999999999999999E-2</v>
      </c>
      <c r="AF37" s="58">
        <v>2.1000000000000001E-2</v>
      </c>
      <c r="AG37" s="58">
        <v>1.9E-2</v>
      </c>
      <c r="AH37" s="58">
        <v>2.1999999999999999E-2</v>
      </c>
      <c r="AI37" s="58">
        <v>2.1999999999999999E-2</v>
      </c>
      <c r="AJ37" s="58">
        <v>2.1000000000000001E-2</v>
      </c>
      <c r="AK37" s="58">
        <v>1.9E-2</v>
      </c>
      <c r="AL37" s="58">
        <v>1.9E-2</v>
      </c>
      <c r="AM37" s="58">
        <v>2.3E-2</v>
      </c>
      <c r="AN37" s="58">
        <v>1.9E-2</v>
      </c>
    </row>
    <row r="38" spans="1:40" x14ac:dyDescent="0.3">
      <c r="A38" s="62" t="s">
        <v>40</v>
      </c>
      <c r="B38" s="86">
        <v>5.0999999999999997E-2</v>
      </c>
      <c r="C38" s="86">
        <v>3.6999999999999998E-2</v>
      </c>
      <c r="D38" s="58">
        <v>0.05</v>
      </c>
      <c r="E38" s="58">
        <v>4.8000000000000001E-2</v>
      </c>
      <c r="F38" s="58">
        <v>5.3999999999999999E-2</v>
      </c>
      <c r="G38" s="58">
        <v>0.05</v>
      </c>
      <c r="H38" s="58">
        <v>2E-3</v>
      </c>
      <c r="I38" s="58">
        <v>4.0000000000000001E-3</v>
      </c>
      <c r="J38" s="58">
        <v>7.0000000000000001E-3</v>
      </c>
      <c r="K38" s="58">
        <v>8.0000000000000002E-3</v>
      </c>
      <c r="L38" s="58">
        <v>5.0000000000000001E-3</v>
      </c>
      <c r="M38" s="58">
        <v>1.2999999999999999E-2</v>
      </c>
      <c r="N38" s="58">
        <v>4.0000000000000001E-3</v>
      </c>
      <c r="O38" s="58">
        <v>2E-3</v>
      </c>
      <c r="P38" s="58">
        <v>3.0000000000000001E-3</v>
      </c>
      <c r="Q38" s="58">
        <v>2E-3</v>
      </c>
      <c r="R38" s="58">
        <v>3.0000000000000001E-3</v>
      </c>
      <c r="S38" s="58">
        <v>3.0000000000000001E-3</v>
      </c>
      <c r="T38" s="58">
        <v>4.0000000000000001E-3</v>
      </c>
      <c r="U38" s="58">
        <v>4.0000000000000001E-3</v>
      </c>
      <c r="V38" s="58">
        <v>5.0000000000000001E-3</v>
      </c>
      <c r="W38" s="58">
        <v>5.0000000000000001E-3</v>
      </c>
      <c r="X38" s="58">
        <v>7.0000000000000001E-3</v>
      </c>
      <c r="Y38" s="58">
        <v>7.0000000000000001E-3</v>
      </c>
      <c r="Z38" s="58">
        <v>8.9999999999999993E-3</v>
      </c>
      <c r="AA38" s="58">
        <v>6.0000000000000001E-3</v>
      </c>
      <c r="AB38" s="58">
        <v>8.9999999999999993E-3</v>
      </c>
      <c r="AC38" s="58">
        <v>7.0000000000000001E-3</v>
      </c>
      <c r="AD38" s="58">
        <v>6.0000000000000001E-3</v>
      </c>
      <c r="AE38" s="58">
        <v>6.0000000000000001E-3</v>
      </c>
      <c r="AF38" s="58">
        <v>5.0000000000000001E-3</v>
      </c>
      <c r="AG38" s="58">
        <v>5.0000000000000001E-3</v>
      </c>
      <c r="AH38" s="58">
        <v>5.0000000000000001E-3</v>
      </c>
      <c r="AI38" s="58">
        <v>5.0000000000000001E-3</v>
      </c>
      <c r="AJ38" s="58">
        <v>6.0000000000000001E-3</v>
      </c>
      <c r="AK38" s="58">
        <v>4.0000000000000001E-3</v>
      </c>
      <c r="AL38" s="58">
        <v>5.0000000000000001E-3</v>
      </c>
      <c r="AM38" s="58">
        <v>5.0000000000000001E-3</v>
      </c>
      <c r="AN38" s="58">
        <v>4.0000000000000001E-3</v>
      </c>
    </row>
    <row r="39" spans="1:40" s="77" customFormat="1" x14ac:dyDescent="0.3">
      <c r="A39" s="72" t="s">
        <v>0</v>
      </c>
      <c r="B39" s="90">
        <v>1</v>
      </c>
      <c r="C39" s="90">
        <v>1</v>
      </c>
      <c r="D39" s="80">
        <v>1</v>
      </c>
      <c r="E39" s="80">
        <v>1</v>
      </c>
      <c r="F39" s="80">
        <v>1</v>
      </c>
      <c r="G39" s="80">
        <v>1</v>
      </c>
      <c r="H39" s="80">
        <v>0.99999999999999989</v>
      </c>
      <c r="I39" s="80">
        <v>1</v>
      </c>
      <c r="J39" s="80">
        <v>1</v>
      </c>
      <c r="K39" s="80">
        <v>1</v>
      </c>
      <c r="L39" s="80">
        <v>1</v>
      </c>
      <c r="M39" s="80">
        <v>1</v>
      </c>
      <c r="N39" s="80">
        <v>1</v>
      </c>
      <c r="O39" s="80">
        <v>1</v>
      </c>
      <c r="P39" s="80">
        <v>1</v>
      </c>
      <c r="Q39" s="80">
        <v>1</v>
      </c>
      <c r="R39" s="80">
        <v>1</v>
      </c>
      <c r="S39" s="80">
        <v>1</v>
      </c>
      <c r="T39" s="80">
        <v>1</v>
      </c>
      <c r="U39" s="80">
        <v>1</v>
      </c>
      <c r="V39" s="80">
        <v>1</v>
      </c>
      <c r="W39" s="80">
        <v>1</v>
      </c>
      <c r="X39" s="80">
        <v>1</v>
      </c>
      <c r="Y39" s="80">
        <v>1</v>
      </c>
      <c r="Z39" s="91">
        <v>1</v>
      </c>
      <c r="AA39" s="91">
        <v>1</v>
      </c>
      <c r="AB39" s="91">
        <v>1</v>
      </c>
      <c r="AC39" s="91">
        <v>1</v>
      </c>
      <c r="AD39" s="91">
        <v>1</v>
      </c>
      <c r="AE39" s="91">
        <v>1</v>
      </c>
      <c r="AF39" s="91">
        <v>1</v>
      </c>
      <c r="AG39" s="91">
        <v>1</v>
      </c>
      <c r="AH39" s="91">
        <f t="shared" ref="AH39:AM39" si="0">SUM(AH34:AH38)</f>
        <v>1</v>
      </c>
      <c r="AI39" s="91">
        <f t="shared" si="0"/>
        <v>1</v>
      </c>
      <c r="AJ39" s="91">
        <f t="shared" si="0"/>
        <v>1</v>
      </c>
      <c r="AK39" s="91">
        <f t="shared" si="0"/>
        <v>1</v>
      </c>
      <c r="AL39" s="91">
        <f t="shared" si="0"/>
        <v>1</v>
      </c>
      <c r="AM39" s="91">
        <f t="shared" si="0"/>
        <v>1</v>
      </c>
      <c r="AN39" s="91">
        <f t="shared" ref="AN39" si="1">SUM(AN34:AN38)</f>
        <v>1</v>
      </c>
    </row>
    <row r="40" spans="1:40" s="77" customFormat="1" x14ac:dyDescent="0.3">
      <c r="B40" s="113"/>
      <c r="C40" s="113"/>
      <c r="D40" s="109"/>
      <c r="E40" s="109"/>
      <c r="F40" s="109"/>
      <c r="G40" s="109"/>
      <c r="H40" s="109"/>
      <c r="I40" s="109"/>
      <c r="J40" s="109"/>
      <c r="K40" s="109"/>
      <c r="L40" s="109"/>
      <c r="M40" s="109"/>
      <c r="N40" s="109"/>
      <c r="O40" s="109"/>
      <c r="P40" s="109"/>
      <c r="Q40" s="109"/>
      <c r="R40" s="109"/>
      <c r="S40" s="109"/>
      <c r="T40" s="109"/>
      <c r="U40" s="109"/>
      <c r="V40" s="109"/>
      <c r="W40" s="109"/>
      <c r="X40" s="109"/>
      <c r="Y40" s="109"/>
      <c r="Z40" s="114"/>
      <c r="AA40" s="114"/>
      <c r="AB40" s="114"/>
      <c r="AC40" s="114"/>
      <c r="AD40" s="114"/>
      <c r="AE40" s="114"/>
      <c r="AF40" s="114"/>
      <c r="AG40" s="114"/>
      <c r="AH40" s="114"/>
      <c r="AI40" s="114"/>
      <c r="AJ40" s="114"/>
      <c r="AK40" s="114"/>
      <c r="AL40" s="114"/>
      <c r="AM40" s="114"/>
      <c r="AN40" s="114"/>
    </row>
    <row r="41" spans="1:40" s="77" customFormat="1" x14ac:dyDescent="0.3">
      <c r="B41" s="185"/>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row>
    <row r="42" spans="1:40" s="77" customFormat="1" x14ac:dyDescent="0.3">
      <c r="A42" s="187" t="s">
        <v>147</v>
      </c>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row>
    <row r="43" spans="1:40" s="77" customFormat="1" ht="15.6" x14ac:dyDescent="0.3">
      <c r="A43" s="55" t="s">
        <v>34</v>
      </c>
      <c r="B43" s="158"/>
      <c r="C43" s="158"/>
      <c r="D43" s="158"/>
      <c r="E43" s="158"/>
      <c r="F43" s="158"/>
      <c r="G43" s="158"/>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row>
    <row r="44" spans="1:40" s="77" customFormat="1" ht="15.6" x14ac:dyDescent="0.3">
      <c r="A44" s="117" t="s">
        <v>136</v>
      </c>
      <c r="B44" s="117" t="s">
        <v>112</v>
      </c>
      <c r="C44" s="117">
        <v>2015</v>
      </c>
      <c r="D44" s="117" t="s">
        <v>127</v>
      </c>
      <c r="E44" s="117" t="s">
        <v>132</v>
      </c>
      <c r="F44" s="117" t="s">
        <v>133</v>
      </c>
      <c r="G44" s="117">
        <v>2016</v>
      </c>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row>
    <row r="45" spans="1:40" s="77" customFormat="1" x14ac:dyDescent="0.3">
      <c r="A45" s="158" t="s">
        <v>137</v>
      </c>
      <c r="B45" s="159">
        <v>0.35399999999999998</v>
      </c>
      <c r="C45" s="159">
        <v>0.35399999999999998</v>
      </c>
      <c r="D45" s="159">
        <v>0.33500000000000002</v>
      </c>
      <c r="E45" s="159">
        <v>0.33200000000000002</v>
      </c>
      <c r="F45" s="159">
        <v>0.34200000000000003</v>
      </c>
      <c r="G45" s="159">
        <v>0.33800000000000002</v>
      </c>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row>
    <row r="46" spans="1:40" s="77" customFormat="1" x14ac:dyDescent="0.3">
      <c r="A46" s="158" t="s">
        <v>138</v>
      </c>
      <c r="B46" s="159">
        <v>0.29699999999999999</v>
      </c>
      <c r="C46" s="159">
        <v>0.30499999999999999</v>
      </c>
      <c r="D46" s="159">
        <v>0.30499999999999999</v>
      </c>
      <c r="E46" s="159">
        <v>0.29099999999999998</v>
      </c>
      <c r="F46" s="159">
        <v>0.308</v>
      </c>
      <c r="G46" s="159">
        <v>0.30299999999999999</v>
      </c>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row>
    <row r="47" spans="1:40" s="77" customFormat="1" x14ac:dyDescent="0.3">
      <c r="A47" s="158" t="s">
        <v>139</v>
      </c>
      <c r="B47" s="159">
        <v>0.14099999999999999</v>
      </c>
      <c r="C47" s="159">
        <v>0.13800000000000001</v>
      </c>
      <c r="D47" s="159">
        <v>0.14299999999999999</v>
      </c>
      <c r="E47" s="159">
        <v>0.14299999999999999</v>
      </c>
      <c r="F47" s="159">
        <v>0.13800000000000001</v>
      </c>
      <c r="G47" s="159">
        <v>0.13900000000000001</v>
      </c>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N47" s="157"/>
    </row>
    <row r="48" spans="1:40" s="77" customFormat="1" x14ac:dyDescent="0.3">
      <c r="A48" s="158" t="s">
        <v>130</v>
      </c>
      <c r="B48" s="159">
        <v>0.13100000000000001</v>
      </c>
      <c r="C48" s="159">
        <v>0.127</v>
      </c>
      <c r="D48" s="159">
        <v>0.14199999999999999</v>
      </c>
      <c r="E48" s="159">
        <v>0.161</v>
      </c>
      <c r="F48" s="159">
        <v>0.15</v>
      </c>
      <c r="G48" s="159">
        <v>0.15</v>
      </c>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c r="AL48" s="157"/>
      <c r="AM48" s="157"/>
      <c r="AN48" s="157"/>
    </row>
    <row r="49" spans="1:41" s="77" customFormat="1" x14ac:dyDescent="0.3">
      <c r="A49" s="158" t="s">
        <v>140</v>
      </c>
      <c r="B49" s="159">
        <v>5.6000000000000001E-2</v>
      </c>
      <c r="C49" s="159">
        <v>5.6000000000000001E-2</v>
      </c>
      <c r="D49" s="159">
        <v>5.8000000000000003E-2</v>
      </c>
      <c r="E49" s="159">
        <v>5.6000000000000001E-2</v>
      </c>
      <c r="F49" s="159">
        <v>4.5999999999999999E-2</v>
      </c>
      <c r="G49" s="159">
        <v>5.2999999999999999E-2</v>
      </c>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row>
    <row r="50" spans="1:41" s="77" customFormat="1" x14ac:dyDescent="0.3">
      <c r="A50" s="158" t="s">
        <v>141</v>
      </c>
      <c r="B50" s="159">
        <v>1.6E-2</v>
      </c>
      <c r="C50" s="159">
        <v>1.4999999999999999E-2</v>
      </c>
      <c r="D50" s="159">
        <v>1.2999999999999999E-2</v>
      </c>
      <c r="E50" s="159">
        <v>1.4E-2</v>
      </c>
      <c r="F50" s="159">
        <v>1.2E-2</v>
      </c>
      <c r="G50" s="159">
        <v>1.2999999999999999E-2</v>
      </c>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c r="AL50" s="157"/>
      <c r="AM50" s="157"/>
      <c r="AN50" s="157"/>
    </row>
    <row r="51" spans="1:41" s="77" customFormat="1" x14ac:dyDescent="0.3">
      <c r="A51" s="158" t="s">
        <v>142</v>
      </c>
      <c r="B51" s="159">
        <v>5.0000000000000001E-3</v>
      </c>
      <c r="C51" s="159">
        <v>5.0000000000000001E-3</v>
      </c>
      <c r="D51" s="159">
        <v>4.0000000000000001E-3</v>
      </c>
      <c r="E51" s="159">
        <v>3.0000000000000001E-3</v>
      </c>
      <c r="F51" s="159">
        <v>4.0000000000000001E-3</v>
      </c>
      <c r="G51" s="159">
        <v>4.0000000000000001E-3</v>
      </c>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c r="AL51" s="157"/>
      <c r="AM51" s="157"/>
      <c r="AN51" s="157"/>
    </row>
    <row r="52" spans="1:41" s="77" customFormat="1" hidden="1" x14ac:dyDescent="0.3">
      <c r="A52" s="158"/>
      <c r="B52" s="159"/>
      <c r="C52" s="159"/>
      <c r="D52" s="159"/>
      <c r="E52" s="159"/>
      <c r="F52" s="159"/>
      <c r="G52" s="159"/>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c r="AL52" s="157"/>
      <c r="AM52" s="157"/>
      <c r="AN52" s="157"/>
    </row>
    <row r="53" spans="1:41" x14ac:dyDescent="0.3">
      <c r="A53" s="160" t="s">
        <v>0</v>
      </c>
      <c r="B53" s="161">
        <v>1</v>
      </c>
      <c r="C53" s="161">
        <v>1</v>
      </c>
      <c r="D53" s="161">
        <v>1</v>
      </c>
      <c r="E53" s="161">
        <v>1</v>
      </c>
      <c r="F53" s="161">
        <v>1</v>
      </c>
      <c r="G53" s="161">
        <v>1</v>
      </c>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row>
    <row r="54" spans="1:41" x14ac:dyDescent="0.3">
      <c r="A54" s="162"/>
      <c r="B54" s="163"/>
      <c r="C54" s="163"/>
      <c r="D54" s="163"/>
      <c r="E54" s="163"/>
      <c r="F54" s="163"/>
      <c r="G54" s="163"/>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row>
    <row r="55" spans="1:41" ht="15.6" x14ac:dyDescent="0.3">
      <c r="A55" s="55" t="s">
        <v>34</v>
      </c>
      <c r="B55" s="18"/>
      <c r="C55" s="18"/>
      <c r="D55" s="18"/>
      <c r="E55" s="18"/>
      <c r="F55" s="18"/>
    </row>
    <row r="56" spans="1:41" s="61" customFormat="1" ht="15.6" x14ac:dyDescent="0.3">
      <c r="A56" s="18" t="s">
        <v>117</v>
      </c>
      <c r="B56" s="18" t="s">
        <v>124</v>
      </c>
      <c r="C56" s="18" t="s">
        <v>127</v>
      </c>
      <c r="D56" s="181" t="s">
        <v>134</v>
      </c>
      <c r="E56" s="184" t="s">
        <v>143</v>
      </c>
      <c r="F56" s="184" t="s">
        <v>145</v>
      </c>
      <c r="G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110"/>
      <c r="AN56" s="110"/>
      <c r="AO56" s="110"/>
    </row>
    <row r="57" spans="1:41" x14ac:dyDescent="0.3">
      <c r="A57" s="62" t="s">
        <v>116</v>
      </c>
      <c r="B57" s="156">
        <v>0.26300000000000001</v>
      </c>
      <c r="C57" s="156">
        <v>0.253</v>
      </c>
      <c r="D57" s="60">
        <v>0.27100000000000002</v>
      </c>
      <c r="E57" s="81">
        <v>0.24299999999999999</v>
      </c>
      <c r="F57" s="154">
        <v>0.24199999999999999</v>
      </c>
      <c r="G57" s="154"/>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row>
    <row r="58" spans="1:41" x14ac:dyDescent="0.3">
      <c r="A58" s="62" t="s">
        <v>128</v>
      </c>
      <c r="B58" s="156">
        <v>0.29099999999999998</v>
      </c>
      <c r="C58" s="156">
        <v>0.28199999999999997</v>
      </c>
      <c r="D58" s="60">
        <v>0.27600000000000002</v>
      </c>
      <c r="E58" s="81">
        <v>0.28299999999999997</v>
      </c>
      <c r="F58" s="154">
        <v>0.28599999999999998</v>
      </c>
      <c r="G58" s="154"/>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row>
    <row r="59" spans="1:41" x14ac:dyDescent="0.3">
      <c r="A59" s="62" t="s">
        <v>129</v>
      </c>
      <c r="B59" s="156">
        <v>0.191</v>
      </c>
      <c r="C59" s="156">
        <v>0.20200000000000001</v>
      </c>
      <c r="D59" s="60">
        <v>0.21000000000000002</v>
      </c>
      <c r="E59" s="81">
        <v>0.20700000000000002</v>
      </c>
      <c r="F59" s="154">
        <v>0.20600000000000002</v>
      </c>
      <c r="G59" s="154"/>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row>
    <row r="60" spans="1:41" x14ac:dyDescent="0.3">
      <c r="A60" s="62" t="s">
        <v>130</v>
      </c>
      <c r="B60" s="156">
        <v>0.155</v>
      </c>
      <c r="C60" s="156">
        <v>0.156</v>
      </c>
      <c r="D60" s="60">
        <v>0.16</v>
      </c>
      <c r="E60" s="81">
        <v>0.17599999999999999</v>
      </c>
      <c r="F60" s="154">
        <v>0.182</v>
      </c>
      <c r="G60" s="154"/>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row>
    <row r="61" spans="1:41" x14ac:dyDescent="0.3">
      <c r="A61" s="62" t="s">
        <v>131</v>
      </c>
      <c r="B61" s="156">
        <v>7.6999999999999999E-2</v>
      </c>
      <c r="C61" s="156">
        <v>8.5999999999999993E-2</v>
      </c>
      <c r="D61" s="60">
        <v>6.5000000000000002E-2</v>
      </c>
      <c r="E61" s="81">
        <v>7.3999999999999996E-2</v>
      </c>
      <c r="F61" s="154">
        <v>6.6000000000000003E-2</v>
      </c>
      <c r="G61" s="154"/>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row>
    <row r="62" spans="1:41" x14ac:dyDescent="0.3">
      <c r="A62" s="62" t="s">
        <v>115</v>
      </c>
      <c r="B62" s="156">
        <v>1.4999999999999999E-2</v>
      </c>
      <c r="C62" s="156">
        <v>1.4E-2</v>
      </c>
      <c r="D62" s="60">
        <v>1.0999999999999999E-2</v>
      </c>
      <c r="E62" s="81">
        <v>8.9999999999999993E-3</v>
      </c>
      <c r="F62" s="156">
        <v>8.9999999999999993E-3</v>
      </c>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row>
    <row r="63" spans="1:41" x14ac:dyDescent="0.3">
      <c r="A63" s="62" t="s">
        <v>40</v>
      </c>
      <c r="B63" s="148">
        <v>8.0000000000000002E-3</v>
      </c>
      <c r="C63" s="183">
        <v>7.0000000000000001E-3</v>
      </c>
      <c r="D63" s="166">
        <v>7.0000000000000001E-3</v>
      </c>
      <c r="E63" s="174">
        <v>8.0000000000000002E-3</v>
      </c>
      <c r="F63" s="156">
        <v>8.9999999999999993E-3</v>
      </c>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row>
    <row r="64" spans="1:41" s="77" customFormat="1" x14ac:dyDescent="0.3">
      <c r="A64" s="72" t="s">
        <v>0</v>
      </c>
      <c r="B64" s="155">
        <v>1</v>
      </c>
      <c r="C64" s="175">
        <v>0.99999999999999989</v>
      </c>
      <c r="D64" s="155">
        <v>1</v>
      </c>
      <c r="E64" s="175">
        <v>1</v>
      </c>
      <c r="F64" s="186">
        <v>1</v>
      </c>
      <c r="G64" s="56"/>
      <c r="H64" s="56"/>
      <c r="I64" s="115"/>
      <c r="J64" s="115"/>
      <c r="K64" s="115"/>
      <c r="L64" s="115"/>
      <c r="M64" s="115"/>
      <c r="N64" s="115"/>
      <c r="O64" s="115"/>
      <c r="P64" s="115"/>
      <c r="Q64" s="115"/>
      <c r="R64" s="115"/>
      <c r="S64" s="115"/>
      <c r="T64" s="115"/>
      <c r="U64" s="115"/>
      <c r="V64" s="115"/>
      <c r="W64" s="115"/>
      <c r="X64" s="115"/>
      <c r="Y64" s="115"/>
      <c r="Z64" s="115"/>
      <c r="AA64" s="116"/>
      <c r="AB64" s="116"/>
      <c r="AC64" s="116"/>
      <c r="AD64" s="116"/>
      <c r="AE64" s="116"/>
      <c r="AF64" s="116"/>
      <c r="AG64" s="116"/>
      <c r="AH64" s="116"/>
      <c r="AI64" s="116"/>
      <c r="AJ64" s="116"/>
      <c r="AK64" s="116"/>
      <c r="AL64" s="116"/>
      <c r="AM64" s="116"/>
      <c r="AN64" s="116"/>
      <c r="AO64" s="116"/>
    </row>
    <row r="65" spans="1:40" x14ac:dyDescent="0.3">
      <c r="B65" s="81"/>
      <c r="C65" s="81"/>
      <c r="D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row>
    <row r="66" spans="1:40" x14ac:dyDescent="0.3">
      <c r="A66" s="187" t="s">
        <v>147</v>
      </c>
    </row>
    <row r="67" spans="1:40" ht="15.6" x14ac:dyDescent="0.3">
      <c r="A67" s="55" t="s">
        <v>35</v>
      </c>
    </row>
    <row r="68" spans="1:40" s="61" customFormat="1" ht="15.6" x14ac:dyDescent="0.3">
      <c r="A68" s="18" t="s">
        <v>117</v>
      </c>
      <c r="B68" s="18">
        <v>2006</v>
      </c>
      <c r="C68" s="18">
        <v>2007</v>
      </c>
      <c r="D68" s="18">
        <v>2008</v>
      </c>
      <c r="E68" s="18">
        <v>2009</v>
      </c>
      <c r="F68" s="18">
        <v>2010</v>
      </c>
      <c r="G68" s="18">
        <v>2011</v>
      </c>
      <c r="H68" s="18">
        <v>2012</v>
      </c>
      <c r="I68" s="18">
        <v>2013</v>
      </c>
      <c r="J68" s="18">
        <v>2014</v>
      </c>
      <c r="K68" s="18">
        <v>2015</v>
      </c>
      <c r="L68" s="144"/>
    </row>
    <row r="69" spans="1:40" x14ac:dyDescent="0.3">
      <c r="A69" s="62" t="s">
        <v>116</v>
      </c>
      <c r="B69" s="60">
        <v>0.46400000000000002</v>
      </c>
      <c r="C69" s="60">
        <v>0.435</v>
      </c>
      <c r="D69" s="60">
        <v>0.43</v>
      </c>
      <c r="E69" s="60">
        <v>0.40400000000000003</v>
      </c>
      <c r="F69" s="60">
        <v>0.374</v>
      </c>
      <c r="G69" s="60">
        <v>0.36</v>
      </c>
      <c r="H69" s="60">
        <v>0.38100000000000001</v>
      </c>
      <c r="I69" s="60">
        <v>0.376</v>
      </c>
      <c r="J69" s="60">
        <v>0.40699999999999997</v>
      </c>
      <c r="K69" s="60">
        <v>0.41199999999999998</v>
      </c>
      <c r="L69" s="145"/>
    </row>
    <row r="70" spans="1:40" x14ac:dyDescent="0.3">
      <c r="A70" s="62" t="s">
        <v>113</v>
      </c>
      <c r="B70" s="60">
        <v>0.36899999999999999</v>
      </c>
      <c r="C70" s="60">
        <v>0.38400000000000001</v>
      </c>
      <c r="D70" s="60">
        <v>0.39</v>
      </c>
      <c r="E70" s="60">
        <v>0.41499999999999998</v>
      </c>
      <c r="F70" s="60">
        <v>0.42299999999999999</v>
      </c>
      <c r="G70" s="60">
        <v>0.44400000000000001</v>
      </c>
      <c r="H70" s="60">
        <v>0.46100000000000002</v>
      </c>
      <c r="I70" s="60">
        <v>0.46300000000000002</v>
      </c>
      <c r="J70" s="60">
        <v>0.442</v>
      </c>
      <c r="K70" s="60">
        <v>0.433</v>
      </c>
      <c r="L70" s="145"/>
    </row>
    <row r="71" spans="1:40" x14ac:dyDescent="0.3">
      <c r="A71" s="62" t="s">
        <v>114</v>
      </c>
      <c r="B71" s="60">
        <v>7.9000000000000001E-2</v>
      </c>
      <c r="C71" s="60">
        <v>8.7999999999999995E-2</v>
      </c>
      <c r="D71" s="60">
        <v>0.126</v>
      </c>
      <c r="E71" s="60">
        <v>0.14299999999999999</v>
      </c>
      <c r="F71" s="60">
        <v>0.16400000000000001</v>
      </c>
      <c r="G71" s="60">
        <v>0.157</v>
      </c>
      <c r="H71" s="60">
        <v>0.126</v>
      </c>
      <c r="I71" s="60">
        <v>0.13400000000000001</v>
      </c>
      <c r="J71" s="60">
        <v>0.125</v>
      </c>
      <c r="K71" s="60">
        <v>0.129</v>
      </c>
      <c r="L71" s="145"/>
    </row>
    <row r="72" spans="1:40" x14ac:dyDescent="0.3">
      <c r="A72" s="62" t="s">
        <v>115</v>
      </c>
      <c r="B72" s="60">
        <v>4.2000000000000003E-2</v>
      </c>
      <c r="C72" s="60">
        <v>0.04</v>
      </c>
      <c r="D72" s="60">
        <v>4.9000000000000002E-2</v>
      </c>
      <c r="E72" s="60">
        <v>3.2000000000000001E-2</v>
      </c>
      <c r="F72" s="60">
        <v>3.6999999999999998E-2</v>
      </c>
      <c r="G72" s="60">
        <v>3.4000000000000002E-2</v>
      </c>
      <c r="H72" s="60">
        <v>2.5000000000000001E-2</v>
      </c>
      <c r="I72" s="60">
        <v>0.02</v>
      </c>
      <c r="J72" s="60">
        <v>2.1000000000000001E-2</v>
      </c>
      <c r="K72" s="60">
        <v>2.1000000000000001E-2</v>
      </c>
      <c r="L72" s="145"/>
    </row>
    <row r="73" spans="1:40" x14ac:dyDescent="0.3">
      <c r="A73" s="62" t="s">
        <v>40</v>
      </c>
      <c r="B73" s="60">
        <v>4.5999999999999999E-2</v>
      </c>
      <c r="C73" s="60">
        <v>5.2999999999999999E-2</v>
      </c>
      <c r="D73" s="60">
        <v>5.0000000000000001E-3</v>
      </c>
      <c r="E73" s="60">
        <v>6.0000000000000001E-3</v>
      </c>
      <c r="F73" s="60">
        <v>2E-3</v>
      </c>
      <c r="G73" s="60">
        <v>5.0000000000000001E-3</v>
      </c>
      <c r="H73" s="60">
        <v>7.0000000000000001E-3</v>
      </c>
      <c r="I73" s="60">
        <v>7.0000000000000001E-3</v>
      </c>
      <c r="J73" s="60">
        <v>5.0000000000000001E-3</v>
      </c>
      <c r="K73" s="60">
        <v>5.0000000000000001E-3</v>
      </c>
      <c r="L73" s="60"/>
    </row>
    <row r="74" spans="1:40" s="77" customFormat="1" x14ac:dyDescent="0.3">
      <c r="A74" s="72" t="s">
        <v>0</v>
      </c>
      <c r="B74" s="85">
        <v>1</v>
      </c>
      <c r="C74" s="85">
        <v>1</v>
      </c>
      <c r="D74" s="85">
        <v>1</v>
      </c>
      <c r="E74" s="85">
        <v>1</v>
      </c>
      <c r="F74" s="85">
        <v>1</v>
      </c>
      <c r="G74" s="85">
        <v>1</v>
      </c>
      <c r="H74" s="85">
        <v>1</v>
      </c>
      <c r="I74" s="85">
        <v>1</v>
      </c>
      <c r="J74" s="85">
        <f>SUM(J69:J73)</f>
        <v>1</v>
      </c>
      <c r="K74" s="85">
        <f>SUM(K69:K73)</f>
        <v>1</v>
      </c>
      <c r="L74" s="146"/>
    </row>
  </sheetData>
  <mergeCells count="2">
    <mergeCell ref="A1:A2"/>
    <mergeCell ref="A27:U27"/>
  </mergeCells>
  <phoneticPr fontId="15" type="noConversion"/>
  <pageMargins left="0.511811024" right="0.511811024" top="0.78740157499999996" bottom="0.78740157499999996" header="0.31496062000000002" footer="0.31496062000000002"/>
  <pageSetup paperSize="9" orientation="portrait" horizontalDpi="300" verticalDpi="300" r:id="rId1"/>
  <ignoredErrors>
    <ignoredError sqref="J74:K74"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Plan14">
    <tabColor rgb="FF002060"/>
  </sheetPr>
  <dimension ref="A1:AX58"/>
  <sheetViews>
    <sheetView showGridLines="0" zoomScale="85" zoomScaleNormal="85" workbookViewId="0">
      <pane xSplit="1" topLeftCell="B1" activePane="topRight" state="frozen"/>
      <selection activeCell="H32" sqref="H32"/>
      <selection pane="topRight" activeCell="T3" sqref="T3"/>
    </sheetView>
  </sheetViews>
  <sheetFormatPr defaultColWidth="9.109375" defaultRowHeight="14.4" x14ac:dyDescent="0.3"/>
  <cols>
    <col min="1" max="1" width="45.109375" style="3" bestFit="1" customWidth="1"/>
    <col min="2" max="4" width="7" style="3" bestFit="1" customWidth="1"/>
    <col min="5" max="7" width="7.44140625" style="3" bestFit="1" customWidth="1"/>
    <col min="8" max="8" width="7" style="3" bestFit="1" customWidth="1"/>
    <col min="9" max="10" width="7.44140625" style="3" bestFit="1" customWidth="1"/>
    <col min="11" max="11" width="7.5546875" style="3" customWidth="1"/>
    <col min="12" max="14" width="7.44140625" style="3" bestFit="1" customWidth="1"/>
    <col min="15" max="15" width="6.5546875" style="3" bestFit="1" customWidth="1"/>
    <col min="16" max="19" width="6.44140625" style="3" bestFit="1" customWidth="1"/>
    <col min="20" max="20" width="6.44140625" style="3" customWidth="1"/>
    <col min="21" max="26" width="6.44140625" style="3" bestFit="1" customWidth="1"/>
    <col min="27" max="27" width="6.44140625" style="3" customWidth="1"/>
    <col min="28" max="32" width="6.44140625" style="3" bestFit="1" customWidth="1"/>
    <col min="33" max="33" width="6.44140625" style="3" customWidth="1"/>
    <col min="34" max="35" width="6.44140625" style="3" bestFit="1" customWidth="1"/>
    <col min="36" max="36" width="7.109375" style="3" customWidth="1"/>
    <col min="37" max="39" width="6.44140625" style="3" bestFit="1" customWidth="1"/>
    <col min="40" max="40" width="7" style="3" bestFit="1" customWidth="1"/>
    <col min="41" max="41" width="7.44140625" style="3" bestFit="1" customWidth="1"/>
    <col min="42" max="43" width="6.44140625" style="3" bestFit="1" customWidth="1"/>
    <col min="44" max="45" width="6.5546875" style="3" bestFit="1" customWidth="1"/>
    <col min="46" max="46" width="6.44140625" style="3" bestFit="1" customWidth="1"/>
    <col min="47" max="47" width="6.5546875" style="3" bestFit="1" customWidth="1"/>
    <col min="48" max="16384" width="9.109375" style="3"/>
  </cols>
  <sheetData>
    <row r="1" spans="1:20" x14ac:dyDescent="0.3">
      <c r="A1" s="187" t="s">
        <v>212</v>
      </c>
    </row>
    <row r="2" spans="1:20" ht="15.6" x14ac:dyDescent="0.3">
      <c r="A2" s="13" t="s">
        <v>34</v>
      </c>
    </row>
    <row r="3" spans="1:20" ht="15.6" x14ac:dyDescent="0.3">
      <c r="A3" s="14" t="s">
        <v>263</v>
      </c>
      <c r="B3" s="135" t="s">
        <v>134</v>
      </c>
      <c r="C3" s="14" t="s">
        <v>143</v>
      </c>
      <c r="D3" s="14" t="s">
        <v>145</v>
      </c>
      <c r="E3" s="14" t="s">
        <v>150</v>
      </c>
      <c r="F3" s="14" t="s">
        <v>157</v>
      </c>
      <c r="G3" s="14" t="s">
        <v>205</v>
      </c>
      <c r="H3" s="18" t="s">
        <v>209</v>
      </c>
      <c r="I3" s="18" t="s">
        <v>211</v>
      </c>
      <c r="J3" s="18" t="s">
        <v>218</v>
      </c>
      <c r="K3" s="18" t="s">
        <v>221</v>
      </c>
      <c r="L3" s="18" t="s">
        <v>222</v>
      </c>
      <c r="M3" s="18" t="s">
        <v>223</v>
      </c>
      <c r="N3" s="18" t="s">
        <v>231</v>
      </c>
      <c r="O3" s="18" t="s">
        <v>232</v>
      </c>
      <c r="P3" s="272" t="s">
        <v>234</v>
      </c>
      <c r="Q3" s="16" t="s">
        <v>237</v>
      </c>
      <c r="R3" s="16" t="s">
        <v>265</v>
      </c>
      <c r="S3" s="16" t="s">
        <v>267</v>
      </c>
      <c r="T3" s="16" t="s">
        <v>269</v>
      </c>
    </row>
    <row r="4" spans="1:20" x14ac:dyDescent="0.3">
      <c r="A4" s="3" t="s">
        <v>42</v>
      </c>
      <c r="B4" s="3">
        <v>9.3000000000000007</v>
      </c>
      <c r="C4" s="3">
        <v>8.6</v>
      </c>
      <c r="D4" s="3">
        <v>10.8</v>
      </c>
      <c r="E4" s="3">
        <v>11.3</v>
      </c>
      <c r="F4" s="3">
        <v>11.4</v>
      </c>
      <c r="G4" s="10">
        <v>10.7</v>
      </c>
      <c r="H4" s="10">
        <v>10.5</v>
      </c>
      <c r="I4" s="10">
        <v>14.3</v>
      </c>
      <c r="J4" s="10">
        <v>10.7</v>
      </c>
      <c r="K4" s="10">
        <v>11.8</v>
      </c>
      <c r="L4" s="10">
        <v>12.2</v>
      </c>
      <c r="M4" s="3">
        <v>16.8</v>
      </c>
      <c r="N4" s="3">
        <v>7.7</v>
      </c>
      <c r="O4" s="3">
        <v>3.4</v>
      </c>
      <c r="P4" s="3">
        <v>5.8</v>
      </c>
      <c r="Q4" s="3">
        <v>9.5</v>
      </c>
      <c r="R4" s="270">
        <v>4.4000000000000004</v>
      </c>
      <c r="S4" s="270">
        <v>5.7</v>
      </c>
      <c r="T4">
        <v>5.4</v>
      </c>
    </row>
    <row r="5" spans="1:20" x14ac:dyDescent="0.3">
      <c r="A5" s="3" t="s">
        <v>49</v>
      </c>
      <c r="B5" s="3">
        <v>42.2</v>
      </c>
      <c r="C5" s="3">
        <v>33.299999999999997</v>
      </c>
      <c r="D5" s="3">
        <v>40</v>
      </c>
      <c r="E5" s="3">
        <v>40.4</v>
      </c>
      <c r="F5" s="3">
        <v>37.200000000000003</v>
      </c>
      <c r="G5" s="10">
        <v>42.1</v>
      </c>
      <c r="H5" s="10">
        <v>36.200000000000003</v>
      </c>
      <c r="I5" s="10">
        <v>38.9</v>
      </c>
      <c r="J5" s="10">
        <v>30.4</v>
      </c>
      <c r="K5" s="10">
        <v>33.200000000000003</v>
      </c>
      <c r="L5" s="10">
        <v>41.3</v>
      </c>
      <c r="M5" s="3">
        <v>51.7</v>
      </c>
      <c r="N5" s="3">
        <v>31.6</v>
      </c>
      <c r="O5" s="3">
        <v>24.8</v>
      </c>
      <c r="P5" s="3">
        <v>32</v>
      </c>
      <c r="Q5" s="3">
        <v>32.6</v>
      </c>
      <c r="R5" s="270">
        <v>20.7</v>
      </c>
      <c r="S5" s="270">
        <v>21.5</v>
      </c>
      <c r="T5">
        <v>20.9</v>
      </c>
    </row>
    <row r="6" spans="1:20" x14ac:dyDescent="0.3">
      <c r="A6" s="3" t="s">
        <v>43</v>
      </c>
      <c r="B6" s="3">
        <v>19.100000000000001</v>
      </c>
      <c r="C6" s="3">
        <v>18</v>
      </c>
      <c r="D6" s="3">
        <v>26</v>
      </c>
      <c r="E6" s="3">
        <v>21.1</v>
      </c>
      <c r="F6" s="3">
        <v>16.599999999999998</v>
      </c>
      <c r="G6" s="10">
        <v>15.2</v>
      </c>
      <c r="H6" s="10">
        <v>16</v>
      </c>
      <c r="I6" s="10">
        <v>20.3</v>
      </c>
      <c r="J6" s="10">
        <v>19</v>
      </c>
      <c r="K6" s="10">
        <v>17.8</v>
      </c>
      <c r="L6" s="10">
        <v>16.899999999999999</v>
      </c>
      <c r="M6" s="3">
        <v>15.6</v>
      </c>
      <c r="N6" s="3">
        <v>10.1</v>
      </c>
      <c r="O6" s="3">
        <v>10.1</v>
      </c>
      <c r="P6" s="3">
        <v>10.8</v>
      </c>
      <c r="Q6" s="3">
        <v>12.5</v>
      </c>
      <c r="R6" s="270">
        <v>10.1</v>
      </c>
      <c r="S6" s="270">
        <v>14</v>
      </c>
      <c r="T6">
        <v>10.4</v>
      </c>
    </row>
    <row r="7" spans="1:20" x14ac:dyDescent="0.3">
      <c r="A7" s="3" t="s">
        <v>44</v>
      </c>
      <c r="B7" s="176">
        <v>0</v>
      </c>
      <c r="C7" s="3">
        <v>0.2</v>
      </c>
      <c r="D7" s="3">
        <v>0.1</v>
      </c>
      <c r="E7" s="176">
        <v>0</v>
      </c>
      <c r="F7" s="3">
        <v>0</v>
      </c>
      <c r="G7" s="10">
        <v>0</v>
      </c>
      <c r="H7" s="10">
        <v>0</v>
      </c>
      <c r="I7" s="10">
        <v>0.1</v>
      </c>
      <c r="J7" s="10">
        <v>0.1</v>
      </c>
      <c r="K7" s="10">
        <v>0.1</v>
      </c>
      <c r="L7" s="10">
        <v>0.2</v>
      </c>
      <c r="M7" s="3">
        <v>0.2</v>
      </c>
      <c r="N7" s="3">
        <v>0.3</v>
      </c>
      <c r="O7" s="10">
        <v>0</v>
      </c>
      <c r="P7" s="10">
        <v>0</v>
      </c>
      <c r="Q7" s="10">
        <v>0</v>
      </c>
      <c r="R7" s="10">
        <v>0</v>
      </c>
      <c r="S7" s="10">
        <v>0</v>
      </c>
      <c r="T7" s="248">
        <v>0</v>
      </c>
    </row>
    <row r="8" spans="1:20" x14ac:dyDescent="0.3">
      <c r="A8" s="3" t="s">
        <v>45</v>
      </c>
      <c r="B8" s="3">
        <v>0.3</v>
      </c>
      <c r="C8" s="3">
        <v>9.6999999999999993</v>
      </c>
      <c r="D8" s="3">
        <v>0.5</v>
      </c>
      <c r="E8" s="3">
        <v>0.3</v>
      </c>
      <c r="F8" s="3">
        <v>0.2</v>
      </c>
      <c r="G8" s="10">
        <v>0.3</v>
      </c>
      <c r="H8" s="10">
        <v>0.5</v>
      </c>
      <c r="I8" s="10">
        <v>1.6</v>
      </c>
      <c r="J8" s="10">
        <v>0.4</v>
      </c>
      <c r="K8" s="10">
        <v>0.26800000000000002</v>
      </c>
      <c r="L8" s="10">
        <v>0.7</v>
      </c>
      <c r="M8" s="3">
        <v>8.4</v>
      </c>
      <c r="N8" s="3">
        <v>0.6</v>
      </c>
      <c r="O8" s="3">
        <v>1</v>
      </c>
      <c r="P8" s="3">
        <v>0.9</v>
      </c>
      <c r="Q8" s="3">
        <v>1.5</v>
      </c>
      <c r="R8" s="270">
        <v>0.8</v>
      </c>
      <c r="S8" s="270">
        <v>3.2</v>
      </c>
      <c r="T8">
        <v>1.4</v>
      </c>
    </row>
    <row r="9" spans="1:20" x14ac:dyDescent="0.3">
      <c r="A9" s="3" t="s">
        <v>46</v>
      </c>
      <c r="B9" s="3">
        <v>1.1000000000000001</v>
      </c>
      <c r="C9" s="3">
        <v>1.3</v>
      </c>
      <c r="D9" s="3">
        <v>1.1000000000000001</v>
      </c>
      <c r="E9" s="3">
        <v>1.5</v>
      </c>
      <c r="F9" s="3">
        <v>1.4</v>
      </c>
      <c r="G9" s="10">
        <v>1.3</v>
      </c>
      <c r="H9" s="10">
        <v>1.5</v>
      </c>
      <c r="I9" s="10">
        <v>2.2000000000000002</v>
      </c>
      <c r="J9" s="10">
        <v>1.8</v>
      </c>
      <c r="K9" s="10">
        <v>4.3999999999999995</v>
      </c>
      <c r="L9" s="10">
        <v>1.8</v>
      </c>
      <c r="M9" s="3">
        <v>4.9000000000000004</v>
      </c>
      <c r="N9" s="3">
        <v>2.7</v>
      </c>
      <c r="O9" s="3">
        <v>1</v>
      </c>
      <c r="P9" s="3">
        <v>1.9</v>
      </c>
      <c r="Q9" s="3">
        <v>3.2</v>
      </c>
      <c r="R9" s="270">
        <v>1.7</v>
      </c>
      <c r="S9" s="270">
        <v>1.3</v>
      </c>
      <c r="T9">
        <v>0.9</v>
      </c>
    </row>
    <row r="10" spans="1:20" x14ac:dyDescent="0.3">
      <c r="A10" s="3" t="s">
        <v>110</v>
      </c>
      <c r="B10" s="3">
        <v>0</v>
      </c>
      <c r="C10" s="3">
        <v>10.4</v>
      </c>
      <c r="D10" s="3">
        <v>0</v>
      </c>
      <c r="E10" s="3">
        <v>0</v>
      </c>
      <c r="F10" s="3">
        <v>0.2</v>
      </c>
      <c r="G10" s="10">
        <v>0.2</v>
      </c>
      <c r="H10" s="10">
        <v>0</v>
      </c>
      <c r="I10" s="10">
        <v>1.6</v>
      </c>
      <c r="J10" s="10">
        <v>0</v>
      </c>
      <c r="K10" s="10">
        <v>1.5</v>
      </c>
      <c r="L10" s="10">
        <v>0</v>
      </c>
      <c r="M10" s="3">
        <v>1.4</v>
      </c>
      <c r="N10" s="3">
        <v>0.9</v>
      </c>
      <c r="O10" s="3">
        <v>1.8</v>
      </c>
      <c r="P10" s="3">
        <v>1.1000000000000001</v>
      </c>
      <c r="Q10" s="10">
        <v>0</v>
      </c>
      <c r="R10" s="10">
        <v>0</v>
      </c>
      <c r="S10" s="10">
        <v>0</v>
      </c>
      <c r="T10" s="248">
        <v>0</v>
      </c>
    </row>
    <row r="11" spans="1:20" x14ac:dyDescent="0.3">
      <c r="A11" s="6" t="s">
        <v>213</v>
      </c>
      <c r="B11" s="3">
        <v>0.7</v>
      </c>
      <c r="C11" s="3">
        <v>13.8</v>
      </c>
      <c r="D11" s="3">
        <v>2.9</v>
      </c>
      <c r="E11" s="3">
        <v>4.5999999999999996</v>
      </c>
      <c r="F11" s="3">
        <v>3.1</v>
      </c>
      <c r="G11" s="10">
        <v>4.2</v>
      </c>
      <c r="H11" s="10">
        <v>4.9000000000000004</v>
      </c>
      <c r="I11" s="10">
        <v>7.2</v>
      </c>
      <c r="J11" s="10">
        <v>6.9</v>
      </c>
      <c r="K11" s="10">
        <v>3.7</v>
      </c>
      <c r="L11" s="10">
        <v>3.1</v>
      </c>
      <c r="M11" s="3">
        <v>2.1</v>
      </c>
      <c r="N11" s="3">
        <v>1.4</v>
      </c>
      <c r="O11" s="3">
        <v>2.4</v>
      </c>
      <c r="P11" s="3">
        <v>1.6</v>
      </c>
      <c r="Q11" s="3">
        <v>6.7</v>
      </c>
      <c r="R11" s="270">
        <v>2.8</v>
      </c>
      <c r="S11" s="270">
        <v>5.3</v>
      </c>
      <c r="T11">
        <v>6.7</v>
      </c>
    </row>
    <row r="12" spans="1:20" x14ac:dyDescent="0.3">
      <c r="A12" s="3" t="s">
        <v>47</v>
      </c>
      <c r="B12" s="3">
        <v>0.3</v>
      </c>
      <c r="C12" s="3">
        <v>0.2</v>
      </c>
      <c r="D12" s="3">
        <v>0.2</v>
      </c>
      <c r="E12" s="3">
        <v>0.2</v>
      </c>
      <c r="F12" s="3">
        <v>0.2</v>
      </c>
      <c r="G12" s="10">
        <v>0.4</v>
      </c>
      <c r="H12" s="10">
        <v>0.4</v>
      </c>
      <c r="I12" s="10">
        <v>0.3</v>
      </c>
      <c r="J12" s="10">
        <v>0.3</v>
      </c>
      <c r="K12" s="10">
        <v>0.2</v>
      </c>
      <c r="L12" s="10">
        <v>0.8</v>
      </c>
      <c r="M12" s="3">
        <v>0.6</v>
      </c>
      <c r="N12" s="3">
        <v>1</v>
      </c>
      <c r="O12" s="3">
        <v>0.3</v>
      </c>
      <c r="P12" s="3">
        <v>0.3</v>
      </c>
      <c r="Q12" s="3">
        <v>0.3</v>
      </c>
      <c r="R12" s="270">
        <v>0.2</v>
      </c>
      <c r="S12" s="270">
        <v>0.6</v>
      </c>
      <c r="T12">
        <v>0.5</v>
      </c>
    </row>
    <row r="13" spans="1:20" x14ac:dyDescent="0.3">
      <c r="A13" s="1" t="s">
        <v>0</v>
      </c>
      <c r="B13" s="168">
        <f>SUM(B4:B12)</f>
        <v>72.999999999999986</v>
      </c>
      <c r="C13" s="168">
        <f t="shared" ref="C13:I13" si="0">SUM(C4:C12)</f>
        <v>95.5</v>
      </c>
      <c r="D13" s="168">
        <f t="shared" si="0"/>
        <v>81.599999999999994</v>
      </c>
      <c r="E13" s="168">
        <f t="shared" si="0"/>
        <v>79.400000000000006</v>
      </c>
      <c r="F13" s="168">
        <f t="shared" si="0"/>
        <v>70.300000000000011</v>
      </c>
      <c r="G13" s="168">
        <f t="shared" si="0"/>
        <v>74.400000000000006</v>
      </c>
      <c r="H13" s="168">
        <f t="shared" si="0"/>
        <v>70.000000000000014</v>
      </c>
      <c r="I13" s="168">
        <f t="shared" si="0"/>
        <v>86.499999999999986</v>
      </c>
      <c r="J13" s="17">
        <v>69.599999999999994</v>
      </c>
      <c r="K13" s="17">
        <f>SUM(K4:K12)</f>
        <v>72.968000000000004</v>
      </c>
      <c r="L13" s="17">
        <v>77</v>
      </c>
      <c r="M13" s="17">
        <v>101.7</v>
      </c>
      <c r="N13" s="168">
        <f>SUM(N4:N12)</f>
        <v>56.300000000000004</v>
      </c>
      <c r="O13" s="269">
        <v>44.79999999999999</v>
      </c>
      <c r="P13" s="269">
        <v>54.399999999999991</v>
      </c>
      <c r="Q13" s="269">
        <v>66.3</v>
      </c>
      <c r="R13" s="269">
        <v>40.700000000000003</v>
      </c>
      <c r="S13" s="269">
        <v>51.6</v>
      </c>
      <c r="T13" s="347">
        <v>46.199999999999996</v>
      </c>
    </row>
    <row r="14" spans="1:20" ht="26.25" customHeight="1" x14ac:dyDescent="0.3">
      <c r="A14" s="354" t="s">
        <v>214</v>
      </c>
      <c r="B14" s="354"/>
      <c r="C14" s="354"/>
      <c r="D14" s="354"/>
      <c r="E14" s="354"/>
      <c r="F14" s="354"/>
      <c r="G14" s="354"/>
      <c r="H14" s="354"/>
      <c r="I14" s="354"/>
      <c r="J14" s="354"/>
      <c r="K14" s="354"/>
      <c r="L14" s="354"/>
      <c r="M14" s="354"/>
      <c r="N14" s="354"/>
      <c r="O14" s="354"/>
      <c r="P14" s="354"/>
      <c r="Q14" s="354"/>
      <c r="R14" s="354"/>
    </row>
    <row r="16" spans="1:20" x14ac:dyDescent="0.3">
      <c r="A16" s="187" t="s">
        <v>212</v>
      </c>
    </row>
    <row r="17" spans="1:18" ht="15.6" x14ac:dyDescent="0.3">
      <c r="A17" s="13" t="s">
        <v>35</v>
      </c>
    </row>
    <row r="18" spans="1:18" ht="15.6" x14ac:dyDescent="0.3">
      <c r="A18" s="14" t="s">
        <v>263</v>
      </c>
      <c r="B18" s="14">
        <v>2017</v>
      </c>
      <c r="C18" s="14">
        <v>2018</v>
      </c>
      <c r="D18" s="14">
        <v>2019</v>
      </c>
      <c r="E18" s="14">
        <v>2020</v>
      </c>
    </row>
    <row r="19" spans="1:18" x14ac:dyDescent="0.3">
      <c r="A19" s="3" t="s">
        <v>42</v>
      </c>
      <c r="B19" s="176">
        <v>40</v>
      </c>
      <c r="C19" s="176">
        <v>46.900000000000006</v>
      </c>
      <c r="D19" s="176">
        <v>51.5</v>
      </c>
      <c r="E19" s="3">
        <v>26.4</v>
      </c>
    </row>
    <row r="20" spans="1:18" x14ac:dyDescent="0.3">
      <c r="A20" s="3" t="s">
        <v>49</v>
      </c>
      <c r="B20" s="176">
        <v>155.9</v>
      </c>
      <c r="C20" s="176">
        <v>154.4</v>
      </c>
      <c r="D20" s="176">
        <v>156.6</v>
      </c>
      <c r="E20" s="3">
        <v>121</v>
      </c>
    </row>
    <row r="21" spans="1:18" x14ac:dyDescent="0.3">
      <c r="A21" s="3" t="s">
        <v>43</v>
      </c>
      <c r="B21" s="176">
        <v>84.2</v>
      </c>
      <c r="C21" s="176">
        <v>68.099999999999994</v>
      </c>
      <c r="D21" s="176">
        <v>69.3</v>
      </c>
      <c r="E21" s="3">
        <v>43.5</v>
      </c>
    </row>
    <row r="22" spans="1:18" x14ac:dyDescent="0.3">
      <c r="A22" s="3" t="s">
        <v>44</v>
      </c>
      <c r="B22" s="176">
        <v>0.30000000000000004</v>
      </c>
      <c r="C22" s="176">
        <v>0.1</v>
      </c>
      <c r="D22" s="176">
        <v>0.6</v>
      </c>
      <c r="E22" s="3">
        <v>0.3</v>
      </c>
    </row>
    <row r="23" spans="1:18" x14ac:dyDescent="0.3">
      <c r="A23" s="3" t="s">
        <v>45</v>
      </c>
      <c r="B23" s="176">
        <v>10.8</v>
      </c>
      <c r="C23" s="176">
        <v>2.7</v>
      </c>
      <c r="D23" s="176">
        <v>9.8000000000000007</v>
      </c>
      <c r="E23" s="3">
        <v>4</v>
      </c>
    </row>
    <row r="24" spans="1:18" x14ac:dyDescent="0.3">
      <c r="A24" s="3" t="s">
        <v>46</v>
      </c>
      <c r="B24" s="176">
        <v>5</v>
      </c>
      <c r="C24" s="176">
        <v>6.4</v>
      </c>
      <c r="D24" s="176">
        <v>12.9</v>
      </c>
      <c r="E24" s="3">
        <v>8.8000000000000007</v>
      </c>
    </row>
    <row r="25" spans="1:18" x14ac:dyDescent="0.3">
      <c r="A25" s="3" t="s">
        <v>110</v>
      </c>
      <c r="B25" s="176">
        <v>10.4</v>
      </c>
      <c r="C25" s="176">
        <v>2</v>
      </c>
      <c r="D25" s="176">
        <v>2.9</v>
      </c>
      <c r="E25" s="3">
        <v>3.8</v>
      </c>
    </row>
    <row r="26" spans="1:18" x14ac:dyDescent="0.3">
      <c r="A26" s="6" t="s">
        <v>213</v>
      </c>
      <c r="B26" s="176">
        <v>22</v>
      </c>
      <c r="C26" s="176">
        <v>19.400000000000002</v>
      </c>
      <c r="D26" s="176">
        <v>15.8</v>
      </c>
      <c r="E26" s="3">
        <v>12.1</v>
      </c>
    </row>
    <row r="27" spans="1:18" x14ac:dyDescent="0.3">
      <c r="A27" s="3" t="s">
        <v>47</v>
      </c>
      <c r="B27" s="176">
        <v>0.89999999999999991</v>
      </c>
      <c r="C27" s="176">
        <v>1.2</v>
      </c>
      <c r="D27" s="176">
        <v>1.9</v>
      </c>
      <c r="E27" s="3">
        <v>1.9</v>
      </c>
    </row>
    <row r="28" spans="1:18" x14ac:dyDescent="0.3">
      <c r="A28" s="1" t="s">
        <v>0</v>
      </c>
      <c r="B28" s="53">
        <v>329.5</v>
      </c>
      <c r="C28" s="53">
        <v>301.09999999999997</v>
      </c>
      <c r="D28" s="53">
        <v>321.29999999999995</v>
      </c>
      <c r="E28" s="269">
        <v>221.80000000000004</v>
      </c>
    </row>
    <row r="29" spans="1:18" ht="30" customHeight="1" x14ac:dyDescent="0.3">
      <c r="A29" s="354" t="s">
        <v>214</v>
      </c>
      <c r="B29" s="354"/>
      <c r="C29" s="354"/>
      <c r="D29" s="354"/>
      <c r="E29" s="354"/>
      <c r="F29" s="354"/>
      <c r="G29" s="354"/>
      <c r="H29" s="354"/>
      <c r="I29" s="354"/>
      <c r="J29" s="354"/>
      <c r="K29" s="354"/>
      <c r="L29" s="354"/>
      <c r="M29" s="354"/>
      <c r="N29" s="354"/>
      <c r="O29" s="354"/>
      <c r="P29" s="354"/>
      <c r="Q29" s="354"/>
      <c r="R29" s="354"/>
    </row>
    <row r="32" spans="1:18" ht="15.6" x14ac:dyDescent="0.3">
      <c r="A32" s="13" t="s">
        <v>34</v>
      </c>
    </row>
    <row r="33" spans="1:50" ht="15.6" x14ac:dyDescent="0.3">
      <c r="A33" s="14" t="s">
        <v>263</v>
      </c>
      <c r="B33" s="14" t="s">
        <v>31</v>
      </c>
      <c r="C33" s="14" t="s">
        <v>30</v>
      </c>
      <c r="D33" s="14" t="s">
        <v>29</v>
      </c>
      <c r="E33" s="14" t="s">
        <v>28</v>
      </c>
      <c r="F33" s="14" t="s">
        <v>27</v>
      </c>
      <c r="G33" s="14" t="s">
        <v>26</v>
      </c>
      <c r="H33" s="16" t="s">
        <v>2</v>
      </c>
      <c r="I33" s="16" t="s">
        <v>3</v>
      </c>
      <c r="J33" s="16" t="s">
        <v>4</v>
      </c>
      <c r="K33" s="16" t="s">
        <v>5</v>
      </c>
      <c r="L33" s="16" t="s">
        <v>6</v>
      </c>
      <c r="M33" s="16" t="s">
        <v>7</v>
      </c>
      <c r="N33" s="16" t="s">
        <v>8</v>
      </c>
      <c r="O33" s="16" t="s">
        <v>9</v>
      </c>
      <c r="P33" s="16" t="s">
        <v>10</v>
      </c>
      <c r="Q33" s="16" t="s">
        <v>11</v>
      </c>
      <c r="R33" s="16" t="s">
        <v>12</v>
      </c>
      <c r="S33" s="16" t="s">
        <v>13</v>
      </c>
      <c r="T33" s="16" t="s">
        <v>14</v>
      </c>
      <c r="U33" s="16" t="s">
        <v>15</v>
      </c>
      <c r="V33" s="16" t="s">
        <v>16</v>
      </c>
      <c r="W33" s="16" t="s">
        <v>17</v>
      </c>
      <c r="X33" s="16" t="s">
        <v>18</v>
      </c>
      <c r="Y33" s="16" t="s">
        <v>19</v>
      </c>
      <c r="Z33" s="16" t="s">
        <v>20</v>
      </c>
      <c r="AA33" s="16" t="s">
        <v>21</v>
      </c>
      <c r="AB33" s="16" t="s">
        <v>22</v>
      </c>
      <c r="AC33" s="16" t="s">
        <v>23</v>
      </c>
      <c r="AD33" s="16" t="s">
        <v>24</v>
      </c>
      <c r="AE33" s="16" t="s">
        <v>25</v>
      </c>
      <c r="AF33" s="16" t="s">
        <v>89</v>
      </c>
      <c r="AG33" s="16" t="s">
        <v>90</v>
      </c>
      <c r="AH33" s="16" t="s">
        <v>91</v>
      </c>
      <c r="AI33" s="16" t="s">
        <v>92</v>
      </c>
      <c r="AJ33" s="16" t="s">
        <v>93</v>
      </c>
      <c r="AK33" s="16" t="s">
        <v>109</v>
      </c>
      <c r="AL33" s="16" t="s">
        <v>111</v>
      </c>
      <c r="AM33" s="14" t="s">
        <v>112</v>
      </c>
      <c r="AN33" s="14" t="s">
        <v>124</v>
      </c>
      <c r="AO33" s="14" t="s">
        <v>127</v>
      </c>
      <c r="AP33" s="14" t="s">
        <v>132</v>
      </c>
      <c r="AQ33" s="135" t="s">
        <v>133</v>
      </c>
      <c r="AR33" s="135" t="s">
        <v>134</v>
      </c>
      <c r="AS33" s="14" t="s">
        <v>143</v>
      </c>
      <c r="AT33" s="14" t="s">
        <v>145</v>
      </c>
      <c r="AU33" s="14" t="s">
        <v>150</v>
      </c>
      <c r="AV33" s="14" t="s">
        <v>157</v>
      </c>
      <c r="AW33" s="14" t="s">
        <v>205</v>
      </c>
      <c r="AX33" s="18" t="s">
        <v>209</v>
      </c>
    </row>
    <row r="34" spans="1:50" x14ac:dyDescent="0.3">
      <c r="A34" s="3" t="s">
        <v>42</v>
      </c>
      <c r="B34" s="15">
        <v>0.1</v>
      </c>
      <c r="C34" s="15">
        <v>9.9999999999999978E-2</v>
      </c>
      <c r="D34" s="15">
        <v>0.2</v>
      </c>
      <c r="E34" s="15">
        <v>0.1</v>
      </c>
      <c r="F34" s="15">
        <v>0.1</v>
      </c>
      <c r="G34" s="15">
        <v>0.3</v>
      </c>
      <c r="H34" s="15">
        <v>0.7</v>
      </c>
      <c r="I34" s="15">
        <v>0.3</v>
      </c>
      <c r="J34" s="15">
        <v>0.3</v>
      </c>
      <c r="K34" s="15">
        <v>0.5</v>
      </c>
      <c r="L34" s="15">
        <v>0.6</v>
      </c>
      <c r="M34" s="15">
        <v>0.3</v>
      </c>
      <c r="N34" s="15">
        <v>0.8</v>
      </c>
      <c r="O34" s="15">
        <v>0.4</v>
      </c>
      <c r="P34" s="15">
        <v>1.5</v>
      </c>
      <c r="Q34" s="15">
        <v>1.3</v>
      </c>
      <c r="R34" s="15">
        <v>1.4</v>
      </c>
      <c r="S34" s="15">
        <v>0.89999999999999947</v>
      </c>
      <c r="T34" s="15">
        <v>0.8</v>
      </c>
      <c r="U34" s="15">
        <v>1</v>
      </c>
      <c r="V34" s="355">
        <v>1</v>
      </c>
      <c r="W34" s="15">
        <v>2.1</v>
      </c>
      <c r="X34" s="15">
        <v>2.6</v>
      </c>
      <c r="Y34" s="25">
        <v>2</v>
      </c>
      <c r="Z34" s="25">
        <v>4.4000000000000004</v>
      </c>
      <c r="AA34" s="45">
        <v>2.4</v>
      </c>
      <c r="AB34" s="45">
        <v>2.1</v>
      </c>
      <c r="AC34" s="45">
        <v>3.6</v>
      </c>
      <c r="AD34" s="45">
        <v>3.8</v>
      </c>
      <c r="AE34" s="45">
        <v>6.9</v>
      </c>
      <c r="AF34" s="45">
        <v>1.6</v>
      </c>
      <c r="AG34" s="45">
        <v>2.4</v>
      </c>
      <c r="AH34" s="45">
        <v>6.8</v>
      </c>
      <c r="AI34" s="45">
        <v>11.8</v>
      </c>
      <c r="AJ34" s="45">
        <v>6.5</v>
      </c>
      <c r="AK34" s="45">
        <v>8.4</v>
      </c>
      <c r="AL34" s="45">
        <v>7.2</v>
      </c>
      <c r="AM34" s="45">
        <v>8.5</v>
      </c>
      <c r="AN34" s="101">
        <v>6.4</v>
      </c>
      <c r="AO34" s="101">
        <v>6.8</v>
      </c>
      <c r="AP34" s="101">
        <v>9.6999999999999993</v>
      </c>
      <c r="AQ34" s="119">
        <v>10.8</v>
      </c>
      <c r="AR34" s="11">
        <v>9.3000000000000007</v>
      </c>
      <c r="AS34" s="3">
        <v>8.6</v>
      </c>
      <c r="AT34" s="11">
        <v>10.8</v>
      </c>
      <c r="AU34" s="3">
        <v>11.3</v>
      </c>
      <c r="AV34" s="3">
        <v>11.4</v>
      </c>
      <c r="AW34" s="3">
        <v>10.7</v>
      </c>
      <c r="AX34" s="3">
        <v>10.5</v>
      </c>
    </row>
    <row r="35" spans="1:50" x14ac:dyDescent="0.3">
      <c r="A35" s="3" t="s">
        <v>49</v>
      </c>
      <c r="B35" s="15">
        <v>11.8</v>
      </c>
      <c r="C35" s="15">
        <v>0.80000000000000071</v>
      </c>
      <c r="D35" s="15">
        <v>2.4</v>
      </c>
      <c r="E35" s="25">
        <v>1</v>
      </c>
      <c r="F35" s="15">
        <v>3.6</v>
      </c>
      <c r="G35" s="15">
        <v>3</v>
      </c>
      <c r="H35" s="15">
        <v>6.2</v>
      </c>
      <c r="I35" s="15">
        <v>6.5</v>
      </c>
      <c r="J35" s="15">
        <v>12.2</v>
      </c>
      <c r="K35" s="15">
        <v>7.3</v>
      </c>
      <c r="L35" s="15">
        <v>16.600000000000001</v>
      </c>
      <c r="M35" s="15">
        <v>4.4000000000000004</v>
      </c>
      <c r="N35" s="15">
        <v>23.1</v>
      </c>
      <c r="O35" s="15">
        <v>36.5</v>
      </c>
      <c r="P35" s="15">
        <v>40.4</v>
      </c>
      <c r="Q35" s="15">
        <v>23.5</v>
      </c>
      <c r="R35" s="15">
        <v>15.7</v>
      </c>
      <c r="S35" s="15">
        <v>22.900000000000006</v>
      </c>
      <c r="T35" s="15">
        <v>25.4</v>
      </c>
      <c r="U35" s="15">
        <v>20.3</v>
      </c>
      <c r="V35" s="355">
        <v>23.8</v>
      </c>
      <c r="W35" s="355">
        <v>38.6</v>
      </c>
      <c r="X35" s="15">
        <v>18.3</v>
      </c>
      <c r="Y35" s="25">
        <v>15.2</v>
      </c>
      <c r="Z35" s="25">
        <v>15.4</v>
      </c>
      <c r="AA35" s="45">
        <v>15.1</v>
      </c>
      <c r="AB35" s="45">
        <v>55.1</v>
      </c>
      <c r="AC35" s="45">
        <v>48.2</v>
      </c>
      <c r="AD35" s="45">
        <v>42.8</v>
      </c>
      <c r="AE35" s="45">
        <v>66.2</v>
      </c>
      <c r="AF35" s="45">
        <v>92.8</v>
      </c>
      <c r="AG35" s="45">
        <v>69.099999999999994</v>
      </c>
      <c r="AH35" s="45">
        <v>57.1</v>
      </c>
      <c r="AI35" s="45">
        <v>88.8</v>
      </c>
      <c r="AJ35" s="45">
        <v>38.799999999999997</v>
      </c>
      <c r="AK35" s="45">
        <v>115.7</v>
      </c>
      <c r="AL35" s="45">
        <v>48.4</v>
      </c>
      <c r="AM35" s="45">
        <v>71.8</v>
      </c>
      <c r="AN35" s="101">
        <v>39.700000000000003</v>
      </c>
      <c r="AO35" s="101">
        <v>22.8</v>
      </c>
      <c r="AP35" s="101">
        <v>38.299999999999997</v>
      </c>
      <c r="AQ35" s="119">
        <v>42.6</v>
      </c>
      <c r="AR35" s="11">
        <v>42.2</v>
      </c>
      <c r="AS35" s="3">
        <v>33.299999999999997</v>
      </c>
      <c r="AT35" s="11">
        <v>40</v>
      </c>
      <c r="AU35" s="3">
        <v>40.4</v>
      </c>
      <c r="AV35" s="3">
        <v>37.200000000000003</v>
      </c>
      <c r="AW35" s="3">
        <v>42.1</v>
      </c>
      <c r="AX35" s="3">
        <v>34.799999999999997</v>
      </c>
    </row>
    <row r="36" spans="1:50" x14ac:dyDescent="0.3">
      <c r="A36" s="3" t="s">
        <v>43</v>
      </c>
      <c r="B36" s="15">
        <v>7</v>
      </c>
      <c r="C36" s="15">
        <v>2.5</v>
      </c>
      <c r="D36" s="15">
        <v>2.2999999999999998</v>
      </c>
      <c r="E36" s="25">
        <v>5.0999999999999996</v>
      </c>
      <c r="F36" s="15">
        <v>0.8</v>
      </c>
      <c r="G36" s="15">
        <v>3.9</v>
      </c>
      <c r="H36" s="15">
        <v>2.6</v>
      </c>
      <c r="I36" s="15">
        <v>4.5</v>
      </c>
      <c r="J36" s="15">
        <v>4.0999999999999996</v>
      </c>
      <c r="K36" s="15">
        <v>5.8</v>
      </c>
      <c r="L36" s="15">
        <v>4.7</v>
      </c>
      <c r="M36" s="15">
        <v>4</v>
      </c>
      <c r="N36" s="15">
        <v>4.4000000000000004</v>
      </c>
      <c r="O36" s="15">
        <v>4.5999999999999996</v>
      </c>
      <c r="P36" s="15">
        <v>1.6</v>
      </c>
      <c r="Q36" s="15">
        <v>5</v>
      </c>
      <c r="R36" s="15">
        <v>2.8</v>
      </c>
      <c r="S36" s="15">
        <v>6.5</v>
      </c>
      <c r="T36" s="15">
        <v>4.0999999999999996</v>
      </c>
      <c r="U36" s="15">
        <v>2.5</v>
      </c>
      <c r="V36" s="355">
        <v>4.9000000000000004</v>
      </c>
      <c r="W36" s="15">
        <v>5.4</v>
      </c>
      <c r="X36" s="15">
        <v>2.5</v>
      </c>
      <c r="Y36" s="25">
        <v>3.8</v>
      </c>
      <c r="Z36" s="25">
        <v>5.5</v>
      </c>
      <c r="AA36" s="45">
        <v>5.8</v>
      </c>
      <c r="AB36" s="45">
        <v>9.6999999999999993</v>
      </c>
      <c r="AC36" s="45">
        <v>10</v>
      </c>
      <c r="AD36" s="45">
        <v>9.8000000000000007</v>
      </c>
      <c r="AE36" s="45">
        <v>9.5</v>
      </c>
      <c r="AF36" s="45">
        <v>6.7</v>
      </c>
      <c r="AG36" s="45">
        <v>5.3</v>
      </c>
      <c r="AH36" s="45">
        <v>13.6</v>
      </c>
      <c r="AI36" s="45">
        <v>22.2</v>
      </c>
      <c r="AJ36" s="45">
        <v>20.3</v>
      </c>
      <c r="AK36" s="45">
        <v>44.4</v>
      </c>
      <c r="AL36" s="45">
        <v>39.4</v>
      </c>
      <c r="AM36" s="45">
        <v>25.2</v>
      </c>
      <c r="AN36" s="101">
        <v>15</v>
      </c>
      <c r="AO36" s="101">
        <v>14.3</v>
      </c>
      <c r="AP36" s="101">
        <v>21</v>
      </c>
      <c r="AQ36" s="119">
        <v>24.7</v>
      </c>
      <c r="AR36" s="11">
        <v>19.100000000000001</v>
      </c>
      <c r="AS36" s="176">
        <v>18</v>
      </c>
      <c r="AT36" s="11">
        <v>26</v>
      </c>
      <c r="AU36" s="3">
        <v>21.1</v>
      </c>
      <c r="AV36" s="3">
        <v>16.600000000000001</v>
      </c>
      <c r="AW36" s="3">
        <v>15.2</v>
      </c>
      <c r="AX36" s="176">
        <v>16</v>
      </c>
    </row>
    <row r="37" spans="1:50" x14ac:dyDescent="0.3">
      <c r="A37" s="3" t="s">
        <v>44</v>
      </c>
      <c r="B37" s="15">
        <v>0.4</v>
      </c>
      <c r="C37" s="15">
        <v>0.5</v>
      </c>
      <c r="D37" s="15">
        <v>0</v>
      </c>
      <c r="E37" s="25">
        <v>0.2</v>
      </c>
      <c r="F37" s="15">
        <v>0.6</v>
      </c>
      <c r="G37" s="15">
        <v>0</v>
      </c>
      <c r="H37" s="15">
        <v>0.2</v>
      </c>
      <c r="I37" s="15">
        <v>0.9</v>
      </c>
      <c r="J37" s="15">
        <v>0.1</v>
      </c>
      <c r="K37" s="15">
        <v>0.3</v>
      </c>
      <c r="L37" s="15">
        <v>1.3</v>
      </c>
      <c r="M37" s="15">
        <v>0.3</v>
      </c>
      <c r="N37" s="15">
        <v>0.1</v>
      </c>
      <c r="O37" s="15">
        <v>0.7</v>
      </c>
      <c r="P37" s="15">
        <v>0.1</v>
      </c>
      <c r="Q37" s="15">
        <v>1.5</v>
      </c>
      <c r="R37" s="15">
        <v>0.2</v>
      </c>
      <c r="S37" s="15">
        <v>9.9999999999999867E-2</v>
      </c>
      <c r="T37" s="15">
        <v>0.2</v>
      </c>
      <c r="U37" s="15">
        <v>0.6</v>
      </c>
      <c r="V37" s="355">
        <v>0.3</v>
      </c>
      <c r="W37" s="15">
        <v>1.5</v>
      </c>
      <c r="X37" s="15">
        <v>0.1</v>
      </c>
      <c r="Y37" s="25">
        <v>0.9</v>
      </c>
      <c r="Z37" s="25">
        <v>0.9</v>
      </c>
      <c r="AA37" s="45">
        <v>0.1</v>
      </c>
      <c r="AB37" s="45">
        <v>1.7</v>
      </c>
      <c r="AC37" s="45">
        <v>0.4</v>
      </c>
      <c r="AD37" s="45">
        <v>1.5</v>
      </c>
      <c r="AE37" s="45">
        <v>2.6</v>
      </c>
      <c r="AF37" s="45">
        <v>14.9</v>
      </c>
      <c r="AG37" s="45">
        <v>1.9</v>
      </c>
      <c r="AH37" s="45">
        <v>0.4</v>
      </c>
      <c r="AI37" s="45">
        <v>0.6</v>
      </c>
      <c r="AJ37" s="45">
        <v>0.1</v>
      </c>
      <c r="AK37" s="45">
        <v>2.7</v>
      </c>
      <c r="AL37" s="45">
        <v>0.1</v>
      </c>
      <c r="AM37" s="45">
        <v>0.2</v>
      </c>
      <c r="AN37" s="101">
        <v>0.1</v>
      </c>
      <c r="AO37" s="101">
        <v>0.2</v>
      </c>
      <c r="AP37" s="101">
        <v>0.1</v>
      </c>
      <c r="AQ37" s="119">
        <v>0.1</v>
      </c>
      <c r="AR37" s="11">
        <v>0</v>
      </c>
      <c r="AS37" s="3">
        <v>0.2</v>
      </c>
      <c r="AT37" s="11">
        <v>0.1</v>
      </c>
      <c r="AU37" s="3">
        <v>0</v>
      </c>
      <c r="AV37" s="3">
        <v>0</v>
      </c>
      <c r="AW37" s="3">
        <v>0</v>
      </c>
      <c r="AX37" s="3">
        <v>0</v>
      </c>
    </row>
    <row r="38" spans="1:50" x14ac:dyDescent="0.3">
      <c r="A38" s="3" t="s">
        <v>45</v>
      </c>
      <c r="B38" s="15">
        <v>0.3</v>
      </c>
      <c r="C38" s="15">
        <v>1</v>
      </c>
      <c r="D38" s="15">
        <v>0.2</v>
      </c>
      <c r="E38" s="25">
        <v>0.2</v>
      </c>
      <c r="F38" s="15">
        <v>0.3</v>
      </c>
      <c r="G38" s="15">
        <v>0.1</v>
      </c>
      <c r="H38" s="15">
        <v>0.3</v>
      </c>
      <c r="I38" s="15">
        <v>0.8</v>
      </c>
      <c r="J38" s="15">
        <v>0.2</v>
      </c>
      <c r="K38" s="15">
        <v>0.5</v>
      </c>
      <c r="L38" s="15">
        <v>0.1</v>
      </c>
      <c r="M38" s="15">
        <v>0.3</v>
      </c>
      <c r="N38" s="15">
        <v>1.3</v>
      </c>
      <c r="O38" s="15">
        <v>0.3</v>
      </c>
      <c r="P38" s="15">
        <v>0</v>
      </c>
      <c r="Q38" s="15">
        <v>2.2999999999999998</v>
      </c>
      <c r="R38" s="15">
        <v>0.4</v>
      </c>
      <c r="S38" s="15">
        <v>1.2999999999999998</v>
      </c>
      <c r="T38" s="15">
        <v>0.4</v>
      </c>
      <c r="U38" s="15">
        <v>0.4</v>
      </c>
      <c r="V38" s="355">
        <v>0.7</v>
      </c>
      <c r="W38" s="15">
        <v>0.7</v>
      </c>
      <c r="X38" s="15">
        <v>0.2</v>
      </c>
      <c r="Y38" s="25">
        <v>0.5</v>
      </c>
      <c r="Z38" s="25">
        <v>1.7</v>
      </c>
      <c r="AA38" s="45">
        <v>0.6</v>
      </c>
      <c r="AB38" s="45">
        <v>0.8</v>
      </c>
      <c r="AC38" s="45">
        <v>0.7</v>
      </c>
      <c r="AD38" s="45">
        <v>0.8</v>
      </c>
      <c r="AE38" s="45">
        <v>6.9</v>
      </c>
      <c r="AF38" s="45">
        <v>2.2000000000000002</v>
      </c>
      <c r="AG38" s="45">
        <v>0.6</v>
      </c>
      <c r="AH38" s="45">
        <v>0.5</v>
      </c>
      <c r="AI38" s="45">
        <v>2.5</v>
      </c>
      <c r="AJ38" s="45">
        <v>0.2</v>
      </c>
      <c r="AK38" s="45">
        <v>0.6</v>
      </c>
      <c r="AL38" s="45">
        <v>0.7</v>
      </c>
      <c r="AM38" s="45">
        <v>0.4</v>
      </c>
      <c r="AN38" s="101">
        <v>0.5</v>
      </c>
      <c r="AO38" s="101">
        <v>0.4</v>
      </c>
      <c r="AP38" s="101">
        <v>0.3</v>
      </c>
      <c r="AQ38" s="119">
        <v>0.5</v>
      </c>
      <c r="AR38" s="11">
        <v>0.3</v>
      </c>
      <c r="AS38" s="3">
        <v>9.6999999999999993</v>
      </c>
      <c r="AT38" s="11">
        <v>0.5</v>
      </c>
      <c r="AU38" s="3">
        <v>0.3</v>
      </c>
      <c r="AV38" s="3">
        <v>0.2</v>
      </c>
      <c r="AW38" s="3">
        <v>0.3</v>
      </c>
      <c r="AX38" s="3">
        <v>0.5</v>
      </c>
    </row>
    <row r="39" spans="1:50" x14ac:dyDescent="0.3">
      <c r="A39" s="3" t="s">
        <v>46</v>
      </c>
      <c r="B39" s="15">
        <v>0.4</v>
      </c>
      <c r="C39" s="15">
        <v>0.30000000000000004</v>
      </c>
      <c r="D39" s="15">
        <v>0.5</v>
      </c>
      <c r="E39" s="25">
        <v>0.1</v>
      </c>
      <c r="F39" s="15">
        <v>0.2</v>
      </c>
      <c r="G39" s="15">
        <v>1.4</v>
      </c>
      <c r="H39" s="15">
        <v>0.2</v>
      </c>
      <c r="I39" s="15">
        <v>2.5</v>
      </c>
      <c r="J39" s="15">
        <v>0.3</v>
      </c>
      <c r="K39" s="15">
        <v>0.6</v>
      </c>
      <c r="L39" s="15">
        <v>2</v>
      </c>
      <c r="M39" s="15">
        <v>3.6</v>
      </c>
      <c r="N39" s="15">
        <v>4.5999999999999996</v>
      </c>
      <c r="O39" s="15">
        <v>0.1</v>
      </c>
      <c r="P39" s="15">
        <v>0.3</v>
      </c>
      <c r="Q39" s="15">
        <v>0.3</v>
      </c>
      <c r="R39" s="15">
        <v>0.3</v>
      </c>
      <c r="S39" s="15">
        <v>0.49999999999999989</v>
      </c>
      <c r="T39" s="15">
        <v>0.5</v>
      </c>
      <c r="U39" s="15">
        <v>0.6</v>
      </c>
      <c r="V39" s="355">
        <v>1.1000000000000001</v>
      </c>
      <c r="W39" s="15">
        <v>2.1</v>
      </c>
      <c r="X39" s="15">
        <v>1.4</v>
      </c>
      <c r="Y39" s="25">
        <v>1.2</v>
      </c>
      <c r="Z39" s="25">
        <v>1.6</v>
      </c>
      <c r="AA39" s="45">
        <v>2</v>
      </c>
      <c r="AB39" s="45">
        <v>1</v>
      </c>
      <c r="AC39" s="45">
        <v>0.7</v>
      </c>
      <c r="AD39" s="45">
        <v>0.9</v>
      </c>
      <c r="AE39" s="45">
        <v>1.6</v>
      </c>
      <c r="AF39" s="45">
        <v>1.3</v>
      </c>
      <c r="AG39" s="45">
        <v>2</v>
      </c>
      <c r="AH39" s="45">
        <v>1.1000000000000001</v>
      </c>
      <c r="AI39" s="45">
        <v>1.2</v>
      </c>
      <c r="AJ39" s="45">
        <v>2.8</v>
      </c>
      <c r="AK39" s="45">
        <v>1.2</v>
      </c>
      <c r="AL39" s="45">
        <v>1.5</v>
      </c>
      <c r="AM39" s="45">
        <v>3.2</v>
      </c>
      <c r="AN39" s="101">
        <v>1.3</v>
      </c>
      <c r="AO39" s="101">
        <v>2.9</v>
      </c>
      <c r="AP39" s="101">
        <v>1.4</v>
      </c>
      <c r="AQ39" s="119">
        <v>1.2</v>
      </c>
      <c r="AR39" s="11">
        <v>1.1000000000000001</v>
      </c>
      <c r="AS39" s="3">
        <v>1.3</v>
      </c>
      <c r="AT39" s="11">
        <v>1.1000000000000001</v>
      </c>
      <c r="AU39" s="3">
        <v>1.5</v>
      </c>
      <c r="AV39" s="3">
        <v>1.4</v>
      </c>
      <c r="AW39" s="3">
        <v>1.3</v>
      </c>
      <c r="AX39" s="3">
        <v>1.5</v>
      </c>
    </row>
    <row r="40" spans="1:50" x14ac:dyDescent="0.3">
      <c r="A40" s="3" t="s">
        <v>110</v>
      </c>
      <c r="B40" s="19" t="s">
        <v>1</v>
      </c>
      <c r="C40" s="19" t="s">
        <v>1</v>
      </c>
      <c r="D40" s="19" t="s">
        <v>1</v>
      </c>
      <c r="E40" s="19" t="s">
        <v>1</v>
      </c>
      <c r="F40" s="19" t="s">
        <v>1</v>
      </c>
      <c r="G40" s="19" t="s">
        <v>1</v>
      </c>
      <c r="H40" s="19" t="s">
        <v>1</v>
      </c>
      <c r="I40" s="19" t="s">
        <v>1</v>
      </c>
      <c r="J40" s="19" t="s">
        <v>1</v>
      </c>
      <c r="K40" s="19" t="s">
        <v>1</v>
      </c>
      <c r="L40" s="19" t="s">
        <v>1</v>
      </c>
      <c r="M40" s="19" t="s">
        <v>1</v>
      </c>
      <c r="N40" s="19" t="s">
        <v>1</v>
      </c>
      <c r="O40" s="19" t="s">
        <v>1</v>
      </c>
      <c r="P40" s="19" t="s">
        <v>1</v>
      </c>
      <c r="Q40" s="19" t="s">
        <v>1</v>
      </c>
      <c r="R40" s="19" t="s">
        <v>1</v>
      </c>
      <c r="S40" s="19" t="s">
        <v>1</v>
      </c>
      <c r="T40" s="19" t="s">
        <v>1</v>
      </c>
      <c r="U40" s="19" t="s">
        <v>1</v>
      </c>
      <c r="V40" s="19" t="s">
        <v>1</v>
      </c>
      <c r="W40" s="19" t="s">
        <v>1</v>
      </c>
      <c r="X40" s="19" t="s">
        <v>1</v>
      </c>
      <c r="Y40" s="19" t="s">
        <v>1</v>
      </c>
      <c r="Z40" s="19" t="s">
        <v>1</v>
      </c>
      <c r="AA40" s="19" t="s">
        <v>1</v>
      </c>
      <c r="AB40" s="19" t="s">
        <v>1</v>
      </c>
      <c r="AC40" s="19" t="s">
        <v>1</v>
      </c>
      <c r="AD40" s="19" t="s">
        <v>1</v>
      </c>
      <c r="AE40" s="19" t="s">
        <v>1</v>
      </c>
      <c r="AF40" s="19" t="s">
        <v>1</v>
      </c>
      <c r="AG40" s="19" t="s">
        <v>1</v>
      </c>
      <c r="AH40" s="45" t="s">
        <v>1</v>
      </c>
      <c r="AI40" s="45" t="s">
        <v>1</v>
      </c>
      <c r="AJ40" s="45" t="s">
        <v>1</v>
      </c>
      <c r="AK40" s="45">
        <v>7</v>
      </c>
      <c r="AL40" s="45" t="s">
        <v>1</v>
      </c>
      <c r="AM40" s="45" t="s">
        <v>1</v>
      </c>
      <c r="AN40" s="108" t="s">
        <v>1</v>
      </c>
      <c r="AO40" s="108">
        <v>2.1</v>
      </c>
      <c r="AP40" s="108">
        <v>0.2</v>
      </c>
      <c r="AQ40" s="136">
        <v>0</v>
      </c>
      <c r="AR40" s="11">
        <v>0</v>
      </c>
      <c r="AS40" s="3">
        <v>10.4</v>
      </c>
      <c r="AT40" s="11">
        <v>0</v>
      </c>
      <c r="AU40" s="3">
        <v>0</v>
      </c>
      <c r="AV40" s="3">
        <v>0.2</v>
      </c>
      <c r="AW40" s="3">
        <v>0.2</v>
      </c>
      <c r="AX40" s="3">
        <v>0</v>
      </c>
    </row>
    <row r="41" spans="1:50" x14ac:dyDescent="0.3">
      <c r="A41" s="3" t="s">
        <v>47</v>
      </c>
      <c r="B41" s="15">
        <v>0</v>
      </c>
      <c r="C41" s="15">
        <v>0.79999999999999982</v>
      </c>
      <c r="D41" s="15">
        <v>0.6</v>
      </c>
      <c r="E41" s="25">
        <v>0.4</v>
      </c>
      <c r="F41" s="15">
        <v>4.0999999999999996</v>
      </c>
      <c r="G41" s="15">
        <v>1.5</v>
      </c>
      <c r="H41" s="15">
        <v>0.5</v>
      </c>
      <c r="I41" s="15">
        <v>5.2</v>
      </c>
      <c r="J41" s="15">
        <v>2.6</v>
      </c>
      <c r="K41" s="15">
        <v>3.8</v>
      </c>
      <c r="L41" s="15">
        <v>1.1000000000000001</v>
      </c>
      <c r="M41" s="15">
        <v>0.3</v>
      </c>
      <c r="N41" s="15">
        <v>2.5</v>
      </c>
      <c r="O41" s="15">
        <v>1.5</v>
      </c>
      <c r="P41" s="15">
        <v>1.1000000000000001</v>
      </c>
      <c r="Q41" s="15">
        <v>1.5</v>
      </c>
      <c r="R41" s="15">
        <v>0.8</v>
      </c>
      <c r="S41" s="15">
        <v>1.1000000000000001</v>
      </c>
      <c r="T41" s="15">
        <v>1.2</v>
      </c>
      <c r="U41" s="15">
        <v>1</v>
      </c>
      <c r="V41" s="355">
        <v>0.2</v>
      </c>
      <c r="W41" s="15">
        <v>1.1000000000000001</v>
      </c>
      <c r="X41" s="15">
        <v>0.5</v>
      </c>
      <c r="Y41" s="25">
        <v>2.2999999999999998</v>
      </c>
      <c r="Z41" s="25">
        <v>7.5</v>
      </c>
      <c r="AA41" s="45">
        <v>2.7</v>
      </c>
      <c r="AB41" s="45">
        <v>0</v>
      </c>
      <c r="AC41" s="45" t="s">
        <v>1</v>
      </c>
      <c r="AD41" s="45">
        <v>0.6</v>
      </c>
      <c r="AE41" s="45">
        <v>0</v>
      </c>
      <c r="AF41" s="45">
        <v>0.1</v>
      </c>
      <c r="AG41" s="45">
        <v>0.2</v>
      </c>
      <c r="AH41" s="45">
        <v>0.2</v>
      </c>
      <c r="AI41" s="45">
        <v>0</v>
      </c>
      <c r="AJ41" s="45">
        <v>0.2</v>
      </c>
      <c r="AK41" s="45">
        <v>1.1000000000000001</v>
      </c>
      <c r="AL41" s="45">
        <v>0.1</v>
      </c>
      <c r="AM41" s="45">
        <v>0.2</v>
      </c>
      <c r="AN41" s="101">
        <v>0.2</v>
      </c>
      <c r="AO41" s="101">
        <v>0.1</v>
      </c>
      <c r="AP41" s="101">
        <v>0.1</v>
      </c>
      <c r="AQ41" s="119">
        <v>0.1</v>
      </c>
      <c r="AR41" s="11">
        <v>0.2</v>
      </c>
      <c r="AS41" s="3">
        <v>0.1</v>
      </c>
      <c r="AT41" s="11">
        <v>0.1</v>
      </c>
      <c r="AU41" s="3">
        <v>0.1</v>
      </c>
      <c r="AV41" s="3">
        <v>0.1</v>
      </c>
      <c r="AW41" s="3">
        <v>0.3</v>
      </c>
      <c r="AX41" s="3">
        <v>0.2</v>
      </c>
    </row>
    <row r="42" spans="1:50" s="1" customFormat="1" x14ac:dyDescent="0.3">
      <c r="A42" s="1" t="s">
        <v>0</v>
      </c>
      <c r="B42" s="26">
        <v>20</v>
      </c>
      <c r="C42" s="26">
        <v>6</v>
      </c>
      <c r="D42" s="26">
        <v>6.2</v>
      </c>
      <c r="E42" s="26">
        <v>7.1</v>
      </c>
      <c r="F42" s="26">
        <v>9.6999999999999993</v>
      </c>
      <c r="G42" s="26">
        <v>10.199999999999999</v>
      </c>
      <c r="H42" s="26">
        <v>10.7</v>
      </c>
      <c r="I42" s="26">
        <v>20.7</v>
      </c>
      <c r="J42" s="26">
        <v>19.8</v>
      </c>
      <c r="K42" s="26">
        <v>18.8</v>
      </c>
      <c r="L42" s="26">
        <v>26.4</v>
      </c>
      <c r="M42" s="26">
        <v>13.2</v>
      </c>
      <c r="N42" s="26">
        <v>36.799999999999997</v>
      </c>
      <c r="O42" s="26">
        <v>44.1</v>
      </c>
      <c r="P42" s="26">
        <v>45</v>
      </c>
      <c r="Q42" s="26">
        <v>35.4</v>
      </c>
      <c r="R42" s="26">
        <v>21.6</v>
      </c>
      <c r="S42" s="26">
        <v>33.300000000000011</v>
      </c>
      <c r="T42" s="356">
        <v>32.599999999999994</v>
      </c>
      <c r="U42" s="356">
        <v>26.400000000000002</v>
      </c>
      <c r="V42" s="356">
        <v>32.000000000000007</v>
      </c>
      <c r="W42" s="356">
        <v>51.500000000000007</v>
      </c>
      <c r="X42" s="27">
        <v>25.6</v>
      </c>
      <c r="Y42" s="27">
        <v>25.9</v>
      </c>
      <c r="Z42" s="29">
        <v>37</v>
      </c>
      <c r="AA42" s="48">
        <v>28.7</v>
      </c>
      <c r="AB42" s="48">
        <v>70.400000000000006</v>
      </c>
      <c r="AC42" s="48">
        <v>63.6</v>
      </c>
      <c r="AD42" s="48">
        <v>60.2</v>
      </c>
      <c r="AE42" s="48">
        <v>93.7</v>
      </c>
      <c r="AF42" s="48">
        <v>119.6</v>
      </c>
      <c r="AG42" s="48">
        <v>81.5</v>
      </c>
      <c r="AH42" s="48">
        <f>SUM(AH34:AH41)</f>
        <v>79.7</v>
      </c>
      <c r="AI42" s="48">
        <f>SUM(AI34:AI41)</f>
        <v>127.1</v>
      </c>
      <c r="AJ42" s="48">
        <f>SUM(AJ34:AJ41)</f>
        <v>68.899999999999991</v>
      </c>
      <c r="AK42" s="48">
        <f>SUM(AK34:AK41)</f>
        <v>181.09999999999997</v>
      </c>
      <c r="AL42" s="48">
        <f>SUM(AL34:AL41)</f>
        <v>97.399999999999991</v>
      </c>
      <c r="AM42" s="48">
        <f t="shared" ref="AM42" si="1">SUM(AM34:AM41)</f>
        <v>109.50000000000001</v>
      </c>
      <c r="AN42" s="93">
        <v>63.2</v>
      </c>
      <c r="AO42" s="93">
        <v>49.6</v>
      </c>
      <c r="AP42" s="93">
        <v>71.099999999999994</v>
      </c>
      <c r="AQ42" s="137">
        <v>80</v>
      </c>
      <c r="AR42" s="137">
        <v>72.199999999999989</v>
      </c>
      <c r="AS42" s="1">
        <v>81.599999999999994</v>
      </c>
      <c r="AT42" s="29">
        <v>78.59999999999998</v>
      </c>
      <c r="AU42" s="1">
        <v>74.7</v>
      </c>
      <c r="AV42" s="1">
        <v>67.100000000000009</v>
      </c>
      <c r="AW42" s="1">
        <v>70.099999999999994</v>
      </c>
      <c r="AX42" s="230">
        <v>63.5</v>
      </c>
    </row>
    <row r="43" spans="1:50" x14ac:dyDescent="0.3">
      <c r="A43" s="92" t="s">
        <v>48</v>
      </c>
      <c r="AT43" s="147"/>
    </row>
    <row r="47" spans="1:50" ht="15.6" x14ac:dyDescent="0.3">
      <c r="A47" s="13" t="s">
        <v>35</v>
      </c>
    </row>
    <row r="48" spans="1:50" ht="15.6" x14ac:dyDescent="0.3">
      <c r="A48" s="14" t="s">
        <v>263</v>
      </c>
      <c r="B48" s="14">
        <v>2006</v>
      </c>
      <c r="C48" s="14">
        <v>2007</v>
      </c>
      <c r="D48" s="14">
        <v>2008</v>
      </c>
      <c r="E48" s="14">
        <v>2009</v>
      </c>
      <c r="F48" s="14">
        <v>2010</v>
      </c>
      <c r="G48" s="14">
        <v>2011</v>
      </c>
      <c r="H48" s="14">
        <v>2012</v>
      </c>
      <c r="I48" s="14">
        <v>2013</v>
      </c>
      <c r="J48" s="14">
        <v>2014</v>
      </c>
      <c r="K48" s="14">
        <v>2015</v>
      </c>
      <c r="L48" s="14">
        <v>2016</v>
      </c>
      <c r="M48" s="14">
        <v>2017</v>
      </c>
      <c r="N48" s="245"/>
    </row>
    <row r="49" spans="1:14" x14ac:dyDescent="0.3">
      <c r="A49" s="3" t="s">
        <v>42</v>
      </c>
      <c r="B49" s="15">
        <v>0.6</v>
      </c>
      <c r="C49" s="15">
        <v>0.7</v>
      </c>
      <c r="D49" s="15">
        <v>1.8</v>
      </c>
      <c r="E49" s="15">
        <v>2.1</v>
      </c>
      <c r="F49" s="15">
        <v>5.0999999999999996</v>
      </c>
      <c r="G49" s="15">
        <v>4.9000000000000004</v>
      </c>
      <c r="H49" s="15">
        <v>11.4</v>
      </c>
      <c r="I49" s="15">
        <v>16.399999999999999</v>
      </c>
      <c r="J49" s="15">
        <v>22.6</v>
      </c>
      <c r="K49" s="15">
        <v>30.5</v>
      </c>
      <c r="L49" s="15">
        <v>33.700000000000003</v>
      </c>
      <c r="M49" s="10">
        <v>40</v>
      </c>
      <c r="N49" s="20"/>
    </row>
    <row r="50" spans="1:14" x14ac:dyDescent="0.3">
      <c r="A50" s="3" t="s">
        <v>49</v>
      </c>
      <c r="B50" s="15">
        <v>28.1</v>
      </c>
      <c r="C50" s="15">
        <v>10.4</v>
      </c>
      <c r="D50" s="15">
        <v>32.200000000000003</v>
      </c>
      <c r="E50" s="15">
        <v>80.599999999999994</v>
      </c>
      <c r="F50" s="15">
        <v>102.5</v>
      </c>
      <c r="G50" s="15">
        <v>108.1</v>
      </c>
      <c r="H50" s="15">
        <v>64</v>
      </c>
      <c r="I50" s="15">
        <v>212.3</v>
      </c>
      <c r="J50" s="15">
        <v>307.8</v>
      </c>
      <c r="K50" s="15">
        <v>274.60000000000002</v>
      </c>
      <c r="L50" s="15">
        <v>143.4</v>
      </c>
      <c r="M50" s="10">
        <v>155.9</v>
      </c>
      <c r="N50" s="20"/>
    </row>
    <row r="51" spans="1:14" x14ac:dyDescent="0.3">
      <c r="A51" s="3" t="s">
        <v>43</v>
      </c>
      <c r="B51" s="15">
        <v>21.2</v>
      </c>
      <c r="C51" s="15">
        <v>7.3</v>
      </c>
      <c r="D51" s="15">
        <v>17</v>
      </c>
      <c r="E51" s="15">
        <v>17.7</v>
      </c>
      <c r="F51" s="15">
        <v>15.9</v>
      </c>
      <c r="G51" s="15">
        <v>16.899999999999999</v>
      </c>
      <c r="H51" s="15">
        <v>17.600000000000001</v>
      </c>
      <c r="I51" s="15">
        <v>39</v>
      </c>
      <c r="J51" s="15">
        <v>47.8</v>
      </c>
      <c r="K51" s="15">
        <v>129.30000000000001</v>
      </c>
      <c r="L51" s="15">
        <v>75</v>
      </c>
      <c r="M51" s="10">
        <v>84.2</v>
      </c>
      <c r="N51" s="20"/>
    </row>
    <row r="52" spans="1:14" x14ac:dyDescent="0.3">
      <c r="A52" s="3" t="s">
        <v>44</v>
      </c>
      <c r="B52" s="15">
        <v>1.3</v>
      </c>
      <c r="C52" s="15">
        <v>0.9</v>
      </c>
      <c r="D52" s="15">
        <v>1.5</v>
      </c>
      <c r="E52" s="15">
        <v>2.4</v>
      </c>
      <c r="F52" s="15">
        <v>1.9</v>
      </c>
      <c r="G52" s="15">
        <v>2.6</v>
      </c>
      <c r="H52" s="15">
        <v>2</v>
      </c>
      <c r="I52" s="15">
        <v>6.2</v>
      </c>
      <c r="J52" s="15">
        <v>17.8</v>
      </c>
      <c r="K52" s="15">
        <v>3.1</v>
      </c>
      <c r="L52" s="15">
        <v>0.5</v>
      </c>
      <c r="M52" s="10">
        <v>0.3</v>
      </c>
      <c r="N52" s="20"/>
    </row>
    <row r="53" spans="1:14" x14ac:dyDescent="0.3">
      <c r="A53" s="3" t="s">
        <v>45</v>
      </c>
      <c r="B53" s="15">
        <v>2.9</v>
      </c>
      <c r="C53" s="15">
        <v>0.9</v>
      </c>
      <c r="D53" s="15">
        <v>1.8</v>
      </c>
      <c r="E53" s="15">
        <v>2</v>
      </c>
      <c r="F53" s="15">
        <v>4</v>
      </c>
      <c r="G53" s="15">
        <v>2.2000000000000002</v>
      </c>
      <c r="H53" s="15">
        <v>3</v>
      </c>
      <c r="I53" s="15">
        <v>9.1999999999999993</v>
      </c>
      <c r="J53" s="15">
        <v>5.8</v>
      </c>
      <c r="K53" s="15">
        <v>2</v>
      </c>
      <c r="L53" s="15">
        <v>1.7</v>
      </c>
      <c r="M53" s="10">
        <v>10.8</v>
      </c>
      <c r="N53" s="20"/>
    </row>
    <row r="54" spans="1:14" x14ac:dyDescent="0.3">
      <c r="A54" s="3" t="s">
        <v>46</v>
      </c>
      <c r="B54" s="15">
        <v>2</v>
      </c>
      <c r="C54" s="15">
        <v>2.2999999999999998</v>
      </c>
      <c r="D54" s="15">
        <v>3.6</v>
      </c>
      <c r="E54" s="15">
        <v>10.3</v>
      </c>
      <c r="F54" s="15">
        <v>1.4</v>
      </c>
      <c r="G54" s="15">
        <v>4.3000000000000007</v>
      </c>
      <c r="H54" s="15">
        <v>6.2</v>
      </c>
      <c r="I54" s="15">
        <v>4.2</v>
      </c>
      <c r="J54" s="15">
        <v>5.6</v>
      </c>
      <c r="K54" s="15">
        <v>8.8000000000000007</v>
      </c>
      <c r="L54" s="15">
        <v>6.8</v>
      </c>
      <c r="M54" s="10">
        <v>5</v>
      </c>
      <c r="N54" s="20"/>
    </row>
    <row r="55" spans="1:14" x14ac:dyDescent="0.3">
      <c r="A55" s="3" t="s">
        <v>110</v>
      </c>
      <c r="B55" s="19" t="s">
        <v>1</v>
      </c>
      <c r="C55" s="19" t="s">
        <v>1</v>
      </c>
      <c r="D55" s="19" t="s">
        <v>1</v>
      </c>
      <c r="E55" s="19" t="s">
        <v>1</v>
      </c>
      <c r="F55" s="19" t="s">
        <v>1</v>
      </c>
      <c r="G55" s="19" t="s">
        <v>1</v>
      </c>
      <c r="H55" s="19" t="s">
        <v>1</v>
      </c>
      <c r="I55" s="19" t="s">
        <v>1</v>
      </c>
      <c r="J55" s="19" t="s">
        <v>1</v>
      </c>
      <c r="K55" s="45">
        <v>7</v>
      </c>
      <c r="L55" s="45">
        <v>2.2999999999999998</v>
      </c>
      <c r="M55" s="10">
        <v>10.4</v>
      </c>
      <c r="N55" s="20"/>
    </row>
    <row r="56" spans="1:14" x14ac:dyDescent="0.3">
      <c r="A56" s="3" t="s">
        <v>47</v>
      </c>
      <c r="B56" s="15">
        <v>7.5</v>
      </c>
      <c r="C56" s="15">
        <v>10.8</v>
      </c>
      <c r="D56" s="15">
        <v>12.1</v>
      </c>
      <c r="E56" s="15">
        <v>5.4</v>
      </c>
      <c r="F56" s="15">
        <v>4.5</v>
      </c>
      <c r="G56" s="15">
        <v>3.5000000000000004</v>
      </c>
      <c r="H56" s="15">
        <v>13</v>
      </c>
      <c r="I56" s="15">
        <v>0.6</v>
      </c>
      <c r="J56" s="15">
        <v>0.5</v>
      </c>
      <c r="K56" s="15">
        <v>1.6</v>
      </c>
      <c r="L56" s="15">
        <v>0.5</v>
      </c>
      <c r="M56" s="10">
        <v>0.5</v>
      </c>
      <c r="N56" s="20"/>
    </row>
    <row r="57" spans="1:14" s="1" customFormat="1" x14ac:dyDescent="0.3">
      <c r="A57" s="1" t="s">
        <v>0</v>
      </c>
      <c r="B57" s="26">
        <v>63.6</v>
      </c>
      <c r="C57" s="26">
        <v>33.299999999999997</v>
      </c>
      <c r="D57" s="26">
        <v>70</v>
      </c>
      <c r="E57" s="26">
        <v>120.5</v>
      </c>
      <c r="F57" s="26">
        <v>135.30000000000001</v>
      </c>
      <c r="G57" s="26">
        <v>142.5</v>
      </c>
      <c r="H57" s="1">
        <v>117.2</v>
      </c>
      <c r="I57" s="1">
        <v>287.89999999999998</v>
      </c>
      <c r="J57" s="1">
        <v>407.90000000000009</v>
      </c>
      <c r="K57" s="1">
        <v>456.90000000000009</v>
      </c>
      <c r="L57" s="138">
        <v>263.90000000000003</v>
      </c>
      <c r="M57" s="17">
        <v>307.10000000000002</v>
      </c>
      <c r="N57" s="21"/>
    </row>
    <row r="58" spans="1:14" x14ac:dyDescent="0.3">
      <c r="A58" s="92" t="s">
        <v>48</v>
      </c>
    </row>
  </sheetData>
  <mergeCells count="2">
    <mergeCell ref="A14:R14"/>
    <mergeCell ref="A29:R29"/>
  </mergeCells>
  <phoneticPr fontId="15" type="noConversion"/>
  <pageMargins left="0.511811024" right="0.511811024" top="0.78740157499999996" bottom="0.78740157499999996" header="0.31496062000000002" footer="0.31496062000000002"/>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Plan15">
    <tabColor rgb="FF002060"/>
  </sheetPr>
  <dimension ref="A1:CJ54"/>
  <sheetViews>
    <sheetView showGridLines="0" zoomScale="70" zoomScaleNormal="70" workbookViewId="0">
      <pane xSplit="1" topLeftCell="AQ1" activePane="topRight" state="frozen"/>
      <selection activeCell="Y3" sqref="Y3"/>
      <selection pane="topRight" activeCell="BJ2" sqref="BJ2"/>
    </sheetView>
  </sheetViews>
  <sheetFormatPr defaultColWidth="9.109375" defaultRowHeight="14.4" x14ac:dyDescent="0.3"/>
  <cols>
    <col min="1" max="1" width="51" style="3" bestFit="1" customWidth="1"/>
    <col min="2" max="3" width="9.109375" style="3" bestFit="1" customWidth="1"/>
    <col min="4" max="10" width="9.88671875" style="3" bestFit="1" customWidth="1"/>
    <col min="11" max="11" width="10.109375" style="3" customWidth="1"/>
    <col min="12" max="12" width="9.6640625" style="3" customWidth="1"/>
    <col min="13" max="13" width="11.44140625" style="3" customWidth="1"/>
    <col min="14" max="15" width="9.109375" style="3" bestFit="1" customWidth="1"/>
    <col min="16" max="16" width="9" style="3" customWidth="1"/>
    <col min="17" max="24" width="8.109375" style="3" bestFit="1" customWidth="1"/>
    <col min="25" max="26" width="9.109375" style="3" bestFit="1" customWidth="1"/>
    <col min="27" max="27" width="9.109375" style="3"/>
    <col min="28" max="28" width="9.109375" style="3" customWidth="1"/>
    <col min="29" max="29" width="9.88671875" style="3" bestFit="1" customWidth="1"/>
    <col min="30" max="33" width="9.109375" style="3" bestFit="1" customWidth="1"/>
    <col min="34" max="34" width="9.109375" style="3"/>
    <col min="35" max="37" width="9.88671875" style="3" bestFit="1" customWidth="1"/>
    <col min="38" max="38" width="10.109375" style="3" bestFit="1" customWidth="1"/>
    <col min="39" max="39" width="8.88671875" style="3" customWidth="1"/>
    <col min="40" max="40" width="9.33203125" style="3" customWidth="1"/>
    <col min="41" max="41" width="9.109375" style="3" customWidth="1"/>
    <col min="42" max="42" width="8.6640625" style="3" customWidth="1"/>
    <col min="43" max="43" width="9.109375" style="3" bestFit="1" customWidth="1"/>
    <col min="44" max="45" width="9.88671875" style="3" bestFit="1" customWidth="1"/>
    <col min="46" max="47" width="9.109375" style="3" bestFit="1" customWidth="1"/>
    <col min="48" max="48" width="9.109375" style="7" bestFit="1" customWidth="1"/>
    <col min="49" max="49" width="9.109375" style="3" bestFit="1" customWidth="1"/>
    <col min="50" max="57" width="9.88671875" style="3" bestFit="1" customWidth="1"/>
    <col min="58" max="62" width="10" style="3" customWidth="1"/>
    <col min="63" max="16384" width="9.109375" style="3"/>
  </cols>
  <sheetData>
    <row r="1" spans="1:62" ht="15.6" x14ac:dyDescent="0.3">
      <c r="A1" s="13" t="s">
        <v>34</v>
      </c>
    </row>
    <row r="2" spans="1:62" ht="15.6" x14ac:dyDescent="0.3">
      <c r="A2" s="14" t="s">
        <v>262</v>
      </c>
      <c r="B2" s="14" t="s">
        <v>31</v>
      </c>
      <c r="C2" s="14" t="s">
        <v>30</v>
      </c>
      <c r="D2" s="14" t="s">
        <v>29</v>
      </c>
      <c r="E2" s="14" t="s">
        <v>28</v>
      </c>
      <c r="F2" s="14" t="s">
        <v>27</v>
      </c>
      <c r="G2" s="14" t="s">
        <v>26</v>
      </c>
      <c r="H2" s="16" t="s">
        <v>2</v>
      </c>
      <c r="I2" s="16" t="s">
        <v>3</v>
      </c>
      <c r="J2" s="16" t="s">
        <v>4</v>
      </c>
      <c r="K2" s="16" t="s">
        <v>5</v>
      </c>
      <c r="L2" s="16" t="s">
        <v>6</v>
      </c>
      <c r="M2" s="16" t="s">
        <v>7</v>
      </c>
      <c r="N2" s="16" t="s">
        <v>8</v>
      </c>
      <c r="O2" s="16" t="s">
        <v>9</v>
      </c>
      <c r="P2" s="16" t="s">
        <v>10</v>
      </c>
      <c r="Q2" s="16" t="s">
        <v>11</v>
      </c>
      <c r="R2" s="16" t="s">
        <v>12</v>
      </c>
      <c r="S2" s="16" t="s">
        <v>13</v>
      </c>
      <c r="T2" s="16" t="s">
        <v>14</v>
      </c>
      <c r="U2" s="16" t="s">
        <v>15</v>
      </c>
      <c r="V2" s="16" t="s">
        <v>16</v>
      </c>
      <c r="W2" s="16" t="s">
        <v>17</v>
      </c>
      <c r="X2" s="16" t="s">
        <v>18</v>
      </c>
      <c r="Y2" s="16" t="s">
        <v>19</v>
      </c>
      <c r="Z2" s="16" t="s">
        <v>20</v>
      </c>
      <c r="AA2" s="16" t="s">
        <v>21</v>
      </c>
      <c r="AB2" s="16" t="s">
        <v>22</v>
      </c>
      <c r="AC2" s="16" t="s">
        <v>23</v>
      </c>
      <c r="AD2" s="16" t="s">
        <v>24</v>
      </c>
      <c r="AE2" s="16" t="s">
        <v>25</v>
      </c>
      <c r="AF2" s="16" t="s">
        <v>89</v>
      </c>
      <c r="AG2" s="16" t="s">
        <v>90</v>
      </c>
      <c r="AH2" s="16" t="s">
        <v>91</v>
      </c>
      <c r="AI2" s="16" t="s">
        <v>92</v>
      </c>
      <c r="AJ2" s="16" t="s">
        <v>93</v>
      </c>
      <c r="AK2" s="16" t="s">
        <v>109</v>
      </c>
      <c r="AL2" s="16" t="s">
        <v>111</v>
      </c>
      <c r="AM2" s="14" t="s">
        <v>112</v>
      </c>
      <c r="AN2" s="14" t="s">
        <v>124</v>
      </c>
      <c r="AO2" s="14" t="s">
        <v>127</v>
      </c>
      <c r="AP2" s="14" t="s">
        <v>132</v>
      </c>
      <c r="AQ2" s="14" t="s">
        <v>133</v>
      </c>
      <c r="AR2" s="14" t="s">
        <v>134</v>
      </c>
      <c r="AS2" s="14" t="s">
        <v>143</v>
      </c>
      <c r="AT2" s="196" t="s">
        <v>145</v>
      </c>
      <c r="AU2" s="196" t="s">
        <v>150</v>
      </c>
      <c r="AV2" s="196" t="s">
        <v>157</v>
      </c>
      <c r="AW2" s="196" t="s">
        <v>205</v>
      </c>
      <c r="AX2" s="196" t="s">
        <v>209</v>
      </c>
      <c r="AY2" s="196" t="s">
        <v>211</v>
      </c>
      <c r="AZ2" s="196" t="s">
        <v>218</v>
      </c>
      <c r="BA2" s="196" t="s">
        <v>221</v>
      </c>
      <c r="BB2" s="196" t="s">
        <v>222</v>
      </c>
      <c r="BC2" s="196" t="s">
        <v>223</v>
      </c>
      <c r="BD2" s="196" t="s">
        <v>231</v>
      </c>
      <c r="BE2" s="196" t="s">
        <v>232</v>
      </c>
      <c r="BF2" s="196" t="s">
        <v>233</v>
      </c>
      <c r="BG2" s="196" t="s">
        <v>237</v>
      </c>
      <c r="BH2" s="196" t="s">
        <v>265</v>
      </c>
      <c r="BI2" s="196" t="s">
        <v>267</v>
      </c>
      <c r="BJ2" s="196" t="s">
        <v>269</v>
      </c>
    </row>
    <row r="3" spans="1:62" s="28" customFormat="1" x14ac:dyDescent="0.3">
      <c r="A3" s="28" t="s">
        <v>238</v>
      </c>
      <c r="B3" s="26">
        <v>342.1</v>
      </c>
      <c r="C3" s="26">
        <v>350.4</v>
      </c>
      <c r="D3" s="26">
        <v>358.2</v>
      </c>
      <c r="E3" s="26">
        <v>365.8</v>
      </c>
      <c r="F3" s="26">
        <v>383.6</v>
      </c>
      <c r="G3" s="26">
        <v>399.6</v>
      </c>
      <c r="H3" s="26">
        <v>419</v>
      </c>
      <c r="I3" s="26">
        <v>568.1</v>
      </c>
      <c r="J3" s="26">
        <v>613.20000000000005</v>
      </c>
      <c r="K3" s="26">
        <v>592.20000000000005</v>
      </c>
      <c r="L3" s="26">
        <v>570.79999999999995</v>
      </c>
      <c r="M3" s="26">
        <v>596.4</v>
      </c>
      <c r="N3" s="26">
        <v>606.79999999999995</v>
      </c>
      <c r="O3" s="26">
        <v>573.90000000000032</v>
      </c>
      <c r="P3" s="26">
        <v>562</v>
      </c>
      <c r="Q3" s="26">
        <v>594</v>
      </c>
      <c r="R3" s="26">
        <v>653.9</v>
      </c>
      <c r="S3" s="26">
        <v>634.09999999999991</v>
      </c>
      <c r="T3" s="26">
        <v>647.20000000000005</v>
      </c>
      <c r="U3" s="26">
        <v>722.3</v>
      </c>
      <c r="V3" s="26">
        <v>784.5</v>
      </c>
      <c r="W3" s="26">
        <v>757</v>
      </c>
      <c r="X3" s="26">
        <v>811.1</v>
      </c>
      <c r="Y3" s="26">
        <v>877.69999999999993</v>
      </c>
      <c r="Z3" s="26">
        <v>936.6</v>
      </c>
      <c r="AA3" s="46">
        <v>919.7</v>
      </c>
      <c r="AB3" s="46">
        <v>948.4</v>
      </c>
      <c r="AC3" s="46">
        <v>1077.7</v>
      </c>
      <c r="AD3" s="46">
        <v>1156.5999999999999</v>
      </c>
      <c r="AE3" s="46">
        <v>1128.9000000000001</v>
      </c>
      <c r="AF3" s="46">
        <v>1081</v>
      </c>
      <c r="AG3" s="46">
        <v>1120.8</v>
      </c>
      <c r="AH3" s="46">
        <v>1211.8999999999999</v>
      </c>
      <c r="AI3" s="46">
        <v>1166.2</v>
      </c>
      <c r="AJ3" s="46">
        <v>1033.0999999999999</v>
      </c>
      <c r="AK3" s="46">
        <v>1124.3999999999999</v>
      </c>
      <c r="AL3" s="46">
        <v>1265.0999999999999</v>
      </c>
      <c r="AM3" s="46">
        <v>1199.6000000000001</v>
      </c>
      <c r="AN3" s="46">
        <v>1153.8</v>
      </c>
      <c r="AO3" s="46">
        <v>1326.8</v>
      </c>
      <c r="AP3" s="46">
        <v>1446.7</v>
      </c>
      <c r="AQ3" s="46">
        <v>1400.8000000000002</v>
      </c>
      <c r="AR3" s="46">
        <v>1206.2</v>
      </c>
      <c r="AS3" s="46">
        <v>1375.6</v>
      </c>
      <c r="AT3" s="179">
        <v>1469.6999999999998</v>
      </c>
      <c r="AU3" s="179">
        <v>1363.8999999999999</v>
      </c>
      <c r="AV3" s="179">
        <v>1217.3999999999999</v>
      </c>
      <c r="AW3" s="179">
        <v>1483.5</v>
      </c>
      <c r="AX3" s="179">
        <v>1744.6</v>
      </c>
      <c r="AY3" s="179">
        <v>1579.6</v>
      </c>
      <c r="AZ3" s="179">
        <v>1316.9</v>
      </c>
      <c r="BA3" s="179">
        <v>1542.2999999999997</v>
      </c>
      <c r="BB3" s="179">
        <v>1550.3000000000002</v>
      </c>
      <c r="BC3" s="179">
        <v>1694.1</v>
      </c>
      <c r="BD3" s="179">
        <v>1636.6999999999998</v>
      </c>
      <c r="BE3" s="179">
        <v>1885.2</v>
      </c>
      <c r="BF3" s="179">
        <v>2028.9999999999998</v>
      </c>
      <c r="BG3" s="179">
        <v>1701.6</v>
      </c>
      <c r="BH3" s="179">
        <v>1491.1000000000001</v>
      </c>
      <c r="BI3" s="179">
        <v>1978.6000000000001</v>
      </c>
      <c r="BJ3" s="179">
        <v>2179.8000000000002</v>
      </c>
    </row>
    <row r="4" spans="1:62" s="28" customFormat="1" x14ac:dyDescent="0.3">
      <c r="A4" s="28" t="s">
        <v>239</v>
      </c>
      <c r="B4" s="26">
        <v>-209.9</v>
      </c>
      <c r="C4" s="26">
        <v>-215.4</v>
      </c>
      <c r="D4" s="26">
        <v>-218.3</v>
      </c>
      <c r="E4" s="26">
        <v>-234.1</v>
      </c>
      <c r="F4" s="26">
        <v>-235.7</v>
      </c>
      <c r="G4" s="26">
        <v>-257.8</v>
      </c>
      <c r="H4" s="26">
        <v>-285.7</v>
      </c>
      <c r="I4" s="26">
        <v>-371.9</v>
      </c>
      <c r="J4" s="26">
        <v>-417.4</v>
      </c>
      <c r="K4" s="26">
        <v>-396.6</v>
      </c>
      <c r="L4" s="26">
        <v>-350</v>
      </c>
      <c r="M4" s="26">
        <v>-358.5</v>
      </c>
      <c r="N4" s="26">
        <v>-369.3</v>
      </c>
      <c r="O4" s="26">
        <v>-359.9</v>
      </c>
      <c r="P4" s="26">
        <v>-347.6</v>
      </c>
      <c r="Q4" s="26">
        <v>-367.4</v>
      </c>
      <c r="R4" s="26">
        <v>-395.1</v>
      </c>
      <c r="S4" s="26">
        <v>-403.2</v>
      </c>
      <c r="T4" s="26">
        <v>-424.09999999999997</v>
      </c>
      <c r="U4" s="26">
        <v>-489.60000000000008</v>
      </c>
      <c r="V4" s="26">
        <v>-521.69999999999982</v>
      </c>
      <c r="W4" s="26">
        <v>-499.2</v>
      </c>
      <c r="X4" s="26">
        <v>-509</v>
      </c>
      <c r="Y4" s="26">
        <v>-546</v>
      </c>
      <c r="Z4" s="26">
        <v>-603.70000000000005</v>
      </c>
      <c r="AA4" s="46">
        <v>-600.1</v>
      </c>
      <c r="AB4" s="46">
        <v>-643.5</v>
      </c>
      <c r="AC4" s="46">
        <v>-708.1</v>
      </c>
      <c r="AD4" s="46">
        <v>-769.8</v>
      </c>
      <c r="AE4" s="46">
        <v>-744</v>
      </c>
      <c r="AF4" s="46">
        <v>-730</v>
      </c>
      <c r="AG4" s="46">
        <v>-740.5</v>
      </c>
      <c r="AH4" s="46">
        <v>-804.2</v>
      </c>
      <c r="AI4" s="46">
        <v>-760.1</v>
      </c>
      <c r="AJ4" s="46">
        <v>-684.2</v>
      </c>
      <c r="AK4" s="46">
        <v>-756.3</v>
      </c>
      <c r="AL4" s="46">
        <v>-871.2</v>
      </c>
      <c r="AM4" s="46">
        <v>-871.4</v>
      </c>
      <c r="AN4" s="46">
        <v>-819.7</v>
      </c>
      <c r="AO4" s="46">
        <v>-861.4</v>
      </c>
      <c r="AP4" s="46">
        <v>-889.7</v>
      </c>
      <c r="AQ4" s="46">
        <v>-886.4</v>
      </c>
      <c r="AR4" s="46">
        <v>-738.4</v>
      </c>
      <c r="AS4" s="46">
        <v>-843</v>
      </c>
      <c r="AT4" s="179">
        <v>-914.4</v>
      </c>
      <c r="AU4" s="179">
        <v>-884</v>
      </c>
      <c r="AV4" s="179">
        <v>-800.5</v>
      </c>
      <c r="AW4" s="179">
        <v>-943.2</v>
      </c>
      <c r="AX4" s="233">
        <v>-1164.1000000000001</v>
      </c>
      <c r="AY4" s="233">
        <v>-1099.1999999999998</v>
      </c>
      <c r="AZ4" s="252">
        <v>-926.1</v>
      </c>
      <c r="BA4" s="252">
        <v>-1083.9000000000001</v>
      </c>
      <c r="BB4" s="252">
        <v>-1087.0999999999999</v>
      </c>
      <c r="BC4" s="252">
        <v>-1153.4000000000001</v>
      </c>
      <c r="BD4" s="252">
        <v>-1088.8</v>
      </c>
      <c r="BE4" s="252">
        <v>-1367.6</v>
      </c>
      <c r="BF4" s="252">
        <v>-1498.6</v>
      </c>
      <c r="BG4" s="252">
        <v>-1308.3</v>
      </c>
      <c r="BH4" s="252">
        <v>-1167.7</v>
      </c>
      <c r="BI4" s="252">
        <v>-1541.2</v>
      </c>
      <c r="BJ4" s="252">
        <v>-1616.5</v>
      </c>
    </row>
    <row r="5" spans="1:62" s="28" customFormat="1" x14ac:dyDescent="0.3">
      <c r="A5" s="28" t="s">
        <v>251</v>
      </c>
      <c r="B5" s="37">
        <v>10.4</v>
      </c>
      <c r="C5" s="37">
        <v>10.1</v>
      </c>
      <c r="D5" s="37">
        <v>13.2</v>
      </c>
      <c r="E5" s="37">
        <v>15.9</v>
      </c>
      <c r="F5" s="37">
        <v>15.3</v>
      </c>
      <c r="G5" s="37">
        <v>17.2</v>
      </c>
      <c r="H5" s="37">
        <v>20.8</v>
      </c>
      <c r="I5" s="37">
        <v>22.9</v>
      </c>
      <c r="J5" s="37">
        <v>27.9</v>
      </c>
      <c r="K5" s="37">
        <v>27.7</v>
      </c>
      <c r="L5" s="37">
        <v>19.899999999999999</v>
      </c>
      <c r="M5" s="37">
        <v>20.8</v>
      </c>
      <c r="N5" s="37">
        <v>22.6</v>
      </c>
      <c r="O5" s="37">
        <v>21</v>
      </c>
      <c r="P5" s="37">
        <v>19.8</v>
      </c>
      <c r="Q5" s="37">
        <v>20.5</v>
      </c>
      <c r="R5" s="37">
        <v>23.8</v>
      </c>
      <c r="S5" s="26">
        <v>25.5</v>
      </c>
      <c r="T5" s="26">
        <v>26</v>
      </c>
      <c r="U5" s="26">
        <v>32.5</v>
      </c>
      <c r="V5" s="26">
        <v>32.299999999999997</v>
      </c>
      <c r="W5" s="26">
        <v>31.299999999999997</v>
      </c>
      <c r="X5" s="26">
        <v>29.7</v>
      </c>
      <c r="Y5" s="26">
        <v>34</v>
      </c>
      <c r="Z5" s="26">
        <v>34.4</v>
      </c>
      <c r="AA5" s="46">
        <v>37.799999999999997</v>
      </c>
      <c r="AB5" s="46">
        <v>44.9</v>
      </c>
      <c r="AC5" s="46">
        <v>44.8</v>
      </c>
      <c r="AD5" s="46">
        <v>53.1</v>
      </c>
      <c r="AE5" s="46">
        <v>40.6</v>
      </c>
      <c r="AF5" s="46">
        <v>44.6</v>
      </c>
      <c r="AG5" s="46">
        <v>44.8</v>
      </c>
      <c r="AH5" s="46">
        <v>46.3</v>
      </c>
      <c r="AI5" s="46">
        <v>43.8</v>
      </c>
      <c r="AJ5" s="46">
        <v>43.2</v>
      </c>
      <c r="AK5" s="46">
        <v>54.5</v>
      </c>
      <c r="AL5" s="46">
        <v>55.3</v>
      </c>
      <c r="AM5" s="46">
        <v>63.7</v>
      </c>
      <c r="AN5" s="46">
        <v>51.8</v>
      </c>
      <c r="AO5" s="46">
        <v>54.3</v>
      </c>
      <c r="AP5" s="46">
        <v>54.7</v>
      </c>
      <c r="AQ5" s="46">
        <v>54</v>
      </c>
      <c r="AR5" s="46">
        <v>45.7</v>
      </c>
      <c r="AS5" s="46">
        <v>49.9</v>
      </c>
      <c r="AT5" s="179">
        <v>61.3</v>
      </c>
      <c r="AU5" s="179">
        <v>56.6</v>
      </c>
      <c r="AV5" s="179">
        <v>47.3</v>
      </c>
      <c r="AW5" s="179">
        <v>61.400000000000006</v>
      </c>
      <c r="AX5" s="233">
        <v>91.3</v>
      </c>
      <c r="AY5" s="233">
        <v>76.199999999999989</v>
      </c>
      <c r="AZ5" s="252">
        <v>62</v>
      </c>
      <c r="BA5" s="252">
        <v>76.199999999999989</v>
      </c>
      <c r="BB5" s="252">
        <v>71.599999999999994</v>
      </c>
      <c r="BC5" s="252">
        <v>98.4</v>
      </c>
      <c r="BD5" s="28">
        <v>76.8</v>
      </c>
      <c r="BE5" s="28">
        <v>102.3</v>
      </c>
      <c r="BF5" s="28">
        <v>118.8</v>
      </c>
      <c r="BG5" s="273">
        <v>93.9</v>
      </c>
      <c r="BH5" s="273">
        <v>76.599999999999994</v>
      </c>
      <c r="BI5" s="252">
        <v>112.4</v>
      </c>
      <c r="BJ5" s="252">
        <v>122.2</v>
      </c>
    </row>
    <row r="6" spans="1:62" s="28" customFormat="1" x14ac:dyDescent="0.3">
      <c r="A6" s="28" t="s">
        <v>240</v>
      </c>
      <c r="B6" s="26">
        <v>142.60000000000002</v>
      </c>
      <c r="C6" s="26">
        <v>145.09999999999997</v>
      </c>
      <c r="D6" s="26">
        <v>153.09999999999997</v>
      </c>
      <c r="E6" s="26">
        <v>147.60000000000002</v>
      </c>
      <c r="F6" s="26">
        <v>163.20000000000005</v>
      </c>
      <c r="G6" s="26">
        <v>159</v>
      </c>
      <c r="H6" s="26">
        <v>154.1</v>
      </c>
      <c r="I6" s="26">
        <v>219.1</v>
      </c>
      <c r="J6" s="26">
        <v>223.7</v>
      </c>
      <c r="K6" s="26">
        <v>223.3</v>
      </c>
      <c r="L6" s="26">
        <v>240.7</v>
      </c>
      <c r="M6" s="26">
        <v>258.7</v>
      </c>
      <c r="N6" s="26">
        <v>260.10000000000002</v>
      </c>
      <c r="O6" s="26">
        <v>235</v>
      </c>
      <c r="P6" s="26">
        <v>234.2</v>
      </c>
      <c r="Q6" s="26">
        <v>247.1</v>
      </c>
      <c r="R6" s="26">
        <v>282.59999999999997</v>
      </c>
      <c r="S6" s="26">
        <v>256.39999999999998</v>
      </c>
      <c r="T6" s="26">
        <v>249.10000000000008</v>
      </c>
      <c r="U6" s="26">
        <v>265.19999999999987</v>
      </c>
      <c r="V6" s="26">
        <v>295.10000000000019</v>
      </c>
      <c r="W6" s="26">
        <v>289.10000000000002</v>
      </c>
      <c r="X6" s="26">
        <v>331.8</v>
      </c>
      <c r="Y6" s="26">
        <v>365.7</v>
      </c>
      <c r="Z6" s="26">
        <v>367.3</v>
      </c>
      <c r="AA6" s="46">
        <v>357.4</v>
      </c>
      <c r="AB6" s="46">
        <v>349.8</v>
      </c>
      <c r="AC6" s="46">
        <v>414.4</v>
      </c>
      <c r="AD6" s="46">
        <v>439.9</v>
      </c>
      <c r="AE6" s="46">
        <v>425.5</v>
      </c>
      <c r="AF6" s="46">
        <v>395.6</v>
      </c>
      <c r="AG6" s="46">
        <v>425.1</v>
      </c>
      <c r="AH6" s="46">
        <v>453.99999999999983</v>
      </c>
      <c r="AI6" s="46">
        <v>449.90000000000003</v>
      </c>
      <c r="AJ6" s="46">
        <v>392.09999999999985</v>
      </c>
      <c r="AK6" s="46">
        <v>422.59999999999991</v>
      </c>
      <c r="AL6" s="46">
        <v>449.19999999999987</v>
      </c>
      <c r="AM6" s="46">
        <v>391.90000000000015</v>
      </c>
      <c r="AN6" s="46">
        <v>385.89999999999992</v>
      </c>
      <c r="AO6" s="46">
        <v>519.70000000000005</v>
      </c>
      <c r="AP6" s="46">
        <v>611.70000000000005</v>
      </c>
      <c r="AQ6" s="46">
        <v>568.4000000000002</v>
      </c>
      <c r="AR6" s="46">
        <v>513.50000000000011</v>
      </c>
      <c r="AS6" s="46">
        <v>582.49999999999989</v>
      </c>
      <c r="AT6" s="179">
        <v>616.5999999999998</v>
      </c>
      <c r="AU6" s="179">
        <v>536.49999999999989</v>
      </c>
      <c r="AV6" s="179">
        <v>464.19999999999987</v>
      </c>
      <c r="AW6" s="179">
        <v>601.69999999999993</v>
      </c>
      <c r="AX6" s="233">
        <v>671.79999999999973</v>
      </c>
      <c r="AY6" s="233">
        <v>556.60000000000014</v>
      </c>
      <c r="AZ6" s="252">
        <v>452.8</v>
      </c>
      <c r="BA6" s="252">
        <v>534.59999999999968</v>
      </c>
      <c r="BB6" s="252">
        <v>534.8000000000003</v>
      </c>
      <c r="BC6" s="252">
        <v>639.0999999999998</v>
      </c>
      <c r="BD6" s="28">
        <v>624.69999999999982</v>
      </c>
      <c r="BE6" s="28">
        <v>619.90000000000009</v>
      </c>
      <c r="BF6" s="28">
        <v>649.19999999999982</v>
      </c>
      <c r="BG6" s="273">
        <v>487.19999999999993</v>
      </c>
      <c r="BH6" s="274">
        <v>400.00000000000011</v>
      </c>
      <c r="BI6" s="327">
        <v>549.80000000000007</v>
      </c>
      <c r="BJ6" s="327">
        <v>685.50000000000023</v>
      </c>
    </row>
    <row r="7" spans="1:62" s="28" customFormat="1" x14ac:dyDescent="0.3">
      <c r="A7" s="28" t="s">
        <v>241</v>
      </c>
      <c r="B7" s="26">
        <v>-91.6</v>
      </c>
      <c r="C7" s="26">
        <v>-103.2</v>
      </c>
      <c r="D7" s="26">
        <v>-106</v>
      </c>
      <c r="E7" s="26">
        <v>-106.3</v>
      </c>
      <c r="F7" s="26">
        <v>-117.8</v>
      </c>
      <c r="G7" s="26">
        <v>-118.9</v>
      </c>
      <c r="H7" s="26">
        <v>-104.2</v>
      </c>
      <c r="I7" s="26">
        <v>-135.6</v>
      </c>
      <c r="J7" s="26">
        <v>-144.30000000000001</v>
      </c>
      <c r="K7" s="26">
        <v>-158.69999999999999</v>
      </c>
      <c r="L7" s="26">
        <v>-135.9</v>
      </c>
      <c r="M7" s="26">
        <v>-147.19999999999999</v>
      </c>
      <c r="N7" s="26">
        <v>-147.19999999999999</v>
      </c>
      <c r="O7" s="26">
        <v>-152.1</v>
      </c>
      <c r="P7" s="26">
        <v>-145</v>
      </c>
      <c r="Q7" s="26">
        <v>-145.29999999999998</v>
      </c>
      <c r="R7" s="26">
        <v>-161.69999999999999</v>
      </c>
      <c r="S7" s="26">
        <v>-155.5</v>
      </c>
      <c r="T7" s="26">
        <v>-150.19999999999999</v>
      </c>
      <c r="U7" s="26">
        <v>-171.40000000000003</v>
      </c>
      <c r="V7" s="26">
        <v>-179.7</v>
      </c>
      <c r="W7" s="26">
        <v>-181.59999999999997</v>
      </c>
      <c r="X7" s="26">
        <v>-192.4</v>
      </c>
      <c r="Y7" s="26">
        <v>-221.3</v>
      </c>
      <c r="Z7" s="26">
        <v>-230</v>
      </c>
      <c r="AA7" s="46">
        <v>-234.2</v>
      </c>
      <c r="AB7" s="46">
        <v>-223</v>
      </c>
      <c r="AC7" s="46">
        <v>-254.7</v>
      </c>
      <c r="AD7" s="46">
        <v>-270</v>
      </c>
      <c r="AE7" s="46">
        <v>-303.10000000000002</v>
      </c>
      <c r="AF7" s="46">
        <v>-239</v>
      </c>
      <c r="AG7" s="46">
        <v>-256</v>
      </c>
      <c r="AH7" s="46">
        <v>-270.70000000000005</v>
      </c>
      <c r="AI7" s="46">
        <v>-290.89999999999998</v>
      </c>
      <c r="AJ7" s="46">
        <v>-246.8</v>
      </c>
      <c r="AK7" s="46">
        <v>-258.5</v>
      </c>
      <c r="AL7" s="46">
        <v>-283.5</v>
      </c>
      <c r="AM7" s="46">
        <v>-286.39999999999998</v>
      </c>
      <c r="AN7" s="46">
        <v>-281.89999999999998</v>
      </c>
      <c r="AO7" s="46">
        <v>-317.60000000000002</v>
      </c>
      <c r="AP7" s="46">
        <v>-328.2</v>
      </c>
      <c r="AQ7" s="46">
        <v>-357.40000000000003</v>
      </c>
      <c r="AR7" s="46">
        <v>-308.99999999999994</v>
      </c>
      <c r="AS7" s="46">
        <v>-367.5</v>
      </c>
      <c r="AT7" s="179">
        <v>-357.79999999999995</v>
      </c>
      <c r="AU7" s="179">
        <v>-375.4</v>
      </c>
      <c r="AV7" s="179">
        <v>-315.2</v>
      </c>
      <c r="AW7" s="179">
        <v>-370.2</v>
      </c>
      <c r="AX7" s="233">
        <v>-437.29999999999995</v>
      </c>
      <c r="AY7" s="233">
        <v>-419.49999999999994</v>
      </c>
      <c r="AZ7" s="252">
        <v>-394.1</v>
      </c>
      <c r="BA7" s="252">
        <v>-408.90000000000003</v>
      </c>
      <c r="BB7" s="252">
        <v>-408</v>
      </c>
      <c r="BC7" s="252">
        <v>-410.90000000000003</v>
      </c>
      <c r="BD7" s="252">
        <v>-457.2</v>
      </c>
      <c r="BE7" s="339">
        <v>-456.09999999999997</v>
      </c>
      <c r="BF7" s="339">
        <v>-386.20000000000005</v>
      </c>
      <c r="BG7" s="339">
        <v>-361.40000000000003</v>
      </c>
      <c r="BH7" s="339">
        <v>-417.80000000000007</v>
      </c>
      <c r="BI7" s="252">
        <v>-455.29999999999995</v>
      </c>
      <c r="BJ7" s="252">
        <v>-468.70000000000005</v>
      </c>
    </row>
    <row r="8" spans="1:62" s="5" customFormat="1" x14ac:dyDescent="0.3">
      <c r="A8" s="38" t="s">
        <v>96</v>
      </c>
      <c r="B8" s="15">
        <v>-60.4</v>
      </c>
      <c r="C8" s="15">
        <v>-69.599999999999994</v>
      </c>
      <c r="D8" s="15">
        <v>-68.2</v>
      </c>
      <c r="E8" s="15">
        <v>-74.400000000000006</v>
      </c>
      <c r="F8" s="15">
        <v>-82.1</v>
      </c>
      <c r="G8" s="15">
        <v>-83.8</v>
      </c>
      <c r="H8" s="15">
        <v>-73.7</v>
      </c>
      <c r="I8" s="15">
        <v>-93.9</v>
      </c>
      <c r="J8" s="15">
        <v>-104.2</v>
      </c>
      <c r="K8" s="15">
        <v>-124.2</v>
      </c>
      <c r="L8" s="15">
        <v>-104.6</v>
      </c>
      <c r="M8" s="15">
        <v>-115.3</v>
      </c>
      <c r="N8" s="15">
        <v>-116.5</v>
      </c>
      <c r="O8" s="15">
        <v>-115.20000000000005</v>
      </c>
      <c r="P8" s="15">
        <v>-109.6</v>
      </c>
      <c r="Q8" s="15">
        <v>-111.1</v>
      </c>
      <c r="R8" s="15">
        <v>-112.7</v>
      </c>
      <c r="S8" s="15">
        <v>-113.39999999999998</v>
      </c>
      <c r="T8" s="15">
        <v>-110</v>
      </c>
      <c r="U8" s="15">
        <v>-132.80000000000001</v>
      </c>
      <c r="V8" s="15">
        <v>-136.30000000000001</v>
      </c>
      <c r="W8" s="15">
        <v>-139.79999999999995</v>
      </c>
      <c r="X8" s="15">
        <v>-141.29999999999998</v>
      </c>
      <c r="Y8" s="15">
        <v>-167.1</v>
      </c>
      <c r="Z8" s="15">
        <v>-177.1</v>
      </c>
      <c r="AA8" s="49">
        <v>-186.8</v>
      </c>
      <c r="AB8" s="49">
        <v>-172.2</v>
      </c>
      <c r="AC8" s="49">
        <v>-200.5</v>
      </c>
      <c r="AD8" s="49">
        <v>-215.9</v>
      </c>
      <c r="AE8" s="49">
        <v>-229.2</v>
      </c>
      <c r="AF8" s="49">
        <v>-182.5</v>
      </c>
      <c r="AG8" s="49">
        <v>-207</v>
      </c>
      <c r="AH8" s="49">
        <v>-218.4</v>
      </c>
      <c r="AI8" s="49">
        <v>-224.7</v>
      </c>
      <c r="AJ8" s="49">
        <v>-202.8</v>
      </c>
      <c r="AK8" s="49">
        <v>-224.3</v>
      </c>
      <c r="AL8" s="49">
        <v>-237.1</v>
      </c>
      <c r="AM8" s="49">
        <v>-224.4</v>
      </c>
      <c r="AN8" s="49">
        <v>-217.1</v>
      </c>
      <c r="AO8" s="49">
        <v>-240.5</v>
      </c>
      <c r="AP8" s="49">
        <v>-238.9</v>
      </c>
      <c r="AQ8" s="49">
        <v>-275</v>
      </c>
      <c r="AR8" s="49">
        <v>-237.4</v>
      </c>
      <c r="AS8" s="15">
        <v>-285.3</v>
      </c>
      <c r="AT8" s="22">
        <v>-280.89999999999998</v>
      </c>
      <c r="AU8" s="22">
        <v>-288</v>
      </c>
      <c r="AV8" s="22">
        <v>-243.5</v>
      </c>
      <c r="AW8" s="22">
        <v>-279.70000000000005</v>
      </c>
      <c r="AX8" s="234">
        <v>-331.69999999999993</v>
      </c>
      <c r="AY8" s="234">
        <v>-318.10000000000002</v>
      </c>
      <c r="AZ8" s="253">
        <v>-297.89999999999998</v>
      </c>
      <c r="BA8" s="253">
        <v>-337.6</v>
      </c>
      <c r="BB8" s="253">
        <v>-334.1</v>
      </c>
      <c r="BC8" s="253">
        <v>-333.8</v>
      </c>
      <c r="BD8" s="253">
        <v>-358.59999999999997</v>
      </c>
      <c r="BE8" s="253">
        <v>-380.3</v>
      </c>
      <c r="BF8" s="253">
        <v>-400.1</v>
      </c>
      <c r="BG8" s="253">
        <v>-369.60000000000014</v>
      </c>
      <c r="BH8" s="253">
        <v>-329.5</v>
      </c>
      <c r="BI8" s="253">
        <v>-347.4</v>
      </c>
      <c r="BJ8" s="253">
        <v>-361.1</v>
      </c>
    </row>
    <row r="9" spans="1:62" s="5" customFormat="1" x14ac:dyDescent="0.3">
      <c r="A9" s="38" t="s">
        <v>242</v>
      </c>
      <c r="B9" s="15">
        <v>-19.7</v>
      </c>
      <c r="C9" s="15">
        <v>-23.6</v>
      </c>
      <c r="D9" s="15">
        <v>-21.6</v>
      </c>
      <c r="E9" s="15">
        <v>-17.8</v>
      </c>
      <c r="F9" s="15">
        <v>-18.399999999999999</v>
      </c>
      <c r="G9" s="15">
        <v>-21.3</v>
      </c>
      <c r="H9" s="15">
        <v>-16.7</v>
      </c>
      <c r="I9" s="15">
        <v>-27.4</v>
      </c>
      <c r="J9" s="15">
        <v>-24.3</v>
      </c>
      <c r="K9" s="15">
        <v>-21.4</v>
      </c>
      <c r="L9" s="15">
        <v>-22.5</v>
      </c>
      <c r="M9" s="15">
        <v>-25.1</v>
      </c>
      <c r="N9" s="15">
        <v>-25.5</v>
      </c>
      <c r="O9" s="15">
        <v>-26.700000000000003</v>
      </c>
      <c r="P9" s="15">
        <v>-24</v>
      </c>
      <c r="Q9" s="15">
        <v>-25.8</v>
      </c>
      <c r="R9" s="15">
        <v>-29.5</v>
      </c>
      <c r="S9" s="15">
        <v>-32.4</v>
      </c>
      <c r="T9" s="15">
        <v>-29.2</v>
      </c>
      <c r="U9" s="15">
        <v>-30.099999999999998</v>
      </c>
      <c r="V9" s="15">
        <v>-32.799999999999997</v>
      </c>
      <c r="W9" s="15">
        <v>-32.5</v>
      </c>
      <c r="X9" s="15">
        <v>-40.299999999999997</v>
      </c>
      <c r="Y9" s="15">
        <v>-43.2</v>
      </c>
      <c r="Z9" s="15">
        <v>-41.5</v>
      </c>
      <c r="AA9" s="49">
        <v>-49.4</v>
      </c>
      <c r="AB9" s="49">
        <v>-35.4</v>
      </c>
      <c r="AC9" s="49">
        <v>-38</v>
      </c>
      <c r="AD9" s="49">
        <v>-42.3</v>
      </c>
      <c r="AE9" s="49">
        <v>-48.5</v>
      </c>
      <c r="AF9" s="49">
        <v>-38.4</v>
      </c>
      <c r="AG9" s="49">
        <v>-36.1</v>
      </c>
      <c r="AH9" s="49">
        <v>-39.1</v>
      </c>
      <c r="AI9" s="49">
        <v>-45.2</v>
      </c>
      <c r="AJ9" s="49">
        <v>-36</v>
      </c>
      <c r="AK9" s="49">
        <v>-36</v>
      </c>
      <c r="AL9" s="49">
        <v>-36.1</v>
      </c>
      <c r="AM9" s="49">
        <v>-37.9</v>
      </c>
      <c r="AN9" s="49">
        <v>-38.700000000000003</v>
      </c>
      <c r="AO9" s="49">
        <v>-40.9</v>
      </c>
      <c r="AP9" s="49">
        <v>-41.199999999999989</v>
      </c>
      <c r="AQ9" s="49">
        <v>-46.000000000000014</v>
      </c>
      <c r="AR9" s="49">
        <v>-39.9</v>
      </c>
      <c r="AS9" s="15">
        <v>-42.6</v>
      </c>
      <c r="AT9" s="22">
        <v>-43.9</v>
      </c>
      <c r="AU9" s="22">
        <v>-50.8</v>
      </c>
      <c r="AV9" s="22">
        <v>-44.9</v>
      </c>
      <c r="AW9" s="22">
        <v>-56.6</v>
      </c>
      <c r="AX9" s="234">
        <v>-64.300000000000011</v>
      </c>
      <c r="AY9" s="234">
        <v>-73.299999999999983</v>
      </c>
      <c r="AZ9" s="253">
        <v>-58.5</v>
      </c>
      <c r="BA9" s="253">
        <v>-63.5</v>
      </c>
      <c r="BB9" s="253">
        <v>-58.7</v>
      </c>
      <c r="BC9" s="253">
        <v>-77.5</v>
      </c>
      <c r="BD9" s="253">
        <v>-63.699999999999996</v>
      </c>
      <c r="BE9" s="253">
        <v>-69.100000000000023</v>
      </c>
      <c r="BF9" s="253">
        <v>-74.5</v>
      </c>
      <c r="BG9" s="253">
        <v>-69.300000000000011</v>
      </c>
      <c r="BH9" s="253">
        <v>-67.5</v>
      </c>
      <c r="BI9" s="253">
        <v>-70.800000000000011</v>
      </c>
      <c r="BJ9" s="253">
        <v>-68.199999999999989</v>
      </c>
    </row>
    <row r="10" spans="1:62" s="5" customFormat="1" x14ac:dyDescent="0.3">
      <c r="A10" s="38" t="s">
        <v>243</v>
      </c>
      <c r="B10" s="15">
        <v>-1.8</v>
      </c>
      <c r="C10" s="15">
        <v>-1.5</v>
      </c>
      <c r="D10" s="15">
        <v>-1.5</v>
      </c>
      <c r="E10" s="15">
        <v>-2.1</v>
      </c>
      <c r="F10" s="15">
        <v>-3.1</v>
      </c>
      <c r="G10" s="15">
        <v>-0.4</v>
      </c>
      <c r="H10" s="15">
        <v>-1.5</v>
      </c>
      <c r="I10" s="15">
        <v>-1.6</v>
      </c>
      <c r="J10" s="15">
        <v>-1.5</v>
      </c>
      <c r="K10" s="15">
        <v>-1.9</v>
      </c>
      <c r="L10" s="15">
        <v>-1.6</v>
      </c>
      <c r="M10" s="15">
        <v>-1.7</v>
      </c>
      <c r="N10" s="15">
        <v>-1.7</v>
      </c>
      <c r="O10" s="15">
        <v>-2.2000000000000002</v>
      </c>
      <c r="P10" s="15">
        <v>-1.7</v>
      </c>
      <c r="Q10" s="15">
        <v>-2</v>
      </c>
      <c r="R10" s="15">
        <v>-1.9</v>
      </c>
      <c r="S10" s="15">
        <v>-2.4</v>
      </c>
      <c r="T10" s="15">
        <v>-2</v>
      </c>
      <c r="U10" s="15">
        <v>-2</v>
      </c>
      <c r="V10" s="15">
        <v>-2.0999999999999996</v>
      </c>
      <c r="W10" s="15">
        <v>-2.5</v>
      </c>
      <c r="X10" s="15">
        <v>-2.1</v>
      </c>
      <c r="Y10" s="15">
        <v>-2.3000000000000003</v>
      </c>
      <c r="Z10" s="15">
        <v>-2.2000000000000002</v>
      </c>
      <c r="AA10" s="49">
        <v>-2.7</v>
      </c>
      <c r="AB10" s="49">
        <v>-2.2999999999999998</v>
      </c>
      <c r="AC10" s="49">
        <v>-2.2999999999999998</v>
      </c>
      <c r="AD10" s="49">
        <v>-2.4</v>
      </c>
      <c r="AE10" s="49">
        <v>-2.8</v>
      </c>
      <c r="AF10" s="49">
        <v>-2.2999999999999998</v>
      </c>
      <c r="AG10" s="49">
        <v>-2.6</v>
      </c>
      <c r="AH10" s="49">
        <v>-2.5</v>
      </c>
      <c r="AI10" s="49">
        <v>-3.1</v>
      </c>
      <c r="AJ10" s="49">
        <v>-2.5</v>
      </c>
      <c r="AK10" s="49">
        <v>-2.7</v>
      </c>
      <c r="AL10" s="49">
        <v>-2.9</v>
      </c>
      <c r="AM10" s="49">
        <v>-3.3</v>
      </c>
      <c r="AN10" s="49">
        <v>-2.8</v>
      </c>
      <c r="AO10" s="49">
        <v>-3</v>
      </c>
      <c r="AP10" s="49">
        <v>-2.7</v>
      </c>
      <c r="AQ10" s="49">
        <v>-3.3000000000000007</v>
      </c>
      <c r="AR10" s="49">
        <v>-2.9</v>
      </c>
      <c r="AS10" s="15">
        <v>-2.9</v>
      </c>
      <c r="AT10" s="22">
        <v>-3.1</v>
      </c>
      <c r="AU10" s="22">
        <v>-3.7</v>
      </c>
      <c r="AV10" s="22">
        <v>-2.9</v>
      </c>
      <c r="AW10" s="22">
        <v>-3.1999999999999997</v>
      </c>
      <c r="AX10" s="234">
        <v>-3.2000000000000011</v>
      </c>
      <c r="AY10" s="234">
        <v>-3.8999999999999986</v>
      </c>
      <c r="AZ10" s="254">
        <v>-3</v>
      </c>
      <c r="BA10" s="253">
        <v>-3.2</v>
      </c>
      <c r="BB10" s="253">
        <v>-3.7</v>
      </c>
      <c r="BC10" s="253">
        <v>-4.0999999999999996</v>
      </c>
      <c r="BD10" s="254">
        <v>0</v>
      </c>
      <c r="BE10" s="254">
        <v>0</v>
      </c>
      <c r="BF10" s="254">
        <v>0</v>
      </c>
      <c r="BG10" s="254">
        <v>0</v>
      </c>
      <c r="BH10" s="254">
        <v>0</v>
      </c>
      <c r="BI10" s="254">
        <v>0</v>
      </c>
      <c r="BJ10" s="254">
        <v>0</v>
      </c>
    </row>
    <row r="11" spans="1:62" s="5" customFormat="1" x14ac:dyDescent="0.3">
      <c r="A11" s="38" t="s">
        <v>254</v>
      </c>
      <c r="B11" s="15">
        <v>-4.3</v>
      </c>
      <c r="C11" s="15">
        <v>-4.5999999999999996</v>
      </c>
      <c r="D11" s="15">
        <v>-6.1</v>
      </c>
      <c r="E11" s="15">
        <v>-4.5</v>
      </c>
      <c r="F11" s="15">
        <v>-4.3</v>
      </c>
      <c r="G11" s="15">
        <v>-5.4</v>
      </c>
      <c r="H11" s="15">
        <v>-3.6</v>
      </c>
      <c r="I11" s="15">
        <v>-2.8</v>
      </c>
      <c r="J11" s="15">
        <v>-3</v>
      </c>
      <c r="K11" s="15">
        <v>-3.8</v>
      </c>
      <c r="L11" s="15">
        <v>-3.8</v>
      </c>
      <c r="M11" s="15">
        <v>-3.2</v>
      </c>
      <c r="N11" s="15">
        <v>-3.4</v>
      </c>
      <c r="O11" s="15">
        <v>-4.9000000000000004</v>
      </c>
      <c r="P11" s="15">
        <v>-4</v>
      </c>
      <c r="Q11" s="15">
        <v>-3.6</v>
      </c>
      <c r="R11" s="15">
        <v>-4.3</v>
      </c>
      <c r="S11" s="15">
        <v>-3.8000000000000007</v>
      </c>
      <c r="T11" s="15">
        <v>-3.7</v>
      </c>
      <c r="U11" s="15">
        <v>-3.8</v>
      </c>
      <c r="V11" s="15">
        <v>-3.9000000000000004</v>
      </c>
      <c r="W11" s="15">
        <v>-3.4000000000000004</v>
      </c>
      <c r="X11" s="15">
        <v>-4.5</v>
      </c>
      <c r="Y11" s="15">
        <v>-4.8000000000000007</v>
      </c>
      <c r="Z11" s="15">
        <v>-5.0999999999999996</v>
      </c>
      <c r="AA11" s="49">
        <v>-3.6</v>
      </c>
      <c r="AB11" s="49">
        <v>-5.5</v>
      </c>
      <c r="AC11" s="49">
        <v>-4.7</v>
      </c>
      <c r="AD11" s="49">
        <v>-3.7</v>
      </c>
      <c r="AE11" s="49">
        <v>-5.5</v>
      </c>
      <c r="AF11" s="49">
        <v>-6.3</v>
      </c>
      <c r="AG11" s="49">
        <v>-4.9000000000000004</v>
      </c>
      <c r="AH11" s="49">
        <v>-3.8</v>
      </c>
      <c r="AI11" s="49">
        <v>-5.0999999999999996</v>
      </c>
      <c r="AJ11" s="49">
        <v>-4.2</v>
      </c>
      <c r="AK11" s="49">
        <v>-3.9</v>
      </c>
      <c r="AL11" s="49">
        <v>-3.8</v>
      </c>
      <c r="AM11" s="49">
        <v>-5.9</v>
      </c>
      <c r="AN11" s="49">
        <v>-6.2</v>
      </c>
      <c r="AO11" s="49">
        <v>-5.8</v>
      </c>
      <c r="AP11" s="49">
        <v>-6.3999999999999986</v>
      </c>
      <c r="AQ11" s="49">
        <v>-5.8000000000000007</v>
      </c>
      <c r="AR11" s="49">
        <v>-7.7</v>
      </c>
      <c r="AS11" s="177">
        <v>-6.1000000000000005</v>
      </c>
      <c r="AT11" s="22">
        <v>-5.6</v>
      </c>
      <c r="AU11" s="22">
        <v>-8.1</v>
      </c>
      <c r="AV11" s="22">
        <v>-6.1</v>
      </c>
      <c r="AW11" s="22">
        <v>-8.4</v>
      </c>
      <c r="AX11" s="235">
        <v>-10.600000000000001</v>
      </c>
      <c r="AY11" s="235">
        <v>-10.199999999999996</v>
      </c>
      <c r="AZ11" s="255">
        <v>-8.3000000000000007</v>
      </c>
      <c r="BA11" s="261">
        <v>-8.3999999999999986</v>
      </c>
      <c r="BB11" s="261">
        <v>-7.7</v>
      </c>
      <c r="BC11" s="253">
        <v>-10.399999999999999</v>
      </c>
      <c r="BD11" s="253">
        <v>-5.9</v>
      </c>
      <c r="BE11" s="253">
        <v>-5.4</v>
      </c>
      <c r="BF11" s="253">
        <v>-8.0999999999999979</v>
      </c>
      <c r="BG11" s="253">
        <v>-12.600000000000001</v>
      </c>
      <c r="BH11" s="253">
        <v>-7.1</v>
      </c>
      <c r="BI11" s="253">
        <v>-9.4</v>
      </c>
      <c r="BJ11" s="253">
        <v>-9.5</v>
      </c>
    </row>
    <row r="12" spans="1:62" s="5" customFormat="1" x14ac:dyDescent="0.3">
      <c r="A12" s="38" t="s">
        <v>244</v>
      </c>
      <c r="B12" s="15">
        <v>-8</v>
      </c>
      <c r="C12" s="15">
        <v>-8.1</v>
      </c>
      <c r="D12" s="15">
        <v>-8.1</v>
      </c>
      <c r="E12" s="15">
        <v>-9.1</v>
      </c>
      <c r="F12" s="15">
        <v>-10.5</v>
      </c>
      <c r="G12" s="15">
        <v>-10.4</v>
      </c>
      <c r="H12" s="15">
        <v>-10</v>
      </c>
      <c r="I12" s="15">
        <v>-10.1</v>
      </c>
      <c r="J12" s="15">
        <v>-10.199999999999999</v>
      </c>
      <c r="K12" s="15">
        <v>-10.7</v>
      </c>
      <c r="L12" s="15">
        <v>-4.9000000000000004</v>
      </c>
      <c r="M12" s="15">
        <v>-4.7</v>
      </c>
      <c r="N12" s="15">
        <v>-4.5999999999999996</v>
      </c>
      <c r="O12" s="15">
        <v>-3</v>
      </c>
      <c r="P12" s="15">
        <v>-3.1</v>
      </c>
      <c r="Q12" s="15">
        <v>-3.1</v>
      </c>
      <c r="R12" s="15">
        <v>-3.2</v>
      </c>
      <c r="S12" s="15">
        <v>-3.3</v>
      </c>
      <c r="T12" s="15">
        <v>-3.3</v>
      </c>
      <c r="U12" s="15">
        <v>-3.1000000000000005</v>
      </c>
      <c r="V12" s="15">
        <v>-3.7999999999999989</v>
      </c>
      <c r="W12" s="15">
        <v>-3.7000000000000011</v>
      </c>
      <c r="X12" s="15">
        <v>-4.7</v>
      </c>
      <c r="Y12" s="15">
        <v>-4.5</v>
      </c>
      <c r="Z12" s="15">
        <v>-4.5999999999999996</v>
      </c>
      <c r="AA12" s="49">
        <v>-4.2</v>
      </c>
      <c r="AB12" s="49">
        <v>-4.3</v>
      </c>
      <c r="AC12" s="49">
        <v>-4.5</v>
      </c>
      <c r="AD12" s="49">
        <v>-4.5999999999999996</v>
      </c>
      <c r="AE12" s="49">
        <v>-4.8</v>
      </c>
      <c r="AF12" s="49">
        <v>-4.5</v>
      </c>
      <c r="AG12" s="49">
        <v>-4.5999999999999996</v>
      </c>
      <c r="AH12" s="49">
        <v>-5.0999999999999996</v>
      </c>
      <c r="AI12" s="49">
        <v>-5.4</v>
      </c>
      <c r="AJ12" s="49">
        <v>-5.2</v>
      </c>
      <c r="AK12" s="49">
        <v>-5.0999999999999996</v>
      </c>
      <c r="AL12" s="49">
        <v>-5.0999999999999996</v>
      </c>
      <c r="AM12" s="49">
        <v>-5.4</v>
      </c>
      <c r="AN12" s="49">
        <v>-6.4</v>
      </c>
      <c r="AO12" s="49">
        <v>-6.1</v>
      </c>
      <c r="AP12" s="49">
        <v>-6</v>
      </c>
      <c r="AQ12" s="49">
        <v>-6</v>
      </c>
      <c r="AR12" s="49">
        <v>-6.3</v>
      </c>
      <c r="AS12" s="15">
        <v>-6.2</v>
      </c>
      <c r="AT12" s="22">
        <v>-6.3</v>
      </c>
      <c r="AU12" s="22">
        <v>-6.5</v>
      </c>
      <c r="AV12" s="22">
        <v>-6.8</v>
      </c>
      <c r="AW12" s="22">
        <v>-9.8999999999999986</v>
      </c>
      <c r="AX12" s="234">
        <v>-12.2</v>
      </c>
      <c r="AY12" s="234">
        <v>-12</v>
      </c>
      <c r="AZ12" s="254">
        <v>-15.8</v>
      </c>
      <c r="BA12" s="253">
        <v>-16.100000000000001</v>
      </c>
      <c r="BB12" s="253">
        <v>-17</v>
      </c>
      <c r="BC12" s="253">
        <v>-18.800000000000004</v>
      </c>
      <c r="BD12" s="253">
        <v>-19</v>
      </c>
      <c r="BE12" s="253">
        <v>-18.600000000000001</v>
      </c>
      <c r="BF12" s="253">
        <v>-23.4</v>
      </c>
      <c r="BG12" s="253">
        <v>-22.099999999999994</v>
      </c>
      <c r="BH12" s="253">
        <v>-24</v>
      </c>
      <c r="BI12" s="253">
        <v>-25.200000000000003</v>
      </c>
      <c r="BJ12" s="253">
        <v>-25.799999999999997</v>
      </c>
    </row>
    <row r="13" spans="1:62" s="5" customFormat="1" x14ac:dyDescent="0.3">
      <c r="A13" s="38" t="s">
        <v>245</v>
      </c>
      <c r="B13" s="15">
        <v>2.6</v>
      </c>
      <c r="C13" s="15">
        <v>4.2</v>
      </c>
      <c r="D13" s="15">
        <v>-0.5</v>
      </c>
      <c r="E13" s="15">
        <v>1.6</v>
      </c>
      <c r="F13" s="15">
        <v>0.6</v>
      </c>
      <c r="G13" s="15">
        <v>2.4</v>
      </c>
      <c r="H13" s="15">
        <v>1.3</v>
      </c>
      <c r="I13" s="15">
        <v>0.2</v>
      </c>
      <c r="J13" s="15">
        <v>-1.1000000000000001</v>
      </c>
      <c r="K13" s="15">
        <v>3.3</v>
      </c>
      <c r="L13" s="15">
        <v>1.5</v>
      </c>
      <c r="M13" s="15">
        <v>2.8</v>
      </c>
      <c r="N13" s="15">
        <v>4.5</v>
      </c>
      <c r="O13" s="15">
        <v>1.5999999999999996</v>
      </c>
      <c r="P13" s="15">
        <v>-2.6</v>
      </c>
      <c r="Q13" s="15">
        <v>0.3</v>
      </c>
      <c r="R13" s="15">
        <v>-10.1</v>
      </c>
      <c r="S13" s="15">
        <v>-0.19999999999999929</v>
      </c>
      <c r="T13" s="15">
        <v>-2</v>
      </c>
      <c r="U13" s="15">
        <v>0.39999999999999991</v>
      </c>
      <c r="V13" s="15">
        <v>-0.79999999999999982</v>
      </c>
      <c r="W13" s="15">
        <v>0.29999999999999982</v>
      </c>
      <c r="X13" s="15">
        <v>0.5</v>
      </c>
      <c r="Y13" s="15">
        <v>0.60000000000000009</v>
      </c>
      <c r="Z13" s="15">
        <v>0.5</v>
      </c>
      <c r="AA13" s="49">
        <v>12.5</v>
      </c>
      <c r="AB13" s="49">
        <v>-3.3</v>
      </c>
      <c r="AC13" s="49">
        <v>-4.7</v>
      </c>
      <c r="AD13" s="49">
        <v>-1.1000000000000001</v>
      </c>
      <c r="AE13" s="49">
        <v>-12.3</v>
      </c>
      <c r="AF13" s="49">
        <v>-5</v>
      </c>
      <c r="AG13" s="49">
        <v>-0.8</v>
      </c>
      <c r="AH13" s="49">
        <v>-1.8</v>
      </c>
      <c r="AI13" s="49">
        <v>-7.4</v>
      </c>
      <c r="AJ13" s="49">
        <v>3.9</v>
      </c>
      <c r="AK13" s="49">
        <v>13.5</v>
      </c>
      <c r="AL13" s="49">
        <v>1.5</v>
      </c>
      <c r="AM13" s="49">
        <v>-9.5</v>
      </c>
      <c r="AN13" s="49">
        <v>-10.7</v>
      </c>
      <c r="AO13" s="49">
        <v>-21.3</v>
      </c>
      <c r="AP13" s="49">
        <v>-33</v>
      </c>
      <c r="AQ13" s="49">
        <v>-21.299999999999997</v>
      </c>
      <c r="AR13" s="49">
        <v>-14.8</v>
      </c>
      <c r="AS13" s="15">
        <v>-24.400000000000002</v>
      </c>
      <c r="AT13" s="22">
        <v>-18</v>
      </c>
      <c r="AU13" s="22">
        <v>-18.3</v>
      </c>
      <c r="AV13" s="22">
        <v>-11</v>
      </c>
      <c r="AW13" s="22">
        <v>-12.399999999999999</v>
      </c>
      <c r="AX13" s="234">
        <v>-15.300000000000004</v>
      </c>
      <c r="AY13" s="234">
        <v>-2</v>
      </c>
      <c r="AZ13" s="254">
        <v>-10.6</v>
      </c>
      <c r="BA13" s="253">
        <v>19.899999999999999</v>
      </c>
      <c r="BB13" s="253">
        <v>13.2</v>
      </c>
      <c r="BC13" s="253">
        <v>33.700000000000003</v>
      </c>
      <c r="BD13" s="253">
        <v>-10</v>
      </c>
      <c r="BE13" s="5">
        <v>17.3</v>
      </c>
      <c r="BF13" s="5">
        <v>119.9</v>
      </c>
      <c r="BG13" s="271">
        <v>112.2</v>
      </c>
      <c r="BH13" s="271">
        <v>10.3</v>
      </c>
      <c r="BI13" s="253">
        <v>-2.5000000000000009</v>
      </c>
      <c r="BJ13" s="253">
        <v>-4.0999999999999996</v>
      </c>
    </row>
    <row r="14" spans="1:62" s="28" customFormat="1" x14ac:dyDescent="0.3">
      <c r="A14" s="28" t="s">
        <v>246</v>
      </c>
      <c r="B14" s="26">
        <v>51.000000000000028</v>
      </c>
      <c r="C14" s="26">
        <v>41.899999999999963</v>
      </c>
      <c r="D14" s="26">
        <v>47.099999999999966</v>
      </c>
      <c r="E14" s="26">
        <v>41.300000000000026</v>
      </c>
      <c r="F14" s="26">
        <v>45.400000000000048</v>
      </c>
      <c r="G14" s="26">
        <v>40.099999999999994</v>
      </c>
      <c r="H14" s="26">
        <v>49.9</v>
      </c>
      <c r="I14" s="26">
        <v>83.5</v>
      </c>
      <c r="J14" s="26">
        <v>79.400000000000006</v>
      </c>
      <c r="K14" s="26">
        <v>64.599999999999994</v>
      </c>
      <c r="L14" s="26">
        <v>104.8</v>
      </c>
      <c r="M14" s="26">
        <v>111.5</v>
      </c>
      <c r="N14" s="26">
        <v>112.9</v>
      </c>
      <c r="O14" s="26">
        <v>84.6</v>
      </c>
      <c r="P14" s="26">
        <v>89.2</v>
      </c>
      <c r="Q14" s="26">
        <v>101.80000000000001</v>
      </c>
      <c r="R14" s="26">
        <v>120.89999999999998</v>
      </c>
      <c r="S14" s="26">
        <v>100.9</v>
      </c>
      <c r="T14" s="26">
        <v>98.900000000000091</v>
      </c>
      <c r="U14" s="26">
        <v>93.799999999999841</v>
      </c>
      <c r="V14" s="26">
        <v>115.40000000000015</v>
      </c>
      <c r="W14" s="26">
        <v>107.50000000000006</v>
      </c>
      <c r="X14" s="26">
        <v>139.40000000000006</v>
      </c>
      <c r="Y14" s="26">
        <v>144.4</v>
      </c>
      <c r="Z14" s="26">
        <v>137.30000000000001</v>
      </c>
      <c r="AA14" s="46">
        <v>123.2</v>
      </c>
      <c r="AB14" s="46">
        <v>126.8</v>
      </c>
      <c r="AC14" s="46">
        <v>159.69999999999999</v>
      </c>
      <c r="AD14" s="46">
        <v>169.9</v>
      </c>
      <c r="AE14" s="46">
        <v>122.4</v>
      </c>
      <c r="AF14" s="46">
        <v>156.6</v>
      </c>
      <c r="AG14" s="46">
        <v>169.1</v>
      </c>
      <c r="AH14" s="46">
        <v>183.29999999999978</v>
      </c>
      <c r="AI14" s="46">
        <v>159.00000000000006</v>
      </c>
      <c r="AJ14" s="46">
        <v>145.30000000000001</v>
      </c>
      <c r="AK14" s="46">
        <v>164.09999999999991</v>
      </c>
      <c r="AL14" s="46">
        <v>165.69999999999987</v>
      </c>
      <c r="AM14" s="46">
        <v>105.50000000000017</v>
      </c>
      <c r="AN14" s="46">
        <v>103.99999999999994</v>
      </c>
      <c r="AO14" s="46">
        <v>202.1</v>
      </c>
      <c r="AP14" s="46">
        <v>283.5</v>
      </c>
      <c r="AQ14" s="46">
        <v>211</v>
      </c>
      <c r="AR14" s="46">
        <v>204.5</v>
      </c>
      <c r="AS14" s="46">
        <v>215</v>
      </c>
      <c r="AT14" s="179">
        <v>258.8</v>
      </c>
      <c r="AU14" s="179">
        <v>161.1</v>
      </c>
      <c r="AV14" s="179">
        <v>149</v>
      </c>
      <c r="AW14" s="179">
        <v>231.49999999999994</v>
      </c>
      <c r="AX14" s="233">
        <v>234.49999999999977</v>
      </c>
      <c r="AY14" s="233">
        <v>137.10000000000019</v>
      </c>
      <c r="AZ14" s="252">
        <v>58.7</v>
      </c>
      <c r="BA14" s="252">
        <v>125.69999999999965</v>
      </c>
      <c r="BB14" s="252">
        <v>126.8</v>
      </c>
      <c r="BC14" s="252">
        <v>228.2</v>
      </c>
      <c r="BD14" s="28">
        <v>167.5</v>
      </c>
      <c r="BE14" s="28">
        <v>163.80000000000001</v>
      </c>
      <c r="BF14" s="274">
        <v>263</v>
      </c>
      <c r="BG14" s="273">
        <v>125.8</v>
      </c>
      <c r="BH14" s="252">
        <v>-17.8</v>
      </c>
      <c r="BI14" s="328">
        <v>94.5</v>
      </c>
      <c r="BJ14" s="328">
        <v>216.8</v>
      </c>
    </row>
    <row r="15" spans="1:62" s="5" customFormat="1" x14ac:dyDescent="0.3">
      <c r="A15" s="38" t="s">
        <v>50</v>
      </c>
      <c r="B15" s="15">
        <v>25.4</v>
      </c>
      <c r="C15" s="15">
        <v>23.4</v>
      </c>
      <c r="D15" s="15">
        <v>19.399999999999999</v>
      </c>
      <c r="E15" s="15">
        <v>29.4</v>
      </c>
      <c r="F15" s="15">
        <v>53.3</v>
      </c>
      <c r="G15" s="15">
        <v>33.9</v>
      </c>
      <c r="H15" s="15">
        <v>39.4</v>
      </c>
      <c r="I15" s="15">
        <v>40.4</v>
      </c>
      <c r="J15" s="15">
        <v>84.6</v>
      </c>
      <c r="K15" s="15">
        <v>97.5</v>
      </c>
      <c r="L15" s="15">
        <v>27.4</v>
      </c>
      <c r="M15" s="15">
        <v>55.5</v>
      </c>
      <c r="N15" s="15">
        <v>33.1</v>
      </c>
      <c r="O15" s="15">
        <v>11.900000000000006</v>
      </c>
      <c r="P15" s="15">
        <v>14.8</v>
      </c>
      <c r="Q15" s="15">
        <v>8.5</v>
      </c>
      <c r="R15" s="15">
        <v>8.5</v>
      </c>
      <c r="S15" s="15">
        <v>7.5999999999999979</v>
      </c>
      <c r="T15" s="15">
        <v>8.1</v>
      </c>
      <c r="U15" s="15">
        <v>11.9</v>
      </c>
      <c r="V15" s="15">
        <v>6.8999999999999986</v>
      </c>
      <c r="W15" s="15">
        <v>10.700000000000003</v>
      </c>
      <c r="X15" s="15">
        <v>10.5</v>
      </c>
      <c r="Y15" s="15">
        <v>5.4</v>
      </c>
      <c r="Z15" s="15">
        <v>6.6</v>
      </c>
      <c r="AA15" s="49">
        <v>6.3</v>
      </c>
      <c r="AB15" s="49">
        <v>8.6999999999999993</v>
      </c>
      <c r="AC15" s="49">
        <v>11.7</v>
      </c>
      <c r="AD15" s="49">
        <v>21.1</v>
      </c>
      <c r="AE15" s="49">
        <v>15.6</v>
      </c>
      <c r="AF15" s="49">
        <v>23.3</v>
      </c>
      <c r="AG15" s="49">
        <v>16.3</v>
      </c>
      <c r="AH15" s="49">
        <v>14.2</v>
      </c>
      <c r="AI15" s="49">
        <v>16.600000000000001</v>
      </c>
      <c r="AJ15" s="49">
        <v>21.9</v>
      </c>
      <c r="AK15" s="49">
        <v>84.5</v>
      </c>
      <c r="AL15" s="49">
        <v>23</v>
      </c>
      <c r="AM15" s="49">
        <v>32.4</v>
      </c>
      <c r="AN15" s="49">
        <v>61.6</v>
      </c>
      <c r="AO15" s="49">
        <v>60.8</v>
      </c>
      <c r="AP15" s="49">
        <v>31.100000000000009</v>
      </c>
      <c r="AQ15" s="49">
        <v>51.900000000000006</v>
      </c>
      <c r="AR15" s="49">
        <v>48.54</v>
      </c>
      <c r="AS15" s="49">
        <v>31.250000000000007</v>
      </c>
      <c r="AT15" s="22">
        <v>32.399999999999991</v>
      </c>
      <c r="AU15" s="22">
        <v>49.5</v>
      </c>
      <c r="AV15" s="22">
        <v>22.8</v>
      </c>
      <c r="AW15" s="22">
        <v>21.28</v>
      </c>
      <c r="AX15" s="236">
        <v>92</v>
      </c>
      <c r="AY15" s="236">
        <v>97</v>
      </c>
      <c r="AZ15" s="254">
        <v>53.9</v>
      </c>
      <c r="BA15" s="254">
        <v>43.1</v>
      </c>
      <c r="BB15" s="254">
        <v>60</v>
      </c>
      <c r="BC15" s="254">
        <v>95.9</v>
      </c>
      <c r="BD15" s="254">
        <v>18.5</v>
      </c>
      <c r="BE15" s="5">
        <v>18.899999999999999</v>
      </c>
      <c r="BF15" s="5">
        <v>100.19999999999999</v>
      </c>
      <c r="BG15" s="271">
        <v>197.6</v>
      </c>
      <c r="BH15" s="271">
        <v>45.4</v>
      </c>
      <c r="BI15" s="329">
        <v>122.5</v>
      </c>
      <c r="BJ15" s="329">
        <v>40.9</v>
      </c>
    </row>
    <row r="16" spans="1:62" s="5" customFormat="1" x14ac:dyDescent="0.3">
      <c r="A16" s="38" t="s">
        <v>51</v>
      </c>
      <c r="B16" s="15">
        <v>-25.9</v>
      </c>
      <c r="C16" s="15">
        <v>-23.2</v>
      </c>
      <c r="D16" s="15">
        <v>-23.2</v>
      </c>
      <c r="E16" s="15">
        <v>-26</v>
      </c>
      <c r="F16" s="15">
        <v>-46.8</v>
      </c>
      <c r="G16" s="15">
        <v>-28.8</v>
      </c>
      <c r="H16" s="15">
        <v>-39.200000000000003</v>
      </c>
      <c r="I16" s="15">
        <v>-41.1</v>
      </c>
      <c r="J16" s="15">
        <v>-107.4</v>
      </c>
      <c r="K16" s="15">
        <v>-120.7</v>
      </c>
      <c r="L16" s="15">
        <v>-40.200000000000003</v>
      </c>
      <c r="M16" s="15">
        <v>-43.7</v>
      </c>
      <c r="N16" s="15">
        <v>-35.1</v>
      </c>
      <c r="O16" s="15">
        <v>-22.199999999999989</v>
      </c>
      <c r="P16" s="15">
        <v>-18</v>
      </c>
      <c r="Q16" s="15">
        <v>-15.8</v>
      </c>
      <c r="R16" s="15">
        <v>-11.9</v>
      </c>
      <c r="S16" s="15">
        <v>-9.6000000000000085</v>
      </c>
      <c r="T16" s="15">
        <v>-8</v>
      </c>
      <c r="U16" s="15">
        <v>-12.399999999999999</v>
      </c>
      <c r="V16" s="15">
        <v>-20.399999999999999</v>
      </c>
      <c r="W16" s="15">
        <v>-9.8000000000000043</v>
      </c>
      <c r="X16" s="15">
        <v>-19.399999999999999</v>
      </c>
      <c r="Y16" s="15">
        <v>-14.5</v>
      </c>
      <c r="Z16" s="15">
        <v>-17.399999999999999</v>
      </c>
      <c r="AA16" s="49">
        <v>-14.1</v>
      </c>
      <c r="AB16" s="49">
        <v>-14.8</v>
      </c>
      <c r="AC16" s="49">
        <v>-15.1</v>
      </c>
      <c r="AD16" s="49">
        <v>-25.6</v>
      </c>
      <c r="AE16" s="49">
        <v>-16</v>
      </c>
      <c r="AF16" s="49">
        <v>-27.1</v>
      </c>
      <c r="AG16" s="49">
        <v>-18.2</v>
      </c>
      <c r="AH16" s="49">
        <v>-17.100000000000001</v>
      </c>
      <c r="AI16" s="49">
        <v>-19.899999999999999</v>
      </c>
      <c r="AJ16" s="49">
        <v>-11.3</v>
      </c>
      <c r="AK16" s="49">
        <v>-51.1</v>
      </c>
      <c r="AL16" s="49">
        <v>-14.8</v>
      </c>
      <c r="AM16" s="49">
        <v>-23.2</v>
      </c>
      <c r="AN16" s="49">
        <v>-64.400000000000006</v>
      </c>
      <c r="AO16" s="49">
        <v>-54.1</v>
      </c>
      <c r="AP16" s="49">
        <v>-19</v>
      </c>
      <c r="AQ16" s="49">
        <v>-36.300000000000011</v>
      </c>
      <c r="AR16" s="49">
        <v>-30</v>
      </c>
      <c r="AS16" s="49">
        <v>-10.600000000000001</v>
      </c>
      <c r="AT16" s="22">
        <v>-18.799999999999997</v>
      </c>
      <c r="AU16" s="22">
        <v>-25.6</v>
      </c>
      <c r="AV16" s="22">
        <v>-8.6999999999999993</v>
      </c>
      <c r="AW16" s="22">
        <v>-19.2</v>
      </c>
      <c r="AX16" s="236">
        <v>-63.699999999999996</v>
      </c>
      <c r="AY16" s="236">
        <v>-95.200000000000017</v>
      </c>
      <c r="AZ16" s="254">
        <v>-57.6</v>
      </c>
      <c r="BA16" s="254">
        <v>-64.099999999999994</v>
      </c>
      <c r="BB16" s="254">
        <v>-41.7</v>
      </c>
      <c r="BC16" s="254">
        <v>-59</v>
      </c>
      <c r="BD16" s="254">
        <v>-22.4</v>
      </c>
      <c r="BE16" s="253">
        <v>-21.6</v>
      </c>
      <c r="BF16" s="253">
        <v>-69.7</v>
      </c>
      <c r="BG16" s="253">
        <v>-140.5</v>
      </c>
      <c r="BH16" s="253">
        <v>-39.299999999999997</v>
      </c>
      <c r="BI16" s="254">
        <v>-127.60000000000001</v>
      </c>
      <c r="BJ16" s="254">
        <v>-43.5</v>
      </c>
    </row>
    <row r="17" spans="1:88" s="28" customFormat="1" x14ac:dyDescent="0.3">
      <c r="A17" s="28" t="s">
        <v>247</v>
      </c>
      <c r="B17" s="26">
        <v>50.500000000000036</v>
      </c>
      <c r="C17" s="26">
        <v>42.099999999999952</v>
      </c>
      <c r="D17" s="26">
        <v>43.299999999999969</v>
      </c>
      <c r="E17" s="26">
        <v>44.700000000000017</v>
      </c>
      <c r="F17" s="26">
        <v>51.900000000000048</v>
      </c>
      <c r="G17" s="26">
        <v>45.2</v>
      </c>
      <c r="H17" s="26">
        <v>50.1</v>
      </c>
      <c r="I17" s="26">
        <v>82.8</v>
      </c>
      <c r="J17" s="26">
        <v>56.6</v>
      </c>
      <c r="K17" s="26">
        <v>41.4</v>
      </c>
      <c r="L17" s="26">
        <v>92</v>
      </c>
      <c r="M17" s="26">
        <v>123.3</v>
      </c>
      <c r="N17" s="26">
        <v>110.9</v>
      </c>
      <c r="O17" s="26">
        <v>74.3</v>
      </c>
      <c r="P17" s="26">
        <v>86</v>
      </c>
      <c r="Q17" s="26">
        <v>94.500000000000014</v>
      </c>
      <c r="R17" s="26">
        <v>117.49999999999997</v>
      </c>
      <c r="S17" s="26">
        <v>98.9</v>
      </c>
      <c r="T17" s="26">
        <v>99</v>
      </c>
      <c r="U17" s="26">
        <v>93.299999999999926</v>
      </c>
      <c r="V17" s="26">
        <v>101.90000000000012</v>
      </c>
      <c r="W17" s="26">
        <v>108.40000000000006</v>
      </c>
      <c r="X17" s="26">
        <v>130.50000000000006</v>
      </c>
      <c r="Y17" s="26">
        <v>135.30000000000001</v>
      </c>
      <c r="Z17" s="26">
        <v>126.6</v>
      </c>
      <c r="AA17" s="46">
        <v>115.4</v>
      </c>
      <c r="AB17" s="46">
        <v>120.7</v>
      </c>
      <c r="AC17" s="46">
        <v>156.30000000000001</v>
      </c>
      <c r="AD17" s="46">
        <v>165.5</v>
      </c>
      <c r="AE17" s="46">
        <v>122</v>
      </c>
      <c r="AF17" s="46">
        <v>152.80000000000001</v>
      </c>
      <c r="AG17" s="46">
        <v>167.2</v>
      </c>
      <c r="AH17" s="46">
        <v>180.39999999999978</v>
      </c>
      <c r="AI17" s="46">
        <v>155.70000000000005</v>
      </c>
      <c r="AJ17" s="46">
        <v>155.9</v>
      </c>
      <c r="AK17" s="46">
        <v>197.49999999999991</v>
      </c>
      <c r="AL17" s="46">
        <v>173.89999999999986</v>
      </c>
      <c r="AM17" s="46">
        <v>114.70000000000017</v>
      </c>
      <c r="AN17" s="46">
        <v>101.19999999999993</v>
      </c>
      <c r="AO17" s="46">
        <v>208.8</v>
      </c>
      <c r="AP17" s="46">
        <v>295.60000000000002</v>
      </c>
      <c r="AQ17" s="46">
        <v>226.59999999999997</v>
      </c>
      <c r="AR17" s="46">
        <v>223</v>
      </c>
      <c r="AS17" s="50">
        <v>235.65</v>
      </c>
      <c r="AT17" s="179">
        <v>272.39999999999998</v>
      </c>
      <c r="AU17" s="179">
        <v>185</v>
      </c>
      <c r="AV17" s="179">
        <v>163.1</v>
      </c>
      <c r="AW17" s="179">
        <v>233.57999999999996</v>
      </c>
      <c r="AX17" s="179">
        <v>262.79999999999978</v>
      </c>
      <c r="AY17" s="179">
        <v>138.90000000000018</v>
      </c>
      <c r="AZ17" s="256">
        <v>55</v>
      </c>
      <c r="BA17" s="256">
        <v>104.69999999999965</v>
      </c>
      <c r="BB17" s="256">
        <v>145.1</v>
      </c>
      <c r="BC17" s="256">
        <v>265.10000000000002</v>
      </c>
      <c r="BD17" s="28">
        <v>163.6</v>
      </c>
      <c r="BE17" s="28">
        <v>161.1</v>
      </c>
      <c r="BF17" s="28">
        <v>293.5</v>
      </c>
      <c r="BG17" s="273">
        <v>182.9</v>
      </c>
      <c r="BH17" s="252">
        <v>-11.7</v>
      </c>
      <c r="BI17" s="328">
        <v>89.4</v>
      </c>
      <c r="BJ17" s="328">
        <v>214.2</v>
      </c>
    </row>
    <row r="18" spans="1:88" s="28" customFormat="1" x14ac:dyDescent="0.3">
      <c r="A18" s="38" t="s">
        <v>253</v>
      </c>
      <c r="B18" s="330">
        <v>0</v>
      </c>
      <c r="C18" s="330">
        <v>0</v>
      </c>
      <c r="D18" s="330">
        <v>0</v>
      </c>
      <c r="E18" s="330">
        <v>0</v>
      </c>
      <c r="F18" s="330">
        <v>0</v>
      </c>
      <c r="G18" s="330">
        <v>0</v>
      </c>
      <c r="H18" s="330">
        <v>0</v>
      </c>
      <c r="I18" s="330">
        <v>0</v>
      </c>
      <c r="J18" s="330">
        <v>0</v>
      </c>
      <c r="K18" s="330">
        <v>0</v>
      </c>
      <c r="L18" s="330">
        <v>0</v>
      </c>
      <c r="M18" s="330">
        <v>0</v>
      </c>
      <c r="N18" s="330">
        <v>0</v>
      </c>
      <c r="O18" s="330">
        <v>0</v>
      </c>
      <c r="P18" s="330">
        <v>0</v>
      </c>
      <c r="Q18" s="330">
        <v>0</v>
      </c>
      <c r="R18" s="330">
        <v>0</v>
      </c>
      <c r="S18" s="330">
        <v>0</v>
      </c>
      <c r="T18" s="330">
        <v>0</v>
      </c>
      <c r="U18" s="330">
        <v>0</v>
      </c>
      <c r="V18" s="330">
        <v>0</v>
      </c>
      <c r="W18" s="330">
        <v>0</v>
      </c>
      <c r="X18" s="330">
        <v>0</v>
      </c>
      <c r="Y18" s="330">
        <v>-0.1</v>
      </c>
      <c r="Z18" s="330" t="s">
        <v>1</v>
      </c>
      <c r="AA18" s="331" t="s">
        <v>1</v>
      </c>
      <c r="AB18" s="331" t="s">
        <v>1</v>
      </c>
      <c r="AC18" s="229">
        <v>0.1</v>
      </c>
      <c r="AD18" s="229">
        <v>0.1</v>
      </c>
      <c r="AE18" s="229">
        <v>-0.2</v>
      </c>
      <c r="AF18" s="331" t="s">
        <v>1</v>
      </c>
      <c r="AG18" s="331" t="s">
        <v>1</v>
      </c>
      <c r="AH18" s="331" t="s">
        <v>1</v>
      </c>
      <c r="AI18" s="331" t="s">
        <v>1</v>
      </c>
      <c r="AJ18" s="331" t="s">
        <v>1</v>
      </c>
      <c r="AK18" s="331" t="s">
        <v>1</v>
      </c>
      <c r="AL18" s="331" t="s">
        <v>1</v>
      </c>
      <c r="AM18" s="331" t="s">
        <v>1</v>
      </c>
      <c r="AN18" s="331" t="s">
        <v>1</v>
      </c>
      <c r="AO18" s="331" t="s">
        <v>1</v>
      </c>
      <c r="AP18" s="331" t="s">
        <v>1</v>
      </c>
      <c r="AQ18" s="331">
        <v>0</v>
      </c>
      <c r="AR18" s="331">
        <v>0</v>
      </c>
      <c r="AS18" s="331">
        <v>0</v>
      </c>
      <c r="AT18" s="332">
        <v>0</v>
      </c>
      <c r="AU18" s="332">
        <v>-0.5</v>
      </c>
      <c r="AV18" s="332">
        <v>-0.1</v>
      </c>
      <c r="AW18" s="332">
        <v>-0.1</v>
      </c>
      <c r="AX18" s="333">
        <v>-1</v>
      </c>
      <c r="AY18" s="333">
        <v>-0.19999999999999996</v>
      </c>
      <c r="AZ18" s="254">
        <v>0.3</v>
      </c>
      <c r="BA18" s="254">
        <v>-0.10000000000000003</v>
      </c>
      <c r="BB18" s="254">
        <v>-9.9999999999999978E-2</v>
      </c>
      <c r="BC18" s="254">
        <v>-0.4</v>
      </c>
      <c r="BD18" s="254">
        <v>-0.8</v>
      </c>
      <c r="BE18" s="253">
        <v>-1.4000000000000001</v>
      </c>
      <c r="BF18" s="253">
        <v>-1.6999999999999997</v>
      </c>
      <c r="BG18" s="253">
        <v>-1.6</v>
      </c>
      <c r="BH18" s="253">
        <v>-1.2</v>
      </c>
      <c r="BI18" s="254">
        <v>-1.2</v>
      </c>
      <c r="BJ18" s="254">
        <v>-0.60000000000000009</v>
      </c>
    </row>
    <row r="19" spans="1:88" s="5" customFormat="1" x14ac:dyDescent="0.3">
      <c r="A19" s="38" t="s">
        <v>248</v>
      </c>
      <c r="B19" s="210">
        <v>-0.9</v>
      </c>
      <c r="C19" s="210">
        <v>0</v>
      </c>
      <c r="D19" s="210">
        <v>0</v>
      </c>
      <c r="E19" s="210">
        <v>0.1</v>
      </c>
      <c r="F19" s="210">
        <v>0</v>
      </c>
      <c r="G19" s="210">
        <v>4.0999999999999996</v>
      </c>
      <c r="H19" s="210">
        <v>1.8</v>
      </c>
      <c r="I19" s="210">
        <v>2</v>
      </c>
      <c r="J19" s="210">
        <v>1.3</v>
      </c>
      <c r="K19" s="330">
        <v>0</v>
      </c>
      <c r="L19" s="330">
        <v>0</v>
      </c>
      <c r="M19" s="330">
        <v>0</v>
      </c>
      <c r="N19" s="330">
        <v>0</v>
      </c>
      <c r="O19" s="330">
        <v>0</v>
      </c>
      <c r="P19" s="330">
        <v>0</v>
      </c>
      <c r="Q19" s="330">
        <v>0</v>
      </c>
      <c r="R19" s="330">
        <v>0</v>
      </c>
      <c r="S19" s="330">
        <v>0</v>
      </c>
      <c r="T19" s="330">
        <v>0</v>
      </c>
      <c r="U19" s="330">
        <v>0</v>
      </c>
      <c r="V19" s="330">
        <v>0</v>
      </c>
      <c r="W19" s="330">
        <v>0</v>
      </c>
      <c r="X19" s="330">
        <v>0</v>
      </c>
      <c r="Y19" s="330">
        <v>0</v>
      </c>
      <c r="Z19" s="330" t="s">
        <v>1</v>
      </c>
      <c r="AA19" s="331" t="s">
        <v>1</v>
      </c>
      <c r="AB19" s="331" t="s">
        <v>1</v>
      </c>
      <c r="AC19" s="331" t="s">
        <v>1</v>
      </c>
      <c r="AD19" s="331" t="s">
        <v>1</v>
      </c>
      <c r="AE19" s="331" t="s">
        <v>1</v>
      </c>
      <c r="AF19" s="331" t="s">
        <v>1</v>
      </c>
      <c r="AG19" s="331" t="s">
        <v>1</v>
      </c>
      <c r="AH19" s="331" t="s">
        <v>1</v>
      </c>
      <c r="AI19" s="331" t="s">
        <v>1</v>
      </c>
      <c r="AJ19" s="331" t="s">
        <v>1</v>
      </c>
      <c r="AK19" s="331" t="s">
        <v>1</v>
      </c>
      <c r="AL19" s="331" t="s">
        <v>1</v>
      </c>
      <c r="AM19" s="331" t="s">
        <v>1</v>
      </c>
      <c r="AN19" s="331" t="s">
        <v>1</v>
      </c>
      <c r="AO19" s="331" t="s">
        <v>1</v>
      </c>
      <c r="AP19" s="331" t="s">
        <v>1</v>
      </c>
      <c r="AQ19" s="331">
        <v>0</v>
      </c>
      <c r="AR19" s="331">
        <v>0</v>
      </c>
      <c r="AS19" s="331">
        <v>0</v>
      </c>
      <c r="AT19" s="332"/>
      <c r="AU19" s="332"/>
      <c r="AV19" s="331">
        <v>0</v>
      </c>
      <c r="AW19" s="331">
        <v>0</v>
      </c>
      <c r="AX19" s="334">
        <v>0</v>
      </c>
      <c r="AY19" s="334">
        <v>0</v>
      </c>
      <c r="AZ19" s="335">
        <v>0</v>
      </c>
      <c r="BA19" s="335">
        <v>0</v>
      </c>
      <c r="BB19" s="335">
        <v>0</v>
      </c>
      <c r="BC19" s="254">
        <v>0</v>
      </c>
      <c r="BD19" s="254">
        <v>0</v>
      </c>
      <c r="BE19" s="254">
        <v>0</v>
      </c>
      <c r="BF19" s="254">
        <v>0</v>
      </c>
      <c r="BG19" s="254" t="s">
        <v>1</v>
      </c>
      <c r="BH19" s="254">
        <v>0</v>
      </c>
      <c r="BI19" s="254">
        <v>0</v>
      </c>
      <c r="BJ19" s="254">
        <v>0</v>
      </c>
    </row>
    <row r="20" spans="1:88" s="28" customFormat="1" x14ac:dyDescent="0.3">
      <c r="A20" s="28" t="s">
        <v>255</v>
      </c>
      <c r="B20" s="26">
        <v>49.600000000000037</v>
      </c>
      <c r="C20" s="26">
        <v>42.099999999999952</v>
      </c>
      <c r="D20" s="26">
        <v>43.299999999999969</v>
      </c>
      <c r="E20" s="26">
        <v>44.800000000000018</v>
      </c>
      <c r="F20" s="26">
        <v>51.900000000000048</v>
      </c>
      <c r="G20" s="26">
        <v>49.300000000000004</v>
      </c>
      <c r="H20" s="26">
        <v>51.9</v>
      </c>
      <c r="I20" s="26">
        <v>84.8</v>
      </c>
      <c r="J20" s="26">
        <v>57.9</v>
      </c>
      <c r="K20" s="26">
        <v>41.4</v>
      </c>
      <c r="L20" s="26">
        <v>92</v>
      </c>
      <c r="M20" s="26">
        <v>123.3</v>
      </c>
      <c r="N20" s="26">
        <v>110.9</v>
      </c>
      <c r="O20" s="26">
        <v>74.3</v>
      </c>
      <c r="P20" s="26">
        <v>86</v>
      </c>
      <c r="Q20" s="26">
        <v>94.500000000000014</v>
      </c>
      <c r="R20" s="26">
        <v>117.49999999999997</v>
      </c>
      <c r="S20" s="26">
        <v>98.9</v>
      </c>
      <c r="T20" s="26">
        <v>99.000000000000085</v>
      </c>
      <c r="U20" s="26">
        <v>93.299999999999841</v>
      </c>
      <c r="V20" s="26">
        <v>101.90000000000012</v>
      </c>
      <c r="W20" s="26">
        <v>108.40000000000006</v>
      </c>
      <c r="X20" s="26">
        <v>130.50000000000006</v>
      </c>
      <c r="Y20" s="26">
        <v>135.19999999999996</v>
      </c>
      <c r="Z20" s="26">
        <v>126.6</v>
      </c>
      <c r="AA20" s="46">
        <v>115.4</v>
      </c>
      <c r="AB20" s="46">
        <v>120.7</v>
      </c>
      <c r="AC20" s="46">
        <v>156.4</v>
      </c>
      <c r="AD20" s="46">
        <v>165.5</v>
      </c>
      <c r="AE20" s="46">
        <v>121.8</v>
      </c>
      <c r="AF20" s="46">
        <v>152.80000000000001</v>
      </c>
      <c r="AG20" s="46">
        <v>167.2</v>
      </c>
      <c r="AH20" s="46">
        <v>180.39999999999978</v>
      </c>
      <c r="AI20" s="46">
        <v>155.70000000000005</v>
      </c>
      <c r="AJ20" s="46">
        <v>155.9</v>
      </c>
      <c r="AK20" s="46">
        <v>197.49999999999991</v>
      </c>
      <c r="AL20" s="46">
        <v>173.89999999999986</v>
      </c>
      <c r="AM20" s="46">
        <v>114.70000000000017</v>
      </c>
      <c r="AN20" s="46">
        <v>101.19999999999993</v>
      </c>
      <c r="AO20" s="46">
        <v>208.8</v>
      </c>
      <c r="AP20" s="46">
        <v>295.60000000000002</v>
      </c>
      <c r="AQ20" s="46">
        <v>226.59999999999997</v>
      </c>
      <c r="AR20" s="46">
        <v>223</v>
      </c>
      <c r="AS20" s="50">
        <f>AS17</f>
        <v>235.65</v>
      </c>
      <c r="AT20" s="179">
        <v>272.39999999999998</v>
      </c>
      <c r="AU20" s="179">
        <v>184.5</v>
      </c>
      <c r="AV20" s="179">
        <v>163</v>
      </c>
      <c r="AW20" s="179">
        <v>233.47999999999996</v>
      </c>
      <c r="AX20" s="233">
        <v>261.79999999999978</v>
      </c>
      <c r="AY20" s="233">
        <v>138.69999999999999</v>
      </c>
      <c r="AZ20" s="252">
        <v>54.7</v>
      </c>
      <c r="BA20" s="252">
        <v>104.59999999999965</v>
      </c>
      <c r="BB20" s="252">
        <v>145</v>
      </c>
      <c r="BC20" s="252">
        <v>264.7</v>
      </c>
      <c r="BD20" s="28">
        <v>162.80000000000001</v>
      </c>
      <c r="BE20" s="28">
        <v>159.69999999999999</v>
      </c>
      <c r="BF20" s="28">
        <v>291.8</v>
      </c>
      <c r="BG20" s="273">
        <v>181.3</v>
      </c>
      <c r="BH20" s="252">
        <v>-12.9</v>
      </c>
      <c r="BI20" s="328">
        <v>88.2</v>
      </c>
      <c r="BJ20" s="328">
        <v>213.6</v>
      </c>
    </row>
    <row r="21" spans="1:88" s="5" customFormat="1" x14ac:dyDescent="0.3">
      <c r="A21" s="38" t="s">
        <v>249</v>
      </c>
      <c r="B21" s="15">
        <v>-10</v>
      </c>
      <c r="C21" s="15">
        <v>-11.3</v>
      </c>
      <c r="D21" s="15">
        <v>-9.1</v>
      </c>
      <c r="E21" s="15">
        <v>-7.5</v>
      </c>
      <c r="F21" s="15">
        <v>-5.0999999999999996</v>
      </c>
      <c r="G21" s="15">
        <v>-6.8</v>
      </c>
      <c r="H21" s="15">
        <v>-4.0999999999999996</v>
      </c>
      <c r="I21" s="15">
        <v>-12.7</v>
      </c>
      <c r="J21" s="15">
        <v>-5.5</v>
      </c>
      <c r="K21" s="15">
        <v>0.5</v>
      </c>
      <c r="L21" s="15">
        <v>-14.1</v>
      </c>
      <c r="M21" s="15">
        <v>-19.899999999999999</v>
      </c>
      <c r="N21" s="15">
        <v>-15.5</v>
      </c>
      <c r="O21" s="15">
        <v>-3.4</v>
      </c>
      <c r="P21" s="15">
        <v>-15.5</v>
      </c>
      <c r="Q21" s="15">
        <v>-14.1</v>
      </c>
      <c r="R21" s="15">
        <v>-21.9</v>
      </c>
      <c r="S21" s="15">
        <v>6.3</v>
      </c>
      <c r="T21" s="15">
        <v>-16.8</v>
      </c>
      <c r="U21" s="15">
        <v>-10.8</v>
      </c>
      <c r="V21" s="15">
        <v>-13</v>
      </c>
      <c r="W21" s="15">
        <v>4.5</v>
      </c>
      <c r="X21" s="15">
        <v>-24</v>
      </c>
      <c r="Y21" s="15">
        <v>-18.700000000000003</v>
      </c>
      <c r="Z21" s="15">
        <v>-12.3</v>
      </c>
      <c r="AA21" s="49">
        <v>17.8</v>
      </c>
      <c r="AB21" s="49">
        <v>-12.7</v>
      </c>
      <c r="AC21" s="49">
        <v>-13.7</v>
      </c>
      <c r="AD21" s="49">
        <v>-23.6</v>
      </c>
      <c r="AE21" s="49">
        <v>10</v>
      </c>
      <c r="AF21" s="49">
        <v>-20.6</v>
      </c>
      <c r="AG21" s="49">
        <v>-20.399999999999999</v>
      </c>
      <c r="AH21" s="49">
        <v>-32.1</v>
      </c>
      <c r="AI21" s="49">
        <v>16.3</v>
      </c>
      <c r="AJ21" s="49">
        <v>-30.5</v>
      </c>
      <c r="AK21" s="49">
        <v>-6.7</v>
      </c>
      <c r="AL21" s="49">
        <v>-8.9</v>
      </c>
      <c r="AM21" s="49">
        <v>8</v>
      </c>
      <c r="AN21" s="49">
        <v>-6.6</v>
      </c>
      <c r="AO21" s="49">
        <v>-24.7</v>
      </c>
      <c r="AP21" s="49">
        <v>-26</v>
      </c>
      <c r="AQ21" s="49">
        <v>9.5</v>
      </c>
      <c r="AR21" s="49">
        <v>-33.6</v>
      </c>
      <c r="AS21" s="49">
        <v>-36.299999999999997</v>
      </c>
      <c r="AT21" s="22">
        <v>-18.8</v>
      </c>
      <c r="AU21" s="22">
        <v>17.399999999999999</v>
      </c>
      <c r="AV21" s="22">
        <v>-23.3</v>
      </c>
      <c r="AW21" s="22">
        <v>-23.8</v>
      </c>
      <c r="AX21" s="236">
        <v>-27.499999999999993</v>
      </c>
      <c r="AY21" s="236">
        <v>1.1000000000000001</v>
      </c>
      <c r="AZ21" s="254">
        <v>2.2000000000000002</v>
      </c>
      <c r="BA21" s="254">
        <v>-4</v>
      </c>
      <c r="BB21" s="254">
        <v>-10.5</v>
      </c>
      <c r="BC21" s="254">
        <v>0.2</v>
      </c>
      <c r="BD21" s="254">
        <v>-25.8</v>
      </c>
      <c r="BE21" s="253">
        <v>-7.3</v>
      </c>
      <c r="BF21" s="253">
        <v>-26.4</v>
      </c>
      <c r="BG21" s="253">
        <v>27.7</v>
      </c>
      <c r="BH21" s="253">
        <v>27.9</v>
      </c>
      <c r="BI21" s="254">
        <v>54.1</v>
      </c>
      <c r="BJ21" s="254">
        <v>-17</v>
      </c>
    </row>
    <row r="22" spans="1:88" s="28" customFormat="1" ht="15" thickBot="1" x14ac:dyDescent="0.35">
      <c r="A22" s="337" t="s">
        <v>250</v>
      </c>
      <c r="B22" s="26">
        <v>39.600000000000037</v>
      </c>
      <c r="C22" s="26">
        <v>30.799999999999951</v>
      </c>
      <c r="D22" s="26">
        <v>34.199999999999967</v>
      </c>
      <c r="E22" s="26">
        <v>37.300000000000018</v>
      </c>
      <c r="F22" s="26">
        <v>46.800000000000047</v>
      </c>
      <c r="G22" s="26">
        <v>42.500000000000007</v>
      </c>
      <c r="H22" s="26">
        <v>47.8</v>
      </c>
      <c r="I22" s="26">
        <v>72.099999999999994</v>
      </c>
      <c r="J22" s="26">
        <v>52.4</v>
      </c>
      <c r="K22" s="26">
        <v>41.9</v>
      </c>
      <c r="L22" s="26">
        <v>77.900000000000006</v>
      </c>
      <c r="M22" s="26">
        <v>103.4</v>
      </c>
      <c r="N22" s="26">
        <v>95.4</v>
      </c>
      <c r="O22" s="26">
        <v>70.900000000000006</v>
      </c>
      <c r="P22" s="26">
        <v>70.5</v>
      </c>
      <c r="Q22" s="26">
        <v>80.40000000000002</v>
      </c>
      <c r="R22" s="26">
        <v>95.599999999999966</v>
      </c>
      <c r="S22" s="26">
        <v>105.2</v>
      </c>
      <c r="T22" s="26">
        <v>82.200000000000088</v>
      </c>
      <c r="U22" s="26">
        <v>82.499999999999844</v>
      </c>
      <c r="V22" s="26">
        <v>88.900000000000119</v>
      </c>
      <c r="W22" s="26">
        <v>112.90000000000006</v>
      </c>
      <c r="X22" s="26">
        <v>106.50000000000006</v>
      </c>
      <c r="Y22" s="26">
        <v>116.49999999999996</v>
      </c>
      <c r="Z22" s="26">
        <v>114.30000000000004</v>
      </c>
      <c r="AA22" s="46">
        <v>133.19999999999999</v>
      </c>
      <c r="AB22" s="46">
        <v>108</v>
      </c>
      <c r="AC22" s="46">
        <v>142.69999999999999</v>
      </c>
      <c r="AD22" s="46">
        <v>141.9</v>
      </c>
      <c r="AE22" s="46">
        <v>131.80000000000001</v>
      </c>
      <c r="AF22" s="46">
        <v>132.19999999999999</v>
      </c>
      <c r="AG22" s="46">
        <v>146.80000000000001</v>
      </c>
      <c r="AH22" s="46">
        <v>148.29999999999978</v>
      </c>
      <c r="AI22" s="46">
        <v>172.00000000000006</v>
      </c>
      <c r="AJ22" s="46">
        <v>125.4</v>
      </c>
      <c r="AK22" s="46">
        <v>190.79999999999993</v>
      </c>
      <c r="AL22" s="46">
        <v>164.99999999999986</v>
      </c>
      <c r="AM22" s="46">
        <v>122.70000000000017</v>
      </c>
      <c r="AN22" s="46">
        <v>94.599999999999937</v>
      </c>
      <c r="AO22" s="46">
        <v>184.1</v>
      </c>
      <c r="AP22" s="46">
        <v>269.60000000000002</v>
      </c>
      <c r="AQ22" s="197">
        <v>236.09999999999997</v>
      </c>
      <c r="AR22" s="197">
        <v>189.4</v>
      </c>
      <c r="AS22" s="197">
        <v>199.39999999999998</v>
      </c>
      <c r="AT22" s="197">
        <v>253.59999999999997</v>
      </c>
      <c r="AU22" s="205">
        <v>201.9</v>
      </c>
      <c r="AV22" s="205">
        <v>139.69999999999999</v>
      </c>
      <c r="AW22" s="205">
        <v>209.67999999999995</v>
      </c>
      <c r="AX22" s="205">
        <v>234.29999999999978</v>
      </c>
      <c r="AY22" s="205">
        <v>139.80000000000001</v>
      </c>
      <c r="AZ22" s="205">
        <v>56.9</v>
      </c>
      <c r="BA22" s="205">
        <v>100.59999999999965</v>
      </c>
      <c r="BB22" s="205">
        <v>134.5</v>
      </c>
      <c r="BC22" s="205">
        <v>264.89999999999998</v>
      </c>
      <c r="BD22" s="205">
        <v>137</v>
      </c>
      <c r="BE22" s="205">
        <v>152.4</v>
      </c>
      <c r="BF22" s="205">
        <v>265.40000000000003</v>
      </c>
      <c r="BG22" s="205">
        <v>209</v>
      </c>
      <c r="BH22" s="205">
        <v>15</v>
      </c>
      <c r="BI22" s="205">
        <v>142.30000000000001</v>
      </c>
      <c r="BJ22" s="205">
        <v>196.6</v>
      </c>
    </row>
    <row r="23" spans="1:88" s="28" customFormat="1" ht="1.5" customHeight="1" x14ac:dyDescent="0.3">
      <c r="A23" s="338"/>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273"/>
      <c r="AR23" s="273"/>
      <c r="AS23" s="273"/>
      <c r="AW23" s="28" t="e">
        <v>#N/A</v>
      </c>
      <c r="AX23" s="273"/>
      <c r="AY23" s="273"/>
      <c r="AZ23" s="273"/>
      <c r="BA23" s="273">
        <v>100.59999999999965</v>
      </c>
      <c r="BB23" s="273"/>
      <c r="BC23" s="273"/>
      <c r="BD23" s="273"/>
      <c r="BE23" s="273"/>
      <c r="BF23" s="273"/>
      <c r="BG23" s="273"/>
      <c r="BH23" s="273"/>
      <c r="BI23" s="273"/>
      <c r="BJ23" s="273"/>
    </row>
    <row r="24" spans="1:88" s="5" customFormat="1" x14ac:dyDescent="0.3">
      <c r="A24" s="338" t="s">
        <v>252</v>
      </c>
      <c r="B24" s="26">
        <v>71.099999999999994</v>
      </c>
      <c r="C24" s="26">
        <v>61.8</v>
      </c>
      <c r="D24" s="26">
        <v>69.5</v>
      </c>
      <c r="E24" s="26">
        <v>63.7</v>
      </c>
      <c r="F24" s="26">
        <v>68</v>
      </c>
      <c r="G24" s="26">
        <v>62.8</v>
      </c>
      <c r="H24" s="26">
        <v>73.7</v>
      </c>
      <c r="I24" s="26">
        <v>108.7</v>
      </c>
      <c r="J24" s="26">
        <v>105</v>
      </c>
      <c r="K24" s="26">
        <v>88.8</v>
      </c>
      <c r="L24" s="26">
        <v>119.6</v>
      </c>
      <c r="M24" s="26">
        <v>125.8</v>
      </c>
      <c r="N24" s="26">
        <v>126.8</v>
      </c>
      <c r="O24" s="26">
        <v>97</v>
      </c>
      <c r="P24" s="26">
        <v>101.4</v>
      </c>
      <c r="Q24" s="26">
        <v>115</v>
      </c>
      <c r="R24" s="26">
        <v>134.19999999999999</v>
      </c>
      <c r="S24" s="26">
        <v>115.60000000000001</v>
      </c>
      <c r="T24" s="26">
        <v>114.00000000000009</v>
      </c>
      <c r="U24" s="26">
        <v>109.19999999999983</v>
      </c>
      <c r="V24" s="26">
        <v>131.90000000000012</v>
      </c>
      <c r="W24" s="26">
        <v>126.10000000000007</v>
      </c>
      <c r="X24" s="26">
        <v>158.50000000000006</v>
      </c>
      <c r="Y24" s="26">
        <v>163.09999999999994</v>
      </c>
      <c r="Z24" s="36">
        <v>157.9</v>
      </c>
      <c r="AA24" s="28">
        <v>142.1</v>
      </c>
      <c r="AB24" s="28">
        <v>149.5</v>
      </c>
      <c r="AC24" s="28">
        <v>183.1</v>
      </c>
      <c r="AD24" s="50">
        <v>194</v>
      </c>
      <c r="AE24" s="50">
        <v>147.19999999999999</v>
      </c>
      <c r="AF24" s="50">
        <v>181.5</v>
      </c>
      <c r="AG24" s="50">
        <v>193</v>
      </c>
      <c r="AH24" s="50">
        <v>209.00000000000003</v>
      </c>
      <c r="AI24" s="50">
        <v>186.9</v>
      </c>
      <c r="AJ24" s="50">
        <v>171.6</v>
      </c>
      <c r="AK24" s="50">
        <v>188.8</v>
      </c>
      <c r="AL24" s="50">
        <v>192.89999999999995</v>
      </c>
      <c r="AM24" s="50">
        <v>133.30000000000001</v>
      </c>
      <c r="AN24" s="28">
        <v>133.9</v>
      </c>
      <c r="AO24" s="28">
        <v>231.4</v>
      </c>
      <c r="AP24" s="28">
        <v>313.3</v>
      </c>
      <c r="AQ24" s="241">
        <v>240.8</v>
      </c>
      <c r="AR24" s="241">
        <v>233.1</v>
      </c>
      <c r="AS24" s="241">
        <v>247.7</v>
      </c>
      <c r="AT24" s="54">
        <v>291.3</v>
      </c>
      <c r="AU24" s="54">
        <v>291.3</v>
      </c>
      <c r="AV24" s="54">
        <v>183.5</v>
      </c>
      <c r="AW24" s="54">
        <v>275.8</v>
      </c>
      <c r="AX24" s="241">
        <v>283.79999999999978</v>
      </c>
      <c r="AY24" s="241">
        <v>189.9</v>
      </c>
      <c r="AZ24" s="241">
        <v>112.1</v>
      </c>
      <c r="BA24" s="241">
        <v>182.7</v>
      </c>
      <c r="BB24" s="241">
        <v>188.1</v>
      </c>
      <c r="BC24" s="241">
        <v>289.2</v>
      </c>
      <c r="BD24" s="241">
        <v>228.5</v>
      </c>
      <c r="BE24" s="241">
        <v>225.6</v>
      </c>
      <c r="BF24" s="241">
        <v>328</v>
      </c>
      <c r="BG24" s="241">
        <v>192.2</v>
      </c>
      <c r="BH24" s="241">
        <v>47.4</v>
      </c>
      <c r="BI24" s="241">
        <v>167.2</v>
      </c>
      <c r="BJ24" s="241">
        <v>286.60000000000002</v>
      </c>
    </row>
    <row r="25" spans="1:88" x14ac:dyDescent="0.3">
      <c r="B25" s="11"/>
      <c r="C25" s="11"/>
      <c r="D25" s="11"/>
      <c r="E25" s="11"/>
      <c r="F25" s="11"/>
      <c r="G25" s="11"/>
    </row>
    <row r="26" spans="1:88" x14ac:dyDescent="0.3">
      <c r="B26" s="11"/>
      <c r="C26" s="11"/>
      <c r="D26" s="11"/>
      <c r="E26" s="11"/>
      <c r="F26" s="11"/>
      <c r="G26" s="11"/>
    </row>
    <row r="28" spans="1:88" ht="15.6" x14ac:dyDescent="0.3">
      <c r="A28" s="13" t="s">
        <v>35</v>
      </c>
      <c r="AS28" s="238"/>
      <c r="AT28" s="238"/>
      <c r="AU28" s="238"/>
      <c r="AV28" s="238"/>
      <c r="AW28" s="238"/>
      <c r="AX28" s="238"/>
      <c r="AY28" s="238"/>
      <c r="AZ28" s="238"/>
      <c r="BA28" s="238"/>
      <c r="BB28" s="238"/>
      <c r="BC28" s="238"/>
      <c r="BD28" s="238"/>
      <c r="BE28" s="238"/>
      <c r="BF28" s="238"/>
      <c r="BG28" s="238"/>
      <c r="BH28" s="238"/>
      <c r="BI28" s="238"/>
      <c r="BJ28" s="238"/>
      <c r="BK28" s="238"/>
      <c r="BL28" s="238"/>
      <c r="BM28" s="238"/>
      <c r="BN28" s="240"/>
      <c r="BO28" s="240"/>
      <c r="BP28" s="239"/>
      <c r="BQ28" s="239"/>
      <c r="BR28" s="239"/>
      <c r="BS28" s="240"/>
      <c r="BT28" s="240"/>
      <c r="BU28" s="240"/>
      <c r="BV28" s="240"/>
      <c r="BW28" s="240"/>
      <c r="BX28" s="240"/>
      <c r="BY28" s="240"/>
      <c r="BZ28" s="240"/>
      <c r="CA28" s="240"/>
      <c r="CB28" s="240"/>
      <c r="CC28" s="240"/>
      <c r="CD28" s="240"/>
      <c r="CE28" s="240"/>
      <c r="CF28" s="240"/>
      <c r="CG28" s="237"/>
      <c r="CH28" s="237"/>
      <c r="CI28" s="237"/>
      <c r="CJ28" s="237"/>
    </row>
    <row r="29" spans="1:88" ht="15.6" x14ac:dyDescent="0.3">
      <c r="A29" s="14" t="s">
        <v>262</v>
      </c>
      <c r="B29" s="14">
        <v>2006</v>
      </c>
      <c r="C29" s="14">
        <v>2007</v>
      </c>
      <c r="D29" s="14">
        <v>2008</v>
      </c>
      <c r="E29" s="14">
        <v>2009</v>
      </c>
      <c r="F29" s="14">
        <v>2010</v>
      </c>
      <c r="G29" s="14">
        <v>2011</v>
      </c>
      <c r="H29" s="14">
        <v>2012</v>
      </c>
      <c r="I29" s="14">
        <v>2013</v>
      </c>
      <c r="J29" s="14">
        <v>2014</v>
      </c>
      <c r="K29" s="14">
        <v>2015</v>
      </c>
      <c r="L29" s="14">
        <v>2016</v>
      </c>
      <c r="M29" s="14">
        <v>2017</v>
      </c>
      <c r="N29" s="14">
        <v>2018</v>
      </c>
      <c r="O29" s="14">
        <v>2019</v>
      </c>
      <c r="P29" s="14">
        <v>2020</v>
      </c>
      <c r="AV29" s="3"/>
    </row>
    <row r="30" spans="1:88" s="28" customFormat="1" x14ac:dyDescent="0.3">
      <c r="A30" s="28" t="s">
        <v>238</v>
      </c>
      <c r="B30" s="26">
        <v>1345.8</v>
      </c>
      <c r="C30" s="26">
        <v>1507.2</v>
      </c>
      <c r="D30" s="26">
        <v>2192.5</v>
      </c>
      <c r="E30" s="26">
        <v>2347.9</v>
      </c>
      <c r="F30" s="26">
        <v>2444</v>
      </c>
      <c r="G30" s="26">
        <v>2911</v>
      </c>
      <c r="H30" s="26">
        <v>3545.1</v>
      </c>
      <c r="I30" s="26">
        <v>4311.6000000000004</v>
      </c>
      <c r="J30" s="26">
        <v>4579.8999999999996</v>
      </c>
      <c r="K30" s="26">
        <v>4622.2000000000007</v>
      </c>
      <c r="L30" s="139">
        <v>5328.1</v>
      </c>
      <c r="M30" s="139">
        <v>5415.4</v>
      </c>
      <c r="N30" s="214">
        <v>6025.1</v>
      </c>
      <c r="O30" s="214">
        <v>6103.6</v>
      </c>
      <c r="P30" s="214">
        <v>7252.5</v>
      </c>
    </row>
    <row r="31" spans="1:88" s="28" customFormat="1" x14ac:dyDescent="0.3">
      <c r="A31" s="28" t="s">
        <v>239</v>
      </c>
      <c r="B31" s="26">
        <v>-814.3</v>
      </c>
      <c r="C31" s="26">
        <v>-945.9</v>
      </c>
      <c r="D31" s="26">
        <v>-1471.6</v>
      </c>
      <c r="E31" s="26">
        <v>-1437.2</v>
      </c>
      <c r="F31" s="26">
        <v>-1513.3</v>
      </c>
      <c r="G31" s="26">
        <f>-1934.7+0.1</f>
        <v>-1934.6000000000001</v>
      </c>
      <c r="H31" s="26">
        <v>-2258.3000000000002</v>
      </c>
      <c r="I31" s="26">
        <v>-2865.4</v>
      </c>
      <c r="J31" s="26">
        <v>-3034.8</v>
      </c>
      <c r="K31" s="26">
        <v>-3183.1</v>
      </c>
      <c r="L31" s="139">
        <v>-3457.2</v>
      </c>
      <c r="M31" s="139">
        <v>-3379.8</v>
      </c>
      <c r="N31" s="214">
        <v>-4007</v>
      </c>
      <c r="O31" s="214">
        <v>-4250.5</v>
      </c>
      <c r="P31" s="214">
        <v>-5263.3</v>
      </c>
    </row>
    <row r="32" spans="1:88" s="28" customFormat="1" x14ac:dyDescent="0.3">
      <c r="A32" s="28" t="s">
        <v>251</v>
      </c>
      <c r="B32" s="37">
        <v>35</v>
      </c>
      <c r="C32" s="37">
        <v>61.6</v>
      </c>
      <c r="D32" s="37">
        <v>99.3</v>
      </c>
      <c r="E32" s="37">
        <v>84.3</v>
      </c>
      <c r="F32" s="37">
        <v>89.6</v>
      </c>
      <c r="G32" s="37">
        <v>122.1</v>
      </c>
      <c r="H32" s="37">
        <v>135.9</v>
      </c>
      <c r="I32" s="37">
        <v>183.4</v>
      </c>
      <c r="J32" s="37">
        <v>179.5</v>
      </c>
      <c r="K32" s="37">
        <v>216.7</v>
      </c>
      <c r="L32" s="140">
        <v>214.8</v>
      </c>
      <c r="M32" s="140">
        <v>213.5</v>
      </c>
      <c r="N32" s="214">
        <v>276.2</v>
      </c>
      <c r="O32" s="214">
        <v>308.2</v>
      </c>
      <c r="P32" s="214">
        <v>391.8</v>
      </c>
    </row>
    <row r="33" spans="1:17" s="28" customFormat="1" x14ac:dyDescent="0.3">
      <c r="A33" s="28" t="s">
        <v>240</v>
      </c>
      <c r="B33" s="26">
        <v>566.5</v>
      </c>
      <c r="C33" s="26">
        <v>622.90000000000009</v>
      </c>
      <c r="D33" s="26">
        <v>820.2</v>
      </c>
      <c r="E33" s="26">
        <v>995</v>
      </c>
      <c r="F33" s="26">
        <v>1020.3</v>
      </c>
      <c r="G33" s="26">
        <f>1098.4+0.1</f>
        <v>1098.5</v>
      </c>
      <c r="H33" s="26">
        <v>1422.7</v>
      </c>
      <c r="I33" s="26">
        <v>1629.6</v>
      </c>
      <c r="J33" s="26">
        <v>1724.5999999999995</v>
      </c>
      <c r="K33" s="26">
        <v>1655.8000000000009</v>
      </c>
      <c r="L33" s="139">
        <v>2085.7000000000007</v>
      </c>
      <c r="M33" s="139">
        <v>2249.0999999999995</v>
      </c>
      <c r="N33" s="214">
        <v>2294.3000000000002</v>
      </c>
      <c r="O33" s="214">
        <v>2161.3000000000002</v>
      </c>
      <c r="P33" s="214">
        <v>2381</v>
      </c>
    </row>
    <row r="34" spans="1:17" s="28" customFormat="1" x14ac:dyDescent="0.3">
      <c r="A34" s="28" t="s">
        <v>241</v>
      </c>
      <c r="B34" s="26">
        <v>-387.9</v>
      </c>
      <c r="C34" s="26">
        <v>-449</v>
      </c>
      <c r="D34" s="26">
        <v>-537.70000000000005</v>
      </c>
      <c r="E34" s="26">
        <v>-575.29999999999995</v>
      </c>
      <c r="F34" s="26">
        <v>-607.5</v>
      </c>
      <c r="G34" s="26">
        <v>-682.9</v>
      </c>
      <c r="H34" s="26">
        <v>-878.3</v>
      </c>
      <c r="I34" s="26">
        <v>-1050.8</v>
      </c>
      <c r="J34" s="26">
        <v>-1056.6000000000001</v>
      </c>
      <c r="K34" s="26">
        <v>-1075.1999999999998</v>
      </c>
      <c r="L34" s="139">
        <v>-1285.0999999999999</v>
      </c>
      <c r="M34" s="139">
        <v>-1409.7</v>
      </c>
      <c r="N34" s="214">
        <v>-1542.2</v>
      </c>
      <c r="O34" s="214">
        <v>-1621.9</v>
      </c>
      <c r="P34" s="214">
        <v>-1660.8999999999999</v>
      </c>
    </row>
    <row r="35" spans="1:17" s="5" customFormat="1" x14ac:dyDescent="0.3">
      <c r="A35" s="38" t="s">
        <v>96</v>
      </c>
      <c r="B35" s="15">
        <v>-251.4</v>
      </c>
      <c r="C35" s="15">
        <v>-308.39999999999998</v>
      </c>
      <c r="D35" s="15">
        <v>-396</v>
      </c>
      <c r="E35" s="15">
        <v>-451.6</v>
      </c>
      <c r="F35" s="15">
        <v>-446.79999999999995</v>
      </c>
      <c r="G35" s="15">
        <v>-518.9</v>
      </c>
      <c r="H35" s="15">
        <v>-672.3</v>
      </c>
      <c r="I35" s="15">
        <v>-817.8</v>
      </c>
      <c r="J35" s="15">
        <v>-832.6</v>
      </c>
      <c r="K35" s="15">
        <v>-888.6</v>
      </c>
      <c r="L35" s="141">
        <v>-971.5</v>
      </c>
      <c r="M35" s="141">
        <v>-1091.5999999999999</v>
      </c>
      <c r="N35" s="216">
        <v>-1173</v>
      </c>
      <c r="O35" s="216">
        <v>-1303.4000000000001</v>
      </c>
      <c r="P35" s="216">
        <v>-1508.6000000000001</v>
      </c>
      <c r="Q35" s="28"/>
    </row>
    <row r="36" spans="1:17" s="5" customFormat="1" x14ac:dyDescent="0.3">
      <c r="A36" s="38" t="s">
        <v>242</v>
      </c>
      <c r="B36" s="15">
        <v>-84</v>
      </c>
      <c r="C36" s="15">
        <v>-79.900000000000006</v>
      </c>
      <c r="D36" s="15">
        <v>-89.8</v>
      </c>
      <c r="E36" s="15">
        <v>-99.8</v>
      </c>
      <c r="F36" s="15">
        <v>-111.8</v>
      </c>
      <c r="G36" s="15">
        <v>-124.6</v>
      </c>
      <c r="H36" s="15">
        <v>-174.6</v>
      </c>
      <c r="I36" s="15">
        <v>-164.2</v>
      </c>
      <c r="J36" s="15">
        <v>-158.80000000000001</v>
      </c>
      <c r="K36" s="15">
        <v>-146</v>
      </c>
      <c r="L36" s="141">
        <v>-166.8</v>
      </c>
      <c r="M36" s="141">
        <v>-177.2</v>
      </c>
      <c r="N36" s="216">
        <v>-239.1</v>
      </c>
      <c r="O36" s="216">
        <v>-258.2</v>
      </c>
      <c r="P36" s="216">
        <v>-276.60000000000002</v>
      </c>
      <c r="Q36" s="28"/>
    </row>
    <row r="37" spans="1:17" s="5" customFormat="1" x14ac:dyDescent="0.3">
      <c r="A37" s="38" t="s">
        <v>243</v>
      </c>
      <c r="B37" s="15">
        <v>-6.3</v>
      </c>
      <c r="C37" s="15">
        <v>-6.3</v>
      </c>
      <c r="D37" s="15">
        <v>-6.5</v>
      </c>
      <c r="E37" s="15">
        <v>-7.2</v>
      </c>
      <c r="F37" s="15">
        <v>-7.9</v>
      </c>
      <c r="G37" s="15">
        <v>-8.6</v>
      </c>
      <c r="H37" s="15">
        <v>-9.3000000000000007</v>
      </c>
      <c r="I37" s="15">
        <v>-9.8000000000000007</v>
      </c>
      <c r="J37" s="15">
        <v>-10.5</v>
      </c>
      <c r="K37" s="15">
        <v>-11.4</v>
      </c>
      <c r="L37" s="141">
        <v>-11.8</v>
      </c>
      <c r="M37" s="141">
        <v>-12.6</v>
      </c>
      <c r="N37" s="216">
        <v>-13.2</v>
      </c>
      <c r="O37" s="216">
        <v>-14</v>
      </c>
      <c r="P37" s="215">
        <v>0</v>
      </c>
      <c r="Q37" s="28"/>
    </row>
    <row r="38" spans="1:17" s="5" customFormat="1" x14ac:dyDescent="0.3">
      <c r="A38" s="38" t="s">
        <v>254</v>
      </c>
      <c r="B38" s="15">
        <v>-22.7</v>
      </c>
      <c r="C38" s="15">
        <v>-20.3</v>
      </c>
      <c r="D38" s="15">
        <v>-13.2</v>
      </c>
      <c r="E38" s="15">
        <v>-15.3</v>
      </c>
      <c r="F38" s="15">
        <v>-15.7</v>
      </c>
      <c r="G38" s="15">
        <v>-14.8</v>
      </c>
      <c r="H38" s="15">
        <v>-18</v>
      </c>
      <c r="I38" s="15">
        <v>-19.399999999999999</v>
      </c>
      <c r="J38" s="15">
        <v>-20.100000000000001</v>
      </c>
      <c r="K38" s="15">
        <v>-17.8</v>
      </c>
      <c r="L38" s="141">
        <v>-24.2</v>
      </c>
      <c r="M38" s="141">
        <v>-27.5</v>
      </c>
      <c r="N38" s="216">
        <v>-35.299999999999997</v>
      </c>
      <c r="O38" s="216">
        <v>-34.799999999999997</v>
      </c>
      <c r="P38" s="216">
        <v>-32</v>
      </c>
      <c r="Q38" s="28"/>
    </row>
    <row r="39" spans="1:17" s="5" customFormat="1" x14ac:dyDescent="0.3">
      <c r="A39" s="38" t="s">
        <v>244</v>
      </c>
      <c r="B39" s="15">
        <v>-31.4</v>
      </c>
      <c r="C39" s="15">
        <v>-38.200000000000003</v>
      </c>
      <c r="D39" s="15">
        <v>-41</v>
      </c>
      <c r="E39" s="15">
        <v>-11.8</v>
      </c>
      <c r="F39" s="15">
        <v>-12.7</v>
      </c>
      <c r="G39" s="15">
        <v>-13.9</v>
      </c>
      <c r="H39" s="15">
        <v>-18.2</v>
      </c>
      <c r="I39" s="15">
        <v>-18.2</v>
      </c>
      <c r="J39" s="15">
        <v>-19.600000000000001</v>
      </c>
      <c r="K39" s="15">
        <v>-20.8</v>
      </c>
      <c r="L39" s="141">
        <v>-24.5</v>
      </c>
      <c r="M39" s="141">
        <v>-25.299999999999997</v>
      </c>
      <c r="N39" s="216">
        <v>-40.9</v>
      </c>
      <c r="O39" s="216">
        <v>-67.7</v>
      </c>
      <c r="P39" s="216">
        <v>-83.1</v>
      </c>
      <c r="Q39" s="28"/>
    </row>
    <row r="40" spans="1:17" s="5" customFormat="1" x14ac:dyDescent="0.3">
      <c r="A40" s="38" t="s">
        <v>245</v>
      </c>
      <c r="B40" s="15">
        <v>7.9</v>
      </c>
      <c r="C40" s="15">
        <v>4.0999999999999996</v>
      </c>
      <c r="D40" s="15">
        <v>8.8000000000000007</v>
      </c>
      <c r="E40" s="15">
        <v>10.4</v>
      </c>
      <c r="F40" s="15">
        <v>-12.6</v>
      </c>
      <c r="G40" s="15">
        <v>-2.1</v>
      </c>
      <c r="H40" s="15">
        <v>14.1</v>
      </c>
      <c r="I40" s="15">
        <v>-21.4</v>
      </c>
      <c r="J40" s="15">
        <v>-15</v>
      </c>
      <c r="K40" s="15">
        <v>9.4</v>
      </c>
      <c r="L40" s="141">
        <v>-86.3</v>
      </c>
      <c r="M40" s="141">
        <v>-75.5</v>
      </c>
      <c r="N40" s="216">
        <v>-40.700000000000003</v>
      </c>
      <c r="O40" s="216">
        <v>56.2</v>
      </c>
      <c r="P40" s="216">
        <v>239.4</v>
      </c>
      <c r="Q40" s="28"/>
    </row>
    <row r="41" spans="1:17" s="28" customFormat="1" x14ac:dyDescent="0.3">
      <c r="A41" s="28" t="s">
        <v>246</v>
      </c>
      <c r="B41" s="26">
        <v>178.60000000000002</v>
      </c>
      <c r="C41" s="26">
        <v>173.90000000000009</v>
      </c>
      <c r="D41" s="26">
        <v>282.5</v>
      </c>
      <c r="E41" s="26">
        <v>419.70000000000005</v>
      </c>
      <c r="F41" s="26">
        <v>412.79999999999995</v>
      </c>
      <c r="G41" s="26">
        <f>415.5+0.1</f>
        <v>415.6</v>
      </c>
      <c r="H41" s="26">
        <v>544.4</v>
      </c>
      <c r="I41" s="26">
        <v>578.79999999999995</v>
      </c>
      <c r="J41" s="26">
        <v>667.99999999999932</v>
      </c>
      <c r="K41" s="26">
        <v>580.60000000000105</v>
      </c>
      <c r="L41" s="139">
        <v>800.6</v>
      </c>
      <c r="M41" s="139">
        <v>839.4</v>
      </c>
      <c r="N41" s="214">
        <v>752.10000000000014</v>
      </c>
      <c r="O41" s="214">
        <v>539.4</v>
      </c>
      <c r="P41" s="214">
        <v>720.1</v>
      </c>
    </row>
    <row r="42" spans="1:17" s="5" customFormat="1" x14ac:dyDescent="0.3">
      <c r="A42" s="38" t="s">
        <v>50</v>
      </c>
      <c r="B42" s="15">
        <v>166.5</v>
      </c>
      <c r="C42" s="15">
        <v>136</v>
      </c>
      <c r="D42" s="15">
        <v>261.89999999999998</v>
      </c>
      <c r="E42" s="15">
        <v>127.9</v>
      </c>
      <c r="F42" s="15">
        <v>39.4</v>
      </c>
      <c r="G42" s="15">
        <v>37.6</v>
      </c>
      <c r="H42" s="15">
        <v>28.8</v>
      </c>
      <c r="I42" s="15">
        <v>57.1</v>
      </c>
      <c r="J42" s="15">
        <v>70.400000000000006</v>
      </c>
      <c r="K42" s="15">
        <v>161.80000000000001</v>
      </c>
      <c r="L42" s="141">
        <v>205.4</v>
      </c>
      <c r="M42" s="141">
        <v>161.69999999999999</v>
      </c>
      <c r="N42" s="216">
        <v>233.1</v>
      </c>
      <c r="O42" s="216">
        <v>252.9</v>
      </c>
      <c r="P42" s="216">
        <v>335.2</v>
      </c>
      <c r="Q42" s="28"/>
    </row>
    <row r="43" spans="1:17" s="5" customFormat="1" x14ac:dyDescent="0.3">
      <c r="A43" s="38" t="s">
        <v>51</v>
      </c>
      <c r="B43" s="15">
        <v>-158.69999999999999</v>
      </c>
      <c r="C43" s="15">
        <v>-124.8</v>
      </c>
      <c r="D43" s="15">
        <v>-308.39999999999998</v>
      </c>
      <c r="E43" s="15">
        <v>-141.19999999999999</v>
      </c>
      <c r="F43" s="15">
        <v>-55.300000000000004</v>
      </c>
      <c r="G43" s="15">
        <v>-50.6</v>
      </c>
      <c r="H43" s="15">
        <v>-65.400000000000006</v>
      </c>
      <c r="I43" s="15">
        <v>-71.5</v>
      </c>
      <c r="J43" s="15">
        <v>-82.3</v>
      </c>
      <c r="K43" s="15">
        <v>-100.4</v>
      </c>
      <c r="L43" s="141">
        <v>-173.8</v>
      </c>
      <c r="M43" s="141">
        <v>-85</v>
      </c>
      <c r="N43" s="216">
        <v>-186.8</v>
      </c>
      <c r="O43" s="216">
        <v>-222.4</v>
      </c>
      <c r="P43" s="216">
        <v>-254.2</v>
      </c>
      <c r="Q43" s="28"/>
    </row>
    <row r="44" spans="1:17" s="5" customFormat="1" x14ac:dyDescent="0.3">
      <c r="A44" s="38" t="s">
        <v>253</v>
      </c>
      <c r="B44" s="37" t="s">
        <v>1</v>
      </c>
      <c r="C44" s="37" t="s">
        <v>1</v>
      </c>
      <c r="D44" s="37" t="s">
        <v>1</v>
      </c>
      <c r="E44" s="37" t="s">
        <v>1</v>
      </c>
      <c r="F44" s="37" t="s">
        <v>1</v>
      </c>
      <c r="G44" s="37" t="s">
        <v>1</v>
      </c>
      <c r="H44" s="37" t="s">
        <v>1</v>
      </c>
      <c r="I44" s="37" t="s">
        <v>1</v>
      </c>
      <c r="J44" s="37" t="s">
        <v>1</v>
      </c>
      <c r="K44" s="37" t="s">
        <v>1</v>
      </c>
      <c r="L44" s="37">
        <v>0</v>
      </c>
      <c r="M44" s="37">
        <v>-0.5</v>
      </c>
      <c r="N44" s="213">
        <v>-1.4</v>
      </c>
      <c r="O44" s="213">
        <v>-0.9</v>
      </c>
      <c r="P44" s="213">
        <v>-5.5</v>
      </c>
      <c r="Q44" s="28"/>
    </row>
    <row r="45" spans="1:17" s="28" customFormat="1" x14ac:dyDescent="0.3">
      <c r="A45" s="28" t="s">
        <v>247</v>
      </c>
      <c r="B45" s="26">
        <v>186.40000000000003</v>
      </c>
      <c r="C45" s="26">
        <v>185.10000000000008</v>
      </c>
      <c r="D45" s="26">
        <v>236</v>
      </c>
      <c r="E45" s="26">
        <v>406.4</v>
      </c>
      <c r="F45" s="26">
        <v>396.9</v>
      </c>
      <c r="G45" s="26">
        <f>402.5+0.1</f>
        <v>402.6</v>
      </c>
      <c r="H45" s="26">
        <v>507.8</v>
      </c>
      <c r="I45" s="26">
        <v>564.4</v>
      </c>
      <c r="J45" s="26">
        <v>656.09999999999934</v>
      </c>
      <c r="K45" s="26">
        <v>642.00000000000102</v>
      </c>
      <c r="L45" s="139">
        <v>832.2</v>
      </c>
      <c r="M45" s="139">
        <v>915.59999999999991</v>
      </c>
      <c r="N45" s="214">
        <v>797.00000000000011</v>
      </c>
      <c r="O45" s="214">
        <v>569</v>
      </c>
      <c r="P45" s="214">
        <v>795.6</v>
      </c>
    </row>
    <row r="46" spans="1:17" s="5" customFormat="1" x14ac:dyDescent="0.3">
      <c r="A46" s="38" t="s">
        <v>248</v>
      </c>
      <c r="B46" s="15">
        <v>-0.7</v>
      </c>
      <c r="C46" s="15">
        <v>4.2</v>
      </c>
      <c r="D46" s="15">
        <v>0</v>
      </c>
      <c r="E46" s="15">
        <v>0</v>
      </c>
      <c r="F46" s="15">
        <v>0</v>
      </c>
      <c r="G46" s="15">
        <v>0</v>
      </c>
      <c r="H46" s="15">
        <v>0</v>
      </c>
      <c r="I46" s="15" t="s">
        <v>1</v>
      </c>
      <c r="J46" s="15" t="s">
        <v>1</v>
      </c>
      <c r="K46" s="15" t="s">
        <v>1</v>
      </c>
      <c r="L46" s="15">
        <v>0</v>
      </c>
      <c r="M46" s="15"/>
      <c r="N46" s="215">
        <v>0</v>
      </c>
      <c r="O46" s="215">
        <v>0</v>
      </c>
      <c r="P46" s="215">
        <v>0</v>
      </c>
      <c r="Q46" s="28"/>
    </row>
    <row r="47" spans="1:17" s="28" customFormat="1" x14ac:dyDescent="0.3">
      <c r="A47" s="28" t="s">
        <v>255</v>
      </c>
      <c r="B47" s="26">
        <v>185.70000000000005</v>
      </c>
      <c r="C47" s="26">
        <v>189.30000000000007</v>
      </c>
      <c r="D47" s="26">
        <v>236</v>
      </c>
      <c r="E47" s="26">
        <v>406.40000000000003</v>
      </c>
      <c r="F47" s="26">
        <v>396.89999999999992</v>
      </c>
      <c r="G47" s="26">
        <f>402.5+0.1</f>
        <v>402.6</v>
      </c>
      <c r="H47" s="26">
        <v>507.8</v>
      </c>
      <c r="I47" s="26">
        <v>564.4</v>
      </c>
      <c r="J47" s="26">
        <v>656.09999999999934</v>
      </c>
      <c r="K47" s="26">
        <v>642.00000000000102</v>
      </c>
      <c r="L47" s="139">
        <v>832.2</v>
      </c>
      <c r="M47" s="139">
        <v>915.59999999999991</v>
      </c>
      <c r="N47" s="214">
        <v>797.00000000000011</v>
      </c>
      <c r="O47" s="214">
        <v>569</v>
      </c>
      <c r="P47" s="214">
        <v>795.59999999999991</v>
      </c>
    </row>
    <row r="48" spans="1:17" s="5" customFormat="1" x14ac:dyDescent="0.3">
      <c r="A48" s="38" t="s">
        <v>249</v>
      </c>
      <c r="B48" s="15">
        <v>-42.3</v>
      </c>
      <c r="C48" s="15">
        <v>-28.5</v>
      </c>
      <c r="D48" s="15">
        <v>-21.8</v>
      </c>
      <c r="E48" s="15">
        <v>-54.9</v>
      </c>
      <c r="F48" s="15">
        <v>-45.2</v>
      </c>
      <c r="G48" s="15">
        <v>-36.1</v>
      </c>
      <c r="H48" s="15">
        <v>-37.299999999999997</v>
      </c>
      <c r="I48" s="15">
        <v>-40</v>
      </c>
      <c r="J48" s="15">
        <v>-56.8</v>
      </c>
      <c r="K48" s="15">
        <v>-38.1</v>
      </c>
      <c r="L48" s="141">
        <v>-47.8</v>
      </c>
      <c r="M48" s="141">
        <v>-71.3</v>
      </c>
      <c r="N48" s="216">
        <v>-73.5</v>
      </c>
      <c r="O48" s="216">
        <v>-12.100000000000001</v>
      </c>
      <c r="P48" s="216">
        <v>-31.799999999999997</v>
      </c>
      <c r="Q48" s="28"/>
    </row>
    <row r="49" spans="1:48" s="28" customFormat="1" x14ac:dyDescent="0.3">
      <c r="A49" s="28" t="s">
        <v>250</v>
      </c>
      <c r="B49" s="26">
        <v>143.40000000000003</v>
      </c>
      <c r="C49" s="26">
        <v>160.80000000000007</v>
      </c>
      <c r="D49" s="26">
        <v>214.2</v>
      </c>
      <c r="E49" s="26">
        <v>351.50000000000006</v>
      </c>
      <c r="F49" s="26">
        <v>351.69999999999993</v>
      </c>
      <c r="G49" s="26">
        <f>366.4+0.1</f>
        <v>366.5</v>
      </c>
      <c r="H49" s="26">
        <v>470.5</v>
      </c>
      <c r="I49" s="26">
        <v>524.4</v>
      </c>
      <c r="J49" s="26">
        <v>599.29999999999939</v>
      </c>
      <c r="K49" s="26">
        <v>603.900000000001</v>
      </c>
      <c r="L49" s="139">
        <v>784.40000000000009</v>
      </c>
      <c r="M49" s="139">
        <v>844.3</v>
      </c>
      <c r="N49" s="214">
        <v>723.5</v>
      </c>
      <c r="O49" s="214">
        <v>556.9</v>
      </c>
      <c r="P49" s="214">
        <v>763.8</v>
      </c>
    </row>
    <row r="50" spans="1:48" s="28" customFormat="1" ht="1.5" customHeight="1" x14ac:dyDescent="0.3">
      <c r="A50" s="44"/>
      <c r="B50" s="44"/>
      <c r="C50" s="44"/>
      <c r="D50" s="44"/>
      <c r="E50" s="44"/>
      <c r="F50" s="44"/>
      <c r="G50" s="44"/>
      <c r="H50" s="44"/>
      <c r="I50" s="44"/>
      <c r="J50" s="44"/>
      <c r="K50" s="44"/>
      <c r="L50" s="44"/>
      <c r="M50" s="44"/>
      <c r="N50" s="246"/>
      <c r="O50" s="246"/>
      <c r="P50" s="246"/>
    </row>
    <row r="51" spans="1:48" s="5" customFormat="1" x14ac:dyDescent="0.3">
      <c r="A51" s="28" t="s">
        <v>252</v>
      </c>
      <c r="B51" s="37">
        <v>258.39999999999998</v>
      </c>
      <c r="C51" s="26">
        <v>268.39999999999998</v>
      </c>
      <c r="D51" s="26">
        <v>376.2</v>
      </c>
      <c r="E51" s="26">
        <v>469.2</v>
      </c>
      <c r="F51" s="26">
        <v>466.3</v>
      </c>
      <c r="G51" s="26">
        <v>481.2000000000001</v>
      </c>
      <c r="H51" s="28">
        <v>621.6</v>
      </c>
      <c r="I51" s="28">
        <v>673.8</v>
      </c>
      <c r="J51" s="28">
        <v>770.39999999999986</v>
      </c>
      <c r="K51" s="28">
        <v>686.6</v>
      </c>
      <c r="L51" s="54">
        <v>919.40000000000009</v>
      </c>
      <c r="M51" s="54">
        <v>966.4</v>
      </c>
      <c r="N51" s="217">
        <v>933</v>
      </c>
      <c r="O51" s="217">
        <v>772.1</v>
      </c>
      <c r="P51" s="217">
        <v>974.3</v>
      </c>
      <c r="AV51" s="23"/>
    </row>
    <row r="53" spans="1:48" x14ac:dyDescent="0.3">
      <c r="M53" s="8"/>
    </row>
    <row r="54" spans="1:48" x14ac:dyDescent="0.3">
      <c r="M54" s="8"/>
    </row>
  </sheetData>
  <phoneticPr fontId="15" type="noConversion"/>
  <pageMargins left="0.511811024" right="0.511811024" top="0.78740157499999996" bottom="0.78740157499999996" header="0.31496062000000002" footer="0.31496062000000002"/>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2060"/>
  </sheetPr>
  <dimension ref="A1:BJ130"/>
  <sheetViews>
    <sheetView showGridLines="0" zoomScale="70" zoomScaleNormal="70" workbookViewId="0">
      <pane xSplit="1" topLeftCell="AQ1" activePane="topRight" state="frozen"/>
      <selection activeCell="AB58" sqref="AB58"/>
      <selection pane="topRight" activeCell="BJ1" sqref="BJ1"/>
    </sheetView>
  </sheetViews>
  <sheetFormatPr defaultColWidth="9.109375" defaultRowHeight="14.4" x14ac:dyDescent="0.3"/>
  <cols>
    <col min="1" max="1" width="61.44140625" style="3" bestFit="1" customWidth="1"/>
    <col min="2" max="8" width="9.109375" style="3"/>
    <col min="9" max="9" width="9.109375" style="3" bestFit="1" customWidth="1"/>
    <col min="10" max="11" width="9.109375" style="3"/>
    <col min="12" max="13" width="9.109375" style="3" bestFit="1" customWidth="1"/>
    <col min="14" max="14" width="9.109375" style="3"/>
    <col min="15" max="21" width="9.109375" style="3" bestFit="1" customWidth="1"/>
    <col min="22" max="23" width="9.109375" style="5" bestFit="1" customWidth="1"/>
    <col min="24" max="25" width="9.109375" style="3" bestFit="1" customWidth="1"/>
    <col min="26" max="26" width="0.6640625" style="3" customWidth="1"/>
    <col min="27" max="27" width="9.109375" style="3" bestFit="1" customWidth="1"/>
    <col min="28" max="46" width="9.109375" style="3"/>
    <col min="47" max="47" width="9.109375" style="3" bestFit="1" customWidth="1"/>
    <col min="48" max="57" width="9.109375" style="3"/>
    <col min="58" max="58" width="9.109375" style="270"/>
    <col min="59" max="59" width="9.109375" style="3"/>
    <col min="60" max="62" width="9.88671875" style="3" customWidth="1"/>
    <col min="63" max="16384" width="9.109375" style="3"/>
  </cols>
  <sheetData>
    <row r="1" spans="1:62" s="9" customFormat="1" ht="15.6" x14ac:dyDescent="0.3">
      <c r="A1" s="16" t="s">
        <v>261</v>
      </c>
      <c r="B1" s="14" t="s">
        <v>31</v>
      </c>
      <c r="C1" s="14" t="s">
        <v>30</v>
      </c>
      <c r="D1" s="14" t="s">
        <v>29</v>
      </c>
      <c r="E1" s="14" t="s">
        <v>28</v>
      </c>
      <c r="F1" s="14" t="s">
        <v>27</v>
      </c>
      <c r="G1" s="14" t="s">
        <v>26</v>
      </c>
      <c r="H1" s="16" t="s">
        <v>2</v>
      </c>
      <c r="I1" s="16" t="s">
        <v>3</v>
      </c>
      <c r="J1" s="16" t="s">
        <v>4</v>
      </c>
      <c r="K1" s="16" t="s">
        <v>5</v>
      </c>
      <c r="L1" s="16" t="s">
        <v>6</v>
      </c>
      <c r="M1" s="16" t="s">
        <v>7</v>
      </c>
      <c r="N1" s="16" t="s">
        <v>8</v>
      </c>
      <c r="O1" s="16" t="s">
        <v>9</v>
      </c>
      <c r="P1" s="16" t="s">
        <v>10</v>
      </c>
      <c r="Q1" s="16" t="s">
        <v>11</v>
      </c>
      <c r="R1" s="16" t="s">
        <v>12</v>
      </c>
      <c r="S1" s="16" t="s">
        <v>13</v>
      </c>
      <c r="T1" s="16" t="s">
        <v>14</v>
      </c>
      <c r="U1" s="16" t="s">
        <v>15</v>
      </c>
      <c r="V1" s="16" t="s">
        <v>16</v>
      </c>
      <c r="W1" s="16" t="s">
        <v>17</v>
      </c>
      <c r="X1" s="16" t="s">
        <v>18</v>
      </c>
      <c r="Y1" s="16" t="s">
        <v>19</v>
      </c>
      <c r="Z1" s="16" t="s">
        <v>20</v>
      </c>
      <c r="AA1" s="16" t="s">
        <v>21</v>
      </c>
      <c r="AB1" s="16" t="s">
        <v>22</v>
      </c>
      <c r="AC1" s="16" t="s">
        <v>23</v>
      </c>
      <c r="AD1" s="16" t="s">
        <v>24</v>
      </c>
      <c r="AE1" s="16" t="s">
        <v>25</v>
      </c>
      <c r="AF1" s="16" t="s">
        <v>89</v>
      </c>
      <c r="AG1" s="16" t="s">
        <v>90</v>
      </c>
      <c r="AH1" s="16" t="s">
        <v>91</v>
      </c>
      <c r="AI1" s="16" t="s">
        <v>92</v>
      </c>
      <c r="AJ1" s="16" t="s">
        <v>93</v>
      </c>
      <c r="AK1" s="16" t="s">
        <v>109</v>
      </c>
      <c r="AL1" s="16" t="s">
        <v>111</v>
      </c>
      <c r="AM1" s="16" t="s">
        <v>112</v>
      </c>
      <c r="AN1" s="16" t="s">
        <v>124</v>
      </c>
      <c r="AO1" s="16" t="s">
        <v>127</v>
      </c>
      <c r="AP1" s="16" t="s">
        <v>132</v>
      </c>
      <c r="AQ1" s="142" t="s">
        <v>133</v>
      </c>
      <c r="AR1" s="142" t="s">
        <v>134</v>
      </c>
      <c r="AS1" s="142" t="s">
        <v>143</v>
      </c>
      <c r="AT1" s="142" t="s">
        <v>145</v>
      </c>
      <c r="AU1" s="16" t="s">
        <v>150</v>
      </c>
      <c r="AV1" s="16" t="s">
        <v>157</v>
      </c>
      <c r="AW1" s="16" t="s">
        <v>205</v>
      </c>
      <c r="AX1" s="18" t="s">
        <v>209</v>
      </c>
      <c r="AY1" s="18" t="s">
        <v>211</v>
      </c>
      <c r="AZ1" s="18" t="s">
        <v>218</v>
      </c>
      <c r="BA1" s="18" t="s">
        <v>221</v>
      </c>
      <c r="BB1" s="18" t="s">
        <v>222</v>
      </c>
      <c r="BC1" s="18" t="s">
        <v>223</v>
      </c>
      <c r="BD1" s="18" t="s">
        <v>231</v>
      </c>
      <c r="BE1" s="18" t="s">
        <v>232</v>
      </c>
      <c r="BF1" s="272" t="s">
        <v>233</v>
      </c>
      <c r="BG1" s="16" t="s">
        <v>237</v>
      </c>
      <c r="BH1" s="16" t="s">
        <v>265</v>
      </c>
      <c r="BI1" s="16" t="s">
        <v>267</v>
      </c>
      <c r="BJ1" s="16" t="s">
        <v>269</v>
      </c>
    </row>
    <row r="2" spans="1:62" x14ac:dyDescent="0.3">
      <c r="O2" s="5"/>
      <c r="P2" s="5"/>
      <c r="Q2" s="5"/>
      <c r="R2" s="5"/>
      <c r="S2" s="5"/>
      <c r="T2" s="5"/>
      <c r="U2" s="5"/>
      <c r="X2" s="5"/>
      <c r="Y2" s="5"/>
      <c r="AA2" s="5"/>
      <c r="AB2" s="5"/>
      <c r="AQ2" s="123"/>
      <c r="BH2" s="270"/>
    </row>
    <row r="3" spans="1:62" s="1" customFormat="1" x14ac:dyDescent="0.3">
      <c r="A3" s="4" t="s">
        <v>52</v>
      </c>
      <c r="B3" s="17">
        <v>742.8</v>
      </c>
      <c r="C3" s="17">
        <v>634.79999999999995</v>
      </c>
      <c r="D3" s="17">
        <v>675.2</v>
      </c>
      <c r="E3" s="17">
        <v>714.9</v>
      </c>
      <c r="F3" s="17">
        <v>731.2</v>
      </c>
      <c r="G3" s="17">
        <v>741.2</v>
      </c>
      <c r="H3" s="17">
        <v>941.5</v>
      </c>
      <c r="I3" s="17">
        <v>841.6</v>
      </c>
      <c r="J3" s="17">
        <v>852</v>
      </c>
      <c r="K3" s="17">
        <v>751.5</v>
      </c>
      <c r="L3" s="17">
        <v>764.9</v>
      </c>
      <c r="M3" s="17">
        <v>745.7</v>
      </c>
      <c r="N3" s="17">
        <v>769</v>
      </c>
      <c r="O3" s="21">
        <v>650.29999999999984</v>
      </c>
      <c r="P3" s="21">
        <v>733.2</v>
      </c>
      <c r="Q3" s="21">
        <v>707.8</v>
      </c>
      <c r="R3" s="21">
        <v>751.2</v>
      </c>
      <c r="S3" s="31">
        <v>680.4</v>
      </c>
      <c r="T3" s="21">
        <v>871.79999999999984</v>
      </c>
      <c r="U3" s="21">
        <v>808</v>
      </c>
      <c r="V3" s="21">
        <v>871.2</v>
      </c>
      <c r="W3" s="21">
        <v>840.8</v>
      </c>
      <c r="X3" s="21">
        <v>914.2</v>
      </c>
      <c r="Y3" s="21">
        <v>1056.2</v>
      </c>
      <c r="Z3" s="21">
        <v>1062</v>
      </c>
      <c r="AA3" s="21">
        <v>1113.7</v>
      </c>
      <c r="AB3" s="21">
        <v>1291</v>
      </c>
      <c r="AC3" s="21">
        <v>1264.5999999999999</v>
      </c>
      <c r="AD3" s="21">
        <v>1404.8</v>
      </c>
      <c r="AE3" s="21">
        <v>1371.5</v>
      </c>
      <c r="AF3" s="21">
        <v>1399.3</v>
      </c>
      <c r="AG3" s="21">
        <v>1432.1</v>
      </c>
      <c r="AH3" s="21">
        <f>SUM(AH4:AH15)</f>
        <v>1610.6999999999998</v>
      </c>
      <c r="AI3" s="21">
        <f>SUM(AI4:AI15)</f>
        <v>1635.7000000000003</v>
      </c>
      <c r="AJ3" s="21">
        <v>1810.7</v>
      </c>
      <c r="AK3" s="21">
        <f>SUM(AK4:AK15)</f>
        <v>1754.9</v>
      </c>
      <c r="AL3" s="21">
        <f>SUM(AL4:AL15)</f>
        <v>1889.8</v>
      </c>
      <c r="AM3" s="21">
        <v>1907.7999999999997</v>
      </c>
      <c r="AN3" s="21">
        <v>1858.2</v>
      </c>
      <c r="AO3" s="21">
        <v>1961.1</v>
      </c>
      <c r="AP3" s="21">
        <v>2241.4</v>
      </c>
      <c r="AQ3" s="21">
        <v>2351.8999999999996</v>
      </c>
      <c r="AR3" s="21">
        <v>2370.1999999999998</v>
      </c>
      <c r="AS3" s="21">
        <v>2378.5999999999995</v>
      </c>
      <c r="AT3" s="29">
        <v>2489.8999999999996</v>
      </c>
      <c r="AU3" s="17">
        <v>2551.6999999999998</v>
      </c>
      <c r="AV3" s="17">
        <v>2699</v>
      </c>
      <c r="AW3" s="17">
        <v>2464.6000000000004</v>
      </c>
      <c r="AX3" s="230">
        <v>2856.7999999999997</v>
      </c>
      <c r="AY3" s="230">
        <v>2449.1999999999998</v>
      </c>
      <c r="AZ3" s="230">
        <v>2530.1999999999998</v>
      </c>
      <c r="BA3" s="230">
        <v>2362.0000000000005</v>
      </c>
      <c r="BB3" s="230">
        <v>2371.1000000000004</v>
      </c>
      <c r="BC3" s="230">
        <v>2321.7000000000003</v>
      </c>
      <c r="BD3" s="230">
        <v>3061.9999999999995</v>
      </c>
      <c r="BE3" s="230">
        <v>3730.5</v>
      </c>
      <c r="BF3" s="230">
        <v>3987.2000000000003</v>
      </c>
      <c r="BG3" s="230">
        <v>3870.6000000000004</v>
      </c>
      <c r="BH3" s="230">
        <v>4476.8</v>
      </c>
      <c r="BI3" s="230">
        <v>4283.4000000000015</v>
      </c>
      <c r="BJ3" s="340">
        <v>4677.7</v>
      </c>
    </row>
    <row r="4" spans="1:62" x14ac:dyDescent="0.3">
      <c r="A4" s="33" t="s">
        <v>97</v>
      </c>
      <c r="B4" s="10">
        <v>249.4</v>
      </c>
      <c r="C4" s="10">
        <v>242.1</v>
      </c>
      <c r="D4" s="10">
        <v>272.5</v>
      </c>
      <c r="E4" s="10">
        <v>278</v>
      </c>
      <c r="F4" s="10">
        <v>250.8</v>
      </c>
      <c r="G4" s="10">
        <v>257.60000000000002</v>
      </c>
      <c r="H4" s="10">
        <v>381.8</v>
      </c>
      <c r="I4" s="10">
        <v>149.69999999999999</v>
      </c>
      <c r="J4" s="10">
        <v>195.1</v>
      </c>
      <c r="K4" s="10">
        <v>92.6</v>
      </c>
      <c r="L4" s="10">
        <v>92.4</v>
      </c>
      <c r="M4" s="10">
        <v>105.1</v>
      </c>
      <c r="N4" s="10">
        <v>86.1</v>
      </c>
      <c r="O4" s="20">
        <v>58.8</v>
      </c>
      <c r="P4" s="20">
        <v>125.9</v>
      </c>
      <c r="Q4" s="20">
        <v>101.7</v>
      </c>
      <c r="R4" s="20">
        <v>148.19999999999999</v>
      </c>
      <c r="S4" s="20">
        <v>54.4</v>
      </c>
      <c r="T4" s="20">
        <v>189.5</v>
      </c>
      <c r="U4" s="24">
        <v>116.3</v>
      </c>
      <c r="V4" s="24">
        <v>133.9</v>
      </c>
      <c r="W4" s="24">
        <v>95.3</v>
      </c>
      <c r="X4" s="24">
        <v>153.19999999999999</v>
      </c>
      <c r="Y4" s="24">
        <v>214.4</v>
      </c>
      <c r="Z4" s="24">
        <v>170.3</v>
      </c>
      <c r="AA4" s="24">
        <v>143</v>
      </c>
      <c r="AB4" s="24">
        <v>353.1</v>
      </c>
      <c r="AC4" s="24">
        <v>282.89999999999998</v>
      </c>
      <c r="AD4" s="24">
        <v>369</v>
      </c>
      <c r="AE4" s="24">
        <v>306.8</v>
      </c>
      <c r="AF4" s="24">
        <v>293.89999999999998</v>
      </c>
      <c r="AG4" s="24">
        <v>348.4</v>
      </c>
      <c r="AH4" s="24">
        <v>500.3</v>
      </c>
      <c r="AI4" s="24">
        <v>447.3</v>
      </c>
      <c r="AJ4" s="24">
        <v>618</v>
      </c>
      <c r="AK4" s="24">
        <v>435</v>
      </c>
      <c r="AL4" s="24">
        <v>445.2</v>
      </c>
      <c r="AM4" s="24">
        <v>348.8</v>
      </c>
      <c r="AN4" s="24">
        <v>430.9</v>
      </c>
      <c r="AO4" s="24">
        <v>601.1</v>
      </c>
      <c r="AP4" s="24">
        <v>816.9</v>
      </c>
      <c r="AQ4" s="24">
        <v>860.1</v>
      </c>
      <c r="AR4" s="24">
        <v>928.7</v>
      </c>
      <c r="AS4" s="22">
        <v>905.5</v>
      </c>
      <c r="AT4" s="198">
        <v>1049.2</v>
      </c>
      <c r="AU4" s="10">
        <v>925.9</v>
      </c>
      <c r="AV4" s="10">
        <v>1178</v>
      </c>
      <c r="AW4" s="10">
        <v>588</v>
      </c>
      <c r="AX4" s="232">
        <v>771.1</v>
      </c>
      <c r="AY4" s="232">
        <v>451</v>
      </c>
      <c r="AZ4" s="232">
        <v>596.20000000000005</v>
      </c>
      <c r="BA4" s="232">
        <v>512.70000000000005</v>
      </c>
      <c r="BB4" s="232">
        <v>645</v>
      </c>
      <c r="BC4" s="276">
        <v>348.4</v>
      </c>
      <c r="BD4" s="232">
        <v>794.8</v>
      </c>
      <c r="BE4" s="276">
        <v>1391.2</v>
      </c>
      <c r="BF4" s="276">
        <v>1306.4000000000001</v>
      </c>
      <c r="BG4" s="276">
        <v>1213</v>
      </c>
      <c r="BH4" s="276">
        <v>1671.8</v>
      </c>
      <c r="BI4" s="276">
        <v>1576.2</v>
      </c>
      <c r="BJ4" s="342">
        <v>1864.4</v>
      </c>
    </row>
    <row r="5" spans="1:62" x14ac:dyDescent="0.3">
      <c r="A5" s="33" t="s">
        <v>54</v>
      </c>
      <c r="B5" s="10">
        <v>116.2</v>
      </c>
      <c r="C5" s="10">
        <v>81.099999999999994</v>
      </c>
      <c r="D5" s="10">
        <v>24.5</v>
      </c>
      <c r="E5" s="10">
        <v>50.9</v>
      </c>
      <c r="F5" s="10">
        <v>35.799999999999997</v>
      </c>
      <c r="G5" s="10">
        <v>30.3</v>
      </c>
      <c r="H5" s="10">
        <v>9.1999999999999993</v>
      </c>
      <c r="I5" s="10">
        <v>1.6</v>
      </c>
      <c r="J5" s="10">
        <v>2</v>
      </c>
      <c r="K5" s="10">
        <v>0</v>
      </c>
      <c r="L5" s="41" t="s">
        <v>1</v>
      </c>
      <c r="M5" s="10">
        <v>0.8</v>
      </c>
      <c r="N5" s="10">
        <v>3.8</v>
      </c>
      <c r="O5" s="20">
        <v>12.1</v>
      </c>
      <c r="P5" s="41" t="s">
        <v>1</v>
      </c>
      <c r="Q5" s="41" t="s">
        <v>1</v>
      </c>
      <c r="R5" s="41" t="s">
        <v>1</v>
      </c>
      <c r="S5" s="41" t="s">
        <v>1</v>
      </c>
      <c r="T5" s="41" t="s">
        <v>1</v>
      </c>
      <c r="U5" s="41" t="s">
        <v>1</v>
      </c>
      <c r="V5" s="41" t="s">
        <v>1</v>
      </c>
      <c r="W5" s="41" t="s">
        <v>1</v>
      </c>
      <c r="X5" s="41" t="s">
        <v>1</v>
      </c>
      <c r="Y5" s="41" t="s">
        <v>1</v>
      </c>
      <c r="Z5" s="41" t="s">
        <v>1</v>
      </c>
      <c r="AA5" s="41" t="s">
        <v>1</v>
      </c>
      <c r="AB5" s="19" t="s">
        <v>1</v>
      </c>
      <c r="AC5" s="19" t="s">
        <v>1</v>
      </c>
      <c r="AD5" s="19" t="s">
        <v>1</v>
      </c>
      <c r="AE5" s="19" t="s">
        <v>1</v>
      </c>
      <c r="AF5" s="19" t="s">
        <v>1</v>
      </c>
      <c r="AG5" s="19" t="s">
        <v>1</v>
      </c>
      <c r="AH5" s="19" t="s">
        <v>1</v>
      </c>
      <c r="AI5" s="19" t="s">
        <v>1</v>
      </c>
      <c r="AJ5" s="19" t="s">
        <v>1</v>
      </c>
      <c r="AK5" s="19" t="s">
        <v>1</v>
      </c>
      <c r="AL5" s="19" t="s">
        <v>1</v>
      </c>
      <c r="AM5" s="19" t="s">
        <v>1</v>
      </c>
      <c r="AN5" s="19" t="s">
        <v>1</v>
      </c>
      <c r="AO5" s="19">
        <v>0</v>
      </c>
      <c r="AP5" s="19" t="s">
        <v>1</v>
      </c>
      <c r="AQ5" s="19">
        <v>0</v>
      </c>
      <c r="AR5" s="19">
        <v>0</v>
      </c>
      <c r="AS5" s="19">
        <v>0</v>
      </c>
      <c r="AT5" s="198">
        <v>0</v>
      </c>
      <c r="AU5" s="10">
        <v>0</v>
      </c>
      <c r="AV5" s="10">
        <v>0</v>
      </c>
      <c r="AW5" s="10">
        <v>0</v>
      </c>
      <c r="AX5" s="232">
        <v>0</v>
      </c>
      <c r="AY5" s="232">
        <v>0</v>
      </c>
      <c r="AZ5" s="232">
        <v>0</v>
      </c>
      <c r="BA5" s="232">
        <v>0</v>
      </c>
      <c r="BB5" s="232">
        <v>0</v>
      </c>
      <c r="BC5" s="276">
        <v>0</v>
      </c>
      <c r="BD5" s="232">
        <v>0</v>
      </c>
      <c r="BE5" s="276">
        <v>0</v>
      </c>
      <c r="BF5" s="276">
        <v>0</v>
      </c>
      <c r="BG5" s="276">
        <v>0</v>
      </c>
      <c r="BH5" s="276">
        <v>0</v>
      </c>
      <c r="BI5" s="276">
        <v>0</v>
      </c>
      <c r="BJ5" s="341">
        <v>0</v>
      </c>
    </row>
    <row r="6" spans="1:62" x14ac:dyDescent="0.3">
      <c r="A6" s="33" t="s">
        <v>53</v>
      </c>
      <c r="B6" s="10">
        <v>149.1</v>
      </c>
      <c r="C6" s="10">
        <v>124.4</v>
      </c>
      <c r="D6" s="10">
        <v>143.6</v>
      </c>
      <c r="E6" s="10">
        <v>157.9</v>
      </c>
      <c r="F6" s="10">
        <v>164.3</v>
      </c>
      <c r="G6" s="10">
        <v>162.1</v>
      </c>
      <c r="H6" s="10">
        <v>174.1</v>
      </c>
      <c r="I6" s="10">
        <v>226.7</v>
      </c>
      <c r="J6" s="10">
        <v>245.9</v>
      </c>
      <c r="K6" s="10">
        <v>224.4</v>
      </c>
      <c r="L6" s="10">
        <v>254.7</v>
      </c>
      <c r="M6" s="10">
        <v>264.10000000000002</v>
      </c>
      <c r="N6" s="10">
        <v>259.60000000000002</v>
      </c>
      <c r="O6" s="20">
        <v>239.1</v>
      </c>
      <c r="P6" s="20">
        <v>243.3</v>
      </c>
      <c r="Q6" s="20">
        <v>249.2</v>
      </c>
      <c r="R6" s="20">
        <v>256</v>
      </c>
      <c r="S6" s="20">
        <v>259.5</v>
      </c>
      <c r="T6" s="20">
        <v>283.89999999999998</v>
      </c>
      <c r="U6" s="24">
        <v>321.10000000000002</v>
      </c>
      <c r="V6" s="24">
        <v>348.2</v>
      </c>
      <c r="W6" s="24">
        <v>352.7</v>
      </c>
      <c r="X6" s="24">
        <v>379.5</v>
      </c>
      <c r="Y6" s="24">
        <v>404.7</v>
      </c>
      <c r="Z6" s="24">
        <v>430.3</v>
      </c>
      <c r="AA6" s="24">
        <v>412.5</v>
      </c>
      <c r="AB6" s="24">
        <v>420.3</v>
      </c>
      <c r="AC6" s="24">
        <v>443.3</v>
      </c>
      <c r="AD6" s="24">
        <v>474.9</v>
      </c>
      <c r="AE6" s="24">
        <v>468.6</v>
      </c>
      <c r="AF6" s="24">
        <v>508.3</v>
      </c>
      <c r="AG6" s="24">
        <v>524.70000000000005</v>
      </c>
      <c r="AH6" s="24">
        <v>536.70000000000005</v>
      </c>
      <c r="AI6" s="24">
        <v>591.6</v>
      </c>
      <c r="AJ6" s="24">
        <v>522.5</v>
      </c>
      <c r="AK6" s="19">
        <v>545.9</v>
      </c>
      <c r="AL6" s="19">
        <v>593.79999999999995</v>
      </c>
      <c r="AM6" s="19">
        <v>598</v>
      </c>
      <c r="AN6" s="19">
        <v>542.4</v>
      </c>
      <c r="AO6" s="19">
        <v>587.9</v>
      </c>
      <c r="AP6" s="19">
        <v>643.20000000000005</v>
      </c>
      <c r="AQ6" s="19">
        <v>725.4</v>
      </c>
      <c r="AR6" s="19">
        <v>566</v>
      </c>
      <c r="AS6" s="19">
        <v>640</v>
      </c>
      <c r="AT6" s="198">
        <v>655.9</v>
      </c>
      <c r="AU6" s="10">
        <v>806.4</v>
      </c>
      <c r="AV6" s="10">
        <v>702.8</v>
      </c>
      <c r="AW6" s="10">
        <v>847.6</v>
      </c>
      <c r="AX6" s="232">
        <v>990.4</v>
      </c>
      <c r="AY6" s="232">
        <v>1043</v>
      </c>
      <c r="AZ6" s="232">
        <v>841.5</v>
      </c>
      <c r="BA6" s="232">
        <v>808.2</v>
      </c>
      <c r="BB6" s="232">
        <v>768.5</v>
      </c>
      <c r="BC6" s="276">
        <v>957.5</v>
      </c>
      <c r="BD6" s="232">
        <v>931.4</v>
      </c>
      <c r="BE6" s="276">
        <v>864</v>
      </c>
      <c r="BF6" s="276">
        <v>939.1</v>
      </c>
      <c r="BG6" s="276">
        <v>960.1</v>
      </c>
      <c r="BH6" s="276">
        <v>853.2</v>
      </c>
      <c r="BI6" s="276">
        <v>1084.9000000000001</v>
      </c>
      <c r="BJ6" s="342">
        <v>1148.7</v>
      </c>
    </row>
    <row r="7" spans="1:62" x14ac:dyDescent="0.3">
      <c r="A7" s="33" t="s">
        <v>55</v>
      </c>
      <c r="B7" s="10">
        <v>195.7</v>
      </c>
      <c r="C7" s="10">
        <v>153.80000000000001</v>
      </c>
      <c r="D7" s="10">
        <v>189.7</v>
      </c>
      <c r="E7" s="10">
        <v>171.8</v>
      </c>
      <c r="F7" s="10">
        <v>231.8</v>
      </c>
      <c r="G7" s="10">
        <v>226.7</v>
      </c>
      <c r="H7" s="10">
        <v>305.60000000000002</v>
      </c>
      <c r="I7" s="10">
        <v>393</v>
      </c>
      <c r="J7" s="10">
        <v>288.7</v>
      </c>
      <c r="K7" s="10">
        <v>271.10000000000002</v>
      </c>
      <c r="L7" s="10">
        <v>304.8</v>
      </c>
      <c r="M7" s="10">
        <v>265.3</v>
      </c>
      <c r="N7" s="10">
        <v>292.10000000000002</v>
      </c>
      <c r="O7" s="20">
        <v>268.8</v>
      </c>
      <c r="P7" s="20">
        <v>284.3</v>
      </c>
      <c r="Q7" s="20">
        <v>279.10000000000002</v>
      </c>
      <c r="R7" s="20">
        <v>262</v>
      </c>
      <c r="S7" s="20">
        <v>264.5</v>
      </c>
      <c r="T7" s="20">
        <v>317</v>
      </c>
      <c r="U7" s="24">
        <v>292.3</v>
      </c>
      <c r="V7" s="24">
        <v>318.10000000000002</v>
      </c>
      <c r="W7" s="24">
        <v>308</v>
      </c>
      <c r="X7" s="24">
        <v>300.8</v>
      </c>
      <c r="Y7" s="24">
        <v>353.3</v>
      </c>
      <c r="Z7" s="24">
        <v>380.7</v>
      </c>
      <c r="AA7" s="24">
        <v>441.7</v>
      </c>
      <c r="AB7" s="24">
        <v>404.8</v>
      </c>
      <c r="AC7" s="24">
        <v>437.3</v>
      </c>
      <c r="AD7" s="24">
        <v>477</v>
      </c>
      <c r="AE7" s="24">
        <v>483.6</v>
      </c>
      <c r="AF7" s="24">
        <v>489.5</v>
      </c>
      <c r="AG7" s="24">
        <v>470</v>
      </c>
      <c r="AH7" s="24">
        <v>484.1</v>
      </c>
      <c r="AI7" s="24">
        <v>461.4</v>
      </c>
      <c r="AJ7" s="24">
        <v>486.5</v>
      </c>
      <c r="AK7" s="24">
        <v>547.29999999999995</v>
      </c>
      <c r="AL7" s="24">
        <v>564.79999999999995</v>
      </c>
      <c r="AM7" s="24">
        <v>675.3</v>
      </c>
      <c r="AN7" s="24">
        <v>630.5</v>
      </c>
      <c r="AO7" s="24">
        <v>568.79999999999995</v>
      </c>
      <c r="AP7" s="24">
        <v>589.9</v>
      </c>
      <c r="AQ7" s="24">
        <v>587.79999999999995</v>
      </c>
      <c r="AR7" s="24">
        <v>697.3</v>
      </c>
      <c r="AS7" s="22">
        <v>692</v>
      </c>
      <c r="AT7" s="198">
        <v>631.79999999999995</v>
      </c>
      <c r="AU7" s="10">
        <v>640.29999999999995</v>
      </c>
      <c r="AV7" s="10">
        <v>630.20000000000005</v>
      </c>
      <c r="AW7" s="10">
        <v>771.4</v>
      </c>
      <c r="AX7" s="232">
        <v>829.2</v>
      </c>
      <c r="AY7" s="232">
        <v>765.6</v>
      </c>
      <c r="AZ7" s="232">
        <v>874.5</v>
      </c>
      <c r="BA7" s="232">
        <v>830</v>
      </c>
      <c r="BB7" s="232">
        <v>752.4</v>
      </c>
      <c r="BC7" s="276">
        <v>799.1</v>
      </c>
      <c r="BD7" s="232">
        <v>987.1</v>
      </c>
      <c r="BE7" s="276">
        <v>1106</v>
      </c>
      <c r="BF7" s="276">
        <v>1240.8</v>
      </c>
      <c r="BG7" s="276">
        <v>1216.0999999999999</v>
      </c>
      <c r="BH7" s="276">
        <v>1445.7</v>
      </c>
      <c r="BI7" s="276">
        <v>1210</v>
      </c>
      <c r="BJ7" s="342">
        <v>1274.2</v>
      </c>
    </row>
    <row r="8" spans="1:62" x14ac:dyDescent="0.3">
      <c r="A8" s="33" t="s">
        <v>56</v>
      </c>
      <c r="B8" s="10">
        <v>19.8</v>
      </c>
      <c r="C8" s="10">
        <v>25.9</v>
      </c>
      <c r="D8" s="10">
        <v>37.700000000000003</v>
      </c>
      <c r="E8" s="10">
        <v>43</v>
      </c>
      <c r="F8" s="10">
        <v>39.700000000000003</v>
      </c>
      <c r="G8" s="10">
        <v>53</v>
      </c>
      <c r="H8" s="10">
        <v>52.3</v>
      </c>
      <c r="I8" s="10">
        <v>56.9</v>
      </c>
      <c r="J8" s="10">
        <v>74.599999999999994</v>
      </c>
      <c r="K8" s="10">
        <v>95.7</v>
      </c>
      <c r="L8" s="10">
        <v>90.8</v>
      </c>
      <c r="M8" s="10">
        <v>75.2</v>
      </c>
      <c r="N8" s="10">
        <v>89.8</v>
      </c>
      <c r="O8" s="20">
        <v>50</v>
      </c>
      <c r="P8" s="20">
        <v>50</v>
      </c>
      <c r="Q8" s="20">
        <v>48.8</v>
      </c>
      <c r="R8" s="20">
        <v>68.8</v>
      </c>
      <c r="S8" s="20">
        <v>55.7</v>
      </c>
      <c r="T8" s="20">
        <v>49.8</v>
      </c>
      <c r="U8" s="24">
        <v>53.3</v>
      </c>
      <c r="V8" s="24">
        <v>56.4</v>
      </c>
      <c r="W8" s="24">
        <v>72</v>
      </c>
      <c r="X8" s="24">
        <v>64.3</v>
      </c>
      <c r="Y8" s="24">
        <v>56.9</v>
      </c>
      <c r="Z8" s="24">
        <v>58.3</v>
      </c>
      <c r="AA8" s="24">
        <v>84.2</v>
      </c>
      <c r="AB8" s="24">
        <v>76.599999999999994</v>
      </c>
      <c r="AC8" s="24">
        <v>71.599999999999994</v>
      </c>
      <c r="AD8" s="24">
        <v>62.7</v>
      </c>
      <c r="AE8" s="24">
        <v>80.7</v>
      </c>
      <c r="AF8" s="24">
        <v>81.900000000000006</v>
      </c>
      <c r="AG8" s="24">
        <v>68.400000000000006</v>
      </c>
      <c r="AH8" s="24">
        <v>61.1</v>
      </c>
      <c r="AI8" s="24">
        <v>97.3</v>
      </c>
      <c r="AJ8" s="24">
        <v>114.3</v>
      </c>
      <c r="AK8" s="24">
        <v>183.8</v>
      </c>
      <c r="AL8" s="24">
        <v>219</v>
      </c>
      <c r="AM8" s="24">
        <v>238.8</v>
      </c>
      <c r="AN8" s="24">
        <v>229.1</v>
      </c>
      <c r="AO8" s="24">
        <v>184</v>
      </c>
      <c r="AP8" s="24">
        <v>171</v>
      </c>
      <c r="AQ8" s="24">
        <v>156.19999999999999</v>
      </c>
      <c r="AR8" s="24">
        <v>148.80000000000001</v>
      </c>
      <c r="AS8" s="22">
        <v>117.2</v>
      </c>
      <c r="AT8" s="198">
        <v>123.6</v>
      </c>
      <c r="AU8" s="10">
        <v>149</v>
      </c>
      <c r="AV8" s="10">
        <v>153.69999999999999</v>
      </c>
      <c r="AW8" s="10">
        <v>181.4</v>
      </c>
      <c r="AX8" s="232">
        <v>164.6</v>
      </c>
      <c r="AY8" s="232">
        <v>132.19999999999999</v>
      </c>
      <c r="AZ8" s="232">
        <v>156.4</v>
      </c>
      <c r="BA8" s="232">
        <v>155.80000000000001</v>
      </c>
      <c r="BB8" s="232">
        <v>133.4</v>
      </c>
      <c r="BC8" s="276">
        <v>162.4</v>
      </c>
      <c r="BD8" s="232">
        <v>204</v>
      </c>
      <c r="BE8" s="276">
        <v>260.2</v>
      </c>
      <c r="BF8" s="276">
        <v>379.40000000000003</v>
      </c>
      <c r="BG8" s="276">
        <v>398.9</v>
      </c>
      <c r="BH8" s="276">
        <v>407.2</v>
      </c>
      <c r="BI8" s="276">
        <v>362.6</v>
      </c>
      <c r="BJ8" s="342">
        <v>264.39999999999998</v>
      </c>
    </row>
    <row r="9" spans="1:62" x14ac:dyDescent="0.3">
      <c r="A9" s="33" t="s">
        <v>57</v>
      </c>
      <c r="B9" s="10">
        <v>0</v>
      </c>
      <c r="C9" s="10">
        <v>0</v>
      </c>
      <c r="D9" s="10">
        <v>0</v>
      </c>
      <c r="E9" s="10">
        <v>0</v>
      </c>
      <c r="F9" s="10">
        <v>0</v>
      </c>
      <c r="G9" s="10">
        <v>0</v>
      </c>
      <c r="H9" s="10">
        <v>0</v>
      </c>
      <c r="I9" s="10">
        <v>0.2</v>
      </c>
      <c r="J9" s="10">
        <v>0.3</v>
      </c>
      <c r="K9" s="10">
        <v>3.6</v>
      </c>
      <c r="L9" s="10">
        <v>1.9</v>
      </c>
      <c r="M9" s="10">
        <v>4.9000000000000004</v>
      </c>
      <c r="N9" s="10">
        <v>6.9</v>
      </c>
      <c r="O9" s="41" t="s">
        <v>1</v>
      </c>
      <c r="P9" s="41" t="s">
        <v>1</v>
      </c>
      <c r="Q9" s="41" t="s">
        <v>1</v>
      </c>
      <c r="R9" s="41" t="s">
        <v>1</v>
      </c>
      <c r="S9" s="41" t="s">
        <v>1</v>
      </c>
      <c r="T9" s="41" t="s">
        <v>1</v>
      </c>
      <c r="U9" s="41" t="s">
        <v>1</v>
      </c>
      <c r="V9" s="41" t="s">
        <v>1</v>
      </c>
      <c r="W9" s="41" t="s">
        <v>1</v>
      </c>
      <c r="X9" s="41" t="s">
        <v>1</v>
      </c>
      <c r="Y9" s="41" t="s">
        <v>1</v>
      </c>
      <c r="Z9" s="41" t="s">
        <v>1</v>
      </c>
      <c r="AA9" s="41" t="s">
        <v>1</v>
      </c>
      <c r="AB9" s="19" t="s">
        <v>1</v>
      </c>
      <c r="AC9" s="19" t="s">
        <v>1</v>
      </c>
      <c r="AD9" s="19" t="s">
        <v>1</v>
      </c>
      <c r="AE9" s="19" t="s">
        <v>1</v>
      </c>
      <c r="AF9" s="19" t="s">
        <v>1</v>
      </c>
      <c r="AG9" s="19" t="s">
        <v>1</v>
      </c>
      <c r="AH9" s="19" t="s">
        <v>1</v>
      </c>
      <c r="AI9" s="276">
        <v>0</v>
      </c>
      <c r="AJ9" s="276">
        <v>0</v>
      </c>
      <c r="AK9" s="276">
        <v>0</v>
      </c>
      <c r="AL9" s="276">
        <v>0</v>
      </c>
      <c r="AM9" s="276">
        <v>0</v>
      </c>
      <c r="AN9" s="276">
        <v>0</v>
      </c>
      <c r="AO9" s="276">
        <v>0</v>
      </c>
      <c r="AP9" s="276">
        <v>0</v>
      </c>
      <c r="AQ9" s="276">
        <v>0</v>
      </c>
      <c r="AR9" s="276">
        <v>0</v>
      </c>
      <c r="AS9" s="276">
        <v>0</v>
      </c>
      <c r="AT9" s="276">
        <v>0</v>
      </c>
      <c r="AU9" s="276">
        <v>0</v>
      </c>
      <c r="AV9" s="276">
        <v>0</v>
      </c>
      <c r="AW9" s="276">
        <v>0</v>
      </c>
      <c r="AX9" s="276">
        <v>0</v>
      </c>
      <c r="AY9" s="276">
        <v>0</v>
      </c>
      <c r="AZ9" s="276">
        <v>0</v>
      </c>
      <c r="BA9" s="276">
        <v>0</v>
      </c>
      <c r="BB9" s="276">
        <v>0</v>
      </c>
      <c r="BC9" s="276">
        <v>0</v>
      </c>
      <c r="BD9" s="276">
        <v>0</v>
      </c>
      <c r="BE9" s="276">
        <v>0</v>
      </c>
      <c r="BF9" s="276">
        <v>0</v>
      </c>
      <c r="BG9" s="276">
        <v>0</v>
      </c>
      <c r="BH9" s="276">
        <v>0</v>
      </c>
      <c r="BI9" s="276">
        <v>0</v>
      </c>
      <c r="BJ9" s="341">
        <v>0</v>
      </c>
    </row>
    <row r="10" spans="1:62" x14ac:dyDescent="0.3">
      <c r="A10" s="33" t="s">
        <v>58</v>
      </c>
      <c r="B10" s="10">
        <v>3.1</v>
      </c>
      <c r="C10" s="10">
        <v>1.4</v>
      </c>
      <c r="D10" s="10">
        <v>1.2</v>
      </c>
      <c r="E10" s="10">
        <v>4.0999999999999996</v>
      </c>
      <c r="F10" s="10">
        <v>4.5</v>
      </c>
      <c r="G10" s="10">
        <v>6.1</v>
      </c>
      <c r="H10" s="10">
        <v>5.4</v>
      </c>
      <c r="I10" s="10">
        <v>4.4000000000000004</v>
      </c>
      <c r="J10" s="10">
        <v>3.4</v>
      </c>
      <c r="K10" s="10">
        <v>7.4</v>
      </c>
      <c r="L10" s="10">
        <v>11.8</v>
      </c>
      <c r="M10" s="10">
        <v>21.2</v>
      </c>
      <c r="N10" s="10">
        <v>11</v>
      </c>
      <c r="O10" s="20">
        <v>10.3</v>
      </c>
      <c r="P10" s="20">
        <v>15.5</v>
      </c>
      <c r="Q10" s="20">
        <v>5.0999999999999996</v>
      </c>
      <c r="R10" s="20">
        <v>2.7</v>
      </c>
      <c r="S10" s="20">
        <v>29.5</v>
      </c>
      <c r="T10" s="20">
        <v>13.3</v>
      </c>
      <c r="U10" s="24">
        <v>9</v>
      </c>
      <c r="V10" s="24">
        <v>0.7</v>
      </c>
      <c r="W10" s="24">
        <v>1.6</v>
      </c>
      <c r="X10" s="24">
        <v>1</v>
      </c>
      <c r="Y10" s="24">
        <v>3.4</v>
      </c>
      <c r="Z10" s="24">
        <v>1.2</v>
      </c>
      <c r="AA10" s="24">
        <v>6.4</v>
      </c>
      <c r="AB10" s="24">
        <v>6.1</v>
      </c>
      <c r="AC10" s="24">
        <v>4.5</v>
      </c>
      <c r="AD10" s="24">
        <v>4.5999999999999996</v>
      </c>
      <c r="AE10" s="24">
        <v>4.8</v>
      </c>
      <c r="AF10" s="24">
        <v>5.3</v>
      </c>
      <c r="AG10" s="24">
        <v>1.6</v>
      </c>
      <c r="AH10" s="24">
        <v>1.5</v>
      </c>
      <c r="AI10" s="24">
        <v>1.9</v>
      </c>
      <c r="AJ10" s="24">
        <v>0.9</v>
      </c>
      <c r="AK10" s="24">
        <v>1.7</v>
      </c>
      <c r="AL10" s="24">
        <v>0.5</v>
      </c>
      <c r="AM10" s="276">
        <v>0</v>
      </c>
      <c r="AN10" s="276">
        <v>0</v>
      </c>
      <c r="AO10" s="276">
        <v>0</v>
      </c>
      <c r="AP10" s="276">
        <v>0</v>
      </c>
      <c r="AQ10" s="276">
        <v>0</v>
      </c>
      <c r="AR10" s="276">
        <v>0</v>
      </c>
      <c r="AS10" s="276">
        <v>0</v>
      </c>
      <c r="AT10" s="276">
        <v>0</v>
      </c>
      <c r="AU10" s="276">
        <v>0</v>
      </c>
      <c r="AV10" s="276">
        <v>0</v>
      </c>
      <c r="AW10" s="276">
        <v>0</v>
      </c>
      <c r="AX10" s="276">
        <v>0</v>
      </c>
      <c r="AY10" s="276">
        <v>0</v>
      </c>
      <c r="AZ10" s="276">
        <v>0</v>
      </c>
      <c r="BA10" s="276">
        <v>0</v>
      </c>
      <c r="BB10" s="276">
        <v>0</v>
      </c>
      <c r="BC10" s="276">
        <v>0</v>
      </c>
      <c r="BD10" s="276">
        <v>0</v>
      </c>
      <c r="BE10" s="276">
        <v>0</v>
      </c>
      <c r="BF10" s="276">
        <v>0</v>
      </c>
      <c r="BG10" s="276">
        <v>0</v>
      </c>
      <c r="BH10" s="276">
        <v>0</v>
      </c>
      <c r="BI10" s="276">
        <v>0</v>
      </c>
      <c r="BJ10" s="341">
        <v>0</v>
      </c>
    </row>
    <row r="11" spans="1:62" x14ac:dyDescent="0.3">
      <c r="A11" s="33" t="s">
        <v>98</v>
      </c>
      <c r="B11" s="41" t="s">
        <v>1</v>
      </c>
      <c r="C11" s="41" t="s">
        <v>1</v>
      </c>
      <c r="D11" s="41" t="s">
        <v>1</v>
      </c>
      <c r="E11" s="41" t="s">
        <v>1</v>
      </c>
      <c r="F11" s="41" t="s">
        <v>1</v>
      </c>
      <c r="G11" s="41" t="s">
        <v>1</v>
      </c>
      <c r="H11" s="41" t="s">
        <v>1</v>
      </c>
      <c r="I11" s="41" t="s">
        <v>1</v>
      </c>
      <c r="J11" s="41" t="s">
        <v>1</v>
      </c>
      <c r="K11" s="41" t="s">
        <v>1</v>
      </c>
      <c r="L11" s="41" t="s">
        <v>1</v>
      </c>
      <c r="M11" s="41" t="s">
        <v>1</v>
      </c>
      <c r="N11" s="41" t="s">
        <v>1</v>
      </c>
      <c r="O11" s="41" t="s">
        <v>1</v>
      </c>
      <c r="P11" s="41" t="s">
        <v>1</v>
      </c>
      <c r="Q11" s="41" t="s">
        <v>1</v>
      </c>
      <c r="R11" s="41" t="s">
        <v>1</v>
      </c>
      <c r="S11" s="41" t="s">
        <v>1</v>
      </c>
      <c r="T11" s="41" t="s">
        <v>1</v>
      </c>
      <c r="U11" s="41" t="s">
        <v>1</v>
      </c>
      <c r="V11" s="41" t="s">
        <v>1</v>
      </c>
      <c r="W11" s="41" t="s">
        <v>1</v>
      </c>
      <c r="X11" s="41" t="s">
        <v>1</v>
      </c>
      <c r="Y11" s="41" t="s">
        <v>1</v>
      </c>
      <c r="Z11" s="41" t="s">
        <v>1</v>
      </c>
      <c r="AA11" s="41" t="s">
        <v>1</v>
      </c>
      <c r="AB11" s="41" t="s">
        <v>1</v>
      </c>
      <c r="AC11" s="41" t="s">
        <v>1</v>
      </c>
      <c r="AD11" s="41" t="s">
        <v>1</v>
      </c>
      <c r="AE11" s="41" t="s">
        <v>1</v>
      </c>
      <c r="AF11" s="41" t="s">
        <v>1</v>
      </c>
      <c r="AG11" s="41" t="s">
        <v>1</v>
      </c>
      <c r="AH11" s="41">
        <v>1.2</v>
      </c>
      <c r="AI11" s="41">
        <v>1.2</v>
      </c>
      <c r="AJ11" s="41">
        <v>6.7</v>
      </c>
      <c r="AK11" s="41">
        <v>6.9</v>
      </c>
      <c r="AL11" s="41">
        <v>5.8</v>
      </c>
      <c r="AM11" s="41">
        <v>6.1</v>
      </c>
      <c r="AN11" s="41">
        <v>0.2</v>
      </c>
      <c r="AO11" s="41">
        <v>0.2</v>
      </c>
      <c r="AP11" s="41">
        <v>0.2</v>
      </c>
      <c r="AQ11" s="41">
        <v>0.2</v>
      </c>
      <c r="AR11" s="41">
        <v>0.2</v>
      </c>
      <c r="AS11" s="41">
        <v>0.2</v>
      </c>
      <c r="AT11" s="198">
        <v>0.2</v>
      </c>
      <c r="AU11" s="276">
        <v>0</v>
      </c>
      <c r="AV11" s="276">
        <v>0</v>
      </c>
      <c r="AW11" s="276">
        <v>0</v>
      </c>
      <c r="AX11" s="276">
        <v>0</v>
      </c>
      <c r="AY11" s="276">
        <v>0</v>
      </c>
      <c r="AZ11" s="276">
        <v>0</v>
      </c>
      <c r="BA11" s="232">
        <v>16.399999999999999</v>
      </c>
      <c r="BB11" s="232">
        <v>16.3</v>
      </c>
      <c r="BC11" s="276">
        <v>16.399999999999999</v>
      </c>
      <c r="BD11" s="232">
        <v>16.399999999999999</v>
      </c>
      <c r="BE11" s="276">
        <v>16.399999999999999</v>
      </c>
      <c r="BF11" s="276">
        <v>16.399999999999999</v>
      </c>
      <c r="BG11" s="276">
        <v>16.399999999999999</v>
      </c>
      <c r="BH11" s="276">
        <v>16.399999999999999</v>
      </c>
      <c r="BI11" s="276">
        <v>16.5</v>
      </c>
      <c r="BJ11" s="342">
        <v>17.3</v>
      </c>
    </row>
    <row r="12" spans="1:62" x14ac:dyDescent="0.3">
      <c r="A12" s="33" t="s">
        <v>59</v>
      </c>
      <c r="B12" s="10">
        <v>0</v>
      </c>
      <c r="C12" s="10">
        <v>0</v>
      </c>
      <c r="D12" s="10">
        <v>0</v>
      </c>
      <c r="E12" s="10">
        <v>0</v>
      </c>
      <c r="F12" s="10">
        <v>0</v>
      </c>
      <c r="G12" s="10">
        <v>0.2</v>
      </c>
      <c r="H12" s="10">
        <v>0</v>
      </c>
      <c r="I12" s="10">
        <v>0</v>
      </c>
      <c r="J12" s="10">
        <v>0</v>
      </c>
      <c r="K12" s="10">
        <v>48.1</v>
      </c>
      <c r="L12" s="41" t="s">
        <v>1</v>
      </c>
      <c r="M12" s="41" t="s">
        <v>1</v>
      </c>
      <c r="N12" s="41" t="s">
        <v>1</v>
      </c>
      <c r="O12" s="20">
        <v>1.4</v>
      </c>
      <c r="P12" s="20">
        <v>0.7</v>
      </c>
      <c r="Q12" s="20">
        <v>0.7</v>
      </c>
      <c r="R12" s="20">
        <v>0.8</v>
      </c>
      <c r="S12" s="20">
        <v>0.8</v>
      </c>
      <c r="T12" s="20">
        <v>0.9</v>
      </c>
      <c r="U12" s="24">
        <v>0.8</v>
      </c>
      <c r="V12" s="24">
        <v>0.8</v>
      </c>
      <c r="W12" s="24">
        <v>0.1</v>
      </c>
      <c r="X12" s="41" t="s">
        <v>1</v>
      </c>
      <c r="Y12" s="41" t="s">
        <v>1</v>
      </c>
      <c r="Z12" s="41" t="s">
        <v>1</v>
      </c>
      <c r="AA12" s="41" t="s">
        <v>1</v>
      </c>
      <c r="AB12" s="41" t="s">
        <v>1</v>
      </c>
      <c r="AC12" s="41" t="s">
        <v>1</v>
      </c>
      <c r="AD12" s="41" t="s">
        <v>1</v>
      </c>
      <c r="AE12" s="41" t="s">
        <v>1</v>
      </c>
      <c r="AF12" s="41" t="s">
        <v>1</v>
      </c>
      <c r="AG12" s="41" t="s">
        <v>1</v>
      </c>
      <c r="AH12" s="41" t="s">
        <v>1</v>
      </c>
      <c r="AI12" s="276">
        <v>0</v>
      </c>
      <c r="AJ12" s="276">
        <v>0</v>
      </c>
      <c r="AK12" s="276">
        <v>0</v>
      </c>
      <c r="AL12" s="276">
        <v>0</v>
      </c>
      <c r="AM12" s="276">
        <v>0</v>
      </c>
      <c r="AN12" s="276">
        <v>0</v>
      </c>
      <c r="AO12" s="276">
        <v>0</v>
      </c>
      <c r="AP12" s="276">
        <v>0</v>
      </c>
      <c r="AQ12" s="276">
        <v>0</v>
      </c>
      <c r="AR12" s="276">
        <v>0</v>
      </c>
      <c r="AS12" s="276">
        <v>0</v>
      </c>
      <c r="AT12" s="276">
        <v>0</v>
      </c>
      <c r="AU12" s="276">
        <v>0</v>
      </c>
      <c r="AV12" s="276">
        <v>0</v>
      </c>
      <c r="AW12" s="276">
        <v>0</v>
      </c>
      <c r="AX12" s="276">
        <v>0</v>
      </c>
      <c r="AY12" s="276">
        <v>0</v>
      </c>
      <c r="AZ12" s="276">
        <v>0</v>
      </c>
      <c r="BA12" s="276">
        <v>0</v>
      </c>
      <c r="BB12" s="276">
        <v>0</v>
      </c>
      <c r="BC12" s="276">
        <v>0</v>
      </c>
      <c r="BD12" s="276">
        <v>0</v>
      </c>
      <c r="BE12" s="276">
        <v>0</v>
      </c>
      <c r="BF12" s="276">
        <v>0</v>
      </c>
      <c r="BG12" s="276">
        <v>0</v>
      </c>
      <c r="BH12" s="276">
        <v>0</v>
      </c>
      <c r="BI12" s="276">
        <v>0</v>
      </c>
      <c r="BJ12" s="341"/>
    </row>
    <row r="13" spans="1:62" x14ac:dyDescent="0.3">
      <c r="A13" s="33" t="s">
        <v>125</v>
      </c>
      <c r="B13" s="10">
        <v>0</v>
      </c>
      <c r="C13" s="10">
        <v>0</v>
      </c>
      <c r="D13" s="10">
        <v>0</v>
      </c>
      <c r="E13" s="10">
        <v>0</v>
      </c>
      <c r="F13" s="10">
        <v>0</v>
      </c>
      <c r="G13" s="10">
        <v>0</v>
      </c>
      <c r="H13" s="10">
        <v>0</v>
      </c>
      <c r="I13" s="10">
        <v>0</v>
      </c>
      <c r="J13" s="10">
        <v>0</v>
      </c>
      <c r="K13" s="10">
        <v>0</v>
      </c>
      <c r="L13" s="41">
        <v>0</v>
      </c>
      <c r="M13" s="41">
        <v>0</v>
      </c>
      <c r="N13" s="41">
        <v>0</v>
      </c>
      <c r="O13" s="20">
        <v>0</v>
      </c>
      <c r="P13" s="20">
        <v>0</v>
      </c>
      <c r="Q13" s="20">
        <v>0</v>
      </c>
      <c r="R13" s="20">
        <v>0</v>
      </c>
      <c r="S13" s="20">
        <v>0</v>
      </c>
      <c r="T13" s="20">
        <v>0</v>
      </c>
      <c r="U13" s="24">
        <v>0</v>
      </c>
      <c r="V13" s="24">
        <v>0</v>
      </c>
      <c r="W13" s="24">
        <v>0</v>
      </c>
      <c r="X13" s="41">
        <v>0</v>
      </c>
      <c r="Y13" s="41">
        <v>0</v>
      </c>
      <c r="Z13" s="41">
        <v>0</v>
      </c>
      <c r="AA13" s="41">
        <v>0</v>
      </c>
      <c r="AB13" s="41">
        <v>0</v>
      </c>
      <c r="AC13" s="41">
        <v>0</v>
      </c>
      <c r="AD13" s="41">
        <v>0</v>
      </c>
      <c r="AE13" s="41">
        <v>0</v>
      </c>
      <c r="AF13" s="41">
        <v>0</v>
      </c>
      <c r="AG13" s="41">
        <v>0</v>
      </c>
      <c r="AH13" s="41">
        <v>0</v>
      </c>
      <c r="AI13" s="276">
        <v>0</v>
      </c>
      <c r="AJ13" s="41">
        <v>37.1</v>
      </c>
      <c r="AK13" s="276">
        <v>0</v>
      </c>
      <c r="AL13" s="276">
        <v>0</v>
      </c>
      <c r="AM13" s="276">
        <v>0</v>
      </c>
      <c r="AN13" s="41">
        <v>3</v>
      </c>
      <c r="AO13" s="19">
        <v>0</v>
      </c>
      <c r="AP13" s="41">
        <v>0.1</v>
      </c>
      <c r="AQ13" s="276">
        <v>0</v>
      </c>
      <c r="AR13" s="276">
        <v>0</v>
      </c>
      <c r="AS13" s="41">
        <v>0.2</v>
      </c>
      <c r="AT13" s="276">
        <v>0</v>
      </c>
      <c r="AU13" s="276">
        <v>0</v>
      </c>
      <c r="AV13" s="276">
        <v>0</v>
      </c>
      <c r="AW13" s="10">
        <v>43.3</v>
      </c>
      <c r="AX13" s="232">
        <v>67.900000000000006</v>
      </c>
      <c r="AY13" s="232">
        <v>23.9</v>
      </c>
      <c r="AZ13" s="232">
        <v>21.4</v>
      </c>
      <c r="BA13" s="232">
        <v>1.3</v>
      </c>
      <c r="BB13" s="232">
        <v>20.100000000000001</v>
      </c>
      <c r="BC13" s="276">
        <v>8</v>
      </c>
      <c r="BD13" s="232">
        <v>91.7</v>
      </c>
      <c r="BE13" s="276">
        <v>57.9</v>
      </c>
      <c r="BF13" s="276">
        <v>68.7</v>
      </c>
      <c r="BG13" s="276">
        <v>23.8</v>
      </c>
      <c r="BH13" s="276">
        <v>40.1</v>
      </c>
      <c r="BI13" s="276">
        <v>6.3</v>
      </c>
      <c r="BJ13" s="342">
        <v>82</v>
      </c>
    </row>
    <row r="14" spans="1:62" x14ac:dyDescent="0.3">
      <c r="A14" s="33" t="s">
        <v>99</v>
      </c>
      <c r="B14" s="10">
        <v>9.4</v>
      </c>
      <c r="C14" s="10">
        <v>6.1</v>
      </c>
      <c r="D14" s="10">
        <v>5.9</v>
      </c>
      <c r="E14" s="10">
        <v>9.1999999999999993</v>
      </c>
      <c r="F14" s="10">
        <v>4.3</v>
      </c>
      <c r="G14" s="10">
        <v>4.7</v>
      </c>
      <c r="H14" s="10">
        <v>10.8</v>
      </c>
      <c r="I14" s="10">
        <v>6</v>
      </c>
      <c r="J14" s="10">
        <v>41</v>
      </c>
      <c r="K14" s="10">
        <v>7.8</v>
      </c>
      <c r="L14" s="10">
        <v>6</v>
      </c>
      <c r="M14" s="10">
        <v>7.2</v>
      </c>
      <c r="N14" s="10">
        <v>18.600000000000001</v>
      </c>
      <c r="O14" s="20">
        <v>9.5</v>
      </c>
      <c r="P14" s="20">
        <v>11</v>
      </c>
      <c r="Q14" s="20">
        <v>21</v>
      </c>
      <c r="R14" s="20">
        <v>11.4</v>
      </c>
      <c r="S14" s="20">
        <v>14.4</v>
      </c>
      <c r="T14" s="20">
        <v>14.5</v>
      </c>
      <c r="U14" s="24">
        <v>12.700000000000001</v>
      </c>
      <c r="V14" s="24">
        <v>11.6</v>
      </c>
      <c r="W14" s="24">
        <v>9.8000000000000007</v>
      </c>
      <c r="X14" s="24">
        <v>11.7</v>
      </c>
      <c r="Y14" s="24">
        <v>20.2</v>
      </c>
      <c r="Z14" s="24">
        <v>18.5</v>
      </c>
      <c r="AA14" s="24">
        <v>24.7</v>
      </c>
      <c r="AB14" s="24">
        <v>25.8</v>
      </c>
      <c r="AC14" s="24">
        <v>22.3</v>
      </c>
      <c r="AD14" s="24">
        <v>13.8</v>
      </c>
      <c r="AE14" s="19">
        <v>25.5</v>
      </c>
      <c r="AF14" s="19">
        <v>15.8</v>
      </c>
      <c r="AG14" s="19">
        <v>11.8</v>
      </c>
      <c r="AH14" s="19">
        <v>21.1</v>
      </c>
      <c r="AI14" s="19">
        <v>33.200000000000003</v>
      </c>
      <c r="AJ14" s="19">
        <v>18.2</v>
      </c>
      <c r="AK14" s="19">
        <v>26.9</v>
      </c>
      <c r="AL14" s="19">
        <v>55.9</v>
      </c>
      <c r="AM14" s="19">
        <v>39.1</v>
      </c>
      <c r="AN14" s="19">
        <v>15.4</v>
      </c>
      <c r="AO14" s="19">
        <v>11</v>
      </c>
      <c r="AP14" s="19">
        <v>14.5</v>
      </c>
      <c r="AQ14" s="19">
        <v>17.7</v>
      </c>
      <c r="AR14" s="19">
        <v>22</v>
      </c>
      <c r="AS14" s="19">
        <v>12</v>
      </c>
      <c r="AT14" s="198">
        <v>21.4</v>
      </c>
      <c r="AU14" s="10">
        <v>23.5</v>
      </c>
      <c r="AV14" s="10">
        <v>24.5</v>
      </c>
      <c r="AW14" s="10">
        <v>16.399999999999999</v>
      </c>
      <c r="AX14" s="232">
        <v>22.1</v>
      </c>
      <c r="AY14" s="232">
        <v>25.7</v>
      </c>
      <c r="AZ14" s="232">
        <v>26.5</v>
      </c>
      <c r="BA14" s="232">
        <v>21.2</v>
      </c>
      <c r="BB14" s="232">
        <v>23.6</v>
      </c>
      <c r="BC14" s="276">
        <v>22.1</v>
      </c>
      <c r="BD14" s="232">
        <v>22.1</v>
      </c>
      <c r="BE14" s="276">
        <v>17.8</v>
      </c>
      <c r="BF14" s="276">
        <v>22.6</v>
      </c>
      <c r="BG14" s="276">
        <v>32</v>
      </c>
      <c r="BH14" s="276">
        <v>26.1</v>
      </c>
      <c r="BI14" s="276">
        <v>13.8</v>
      </c>
      <c r="BJ14" s="342">
        <v>19.3</v>
      </c>
    </row>
    <row r="15" spans="1:62" x14ac:dyDescent="0.3">
      <c r="A15" s="33" t="s">
        <v>60</v>
      </c>
      <c r="B15" s="10">
        <v>0.1</v>
      </c>
      <c r="C15" s="10">
        <v>0</v>
      </c>
      <c r="D15" s="10">
        <v>0.1</v>
      </c>
      <c r="E15" s="10">
        <v>0</v>
      </c>
      <c r="F15" s="10">
        <v>0</v>
      </c>
      <c r="G15" s="10">
        <v>0.5</v>
      </c>
      <c r="H15" s="10">
        <v>2.2999999999999998</v>
      </c>
      <c r="I15" s="10">
        <v>3.1</v>
      </c>
      <c r="J15" s="10">
        <v>1</v>
      </c>
      <c r="K15" s="10">
        <v>0.8</v>
      </c>
      <c r="L15" s="10">
        <v>2.5</v>
      </c>
      <c r="M15" s="10">
        <v>1.9</v>
      </c>
      <c r="N15" s="10">
        <v>1.1000000000000001</v>
      </c>
      <c r="O15" s="20">
        <v>0.3</v>
      </c>
      <c r="P15" s="20">
        <v>2.5</v>
      </c>
      <c r="Q15" s="20">
        <v>2.2000000000000002</v>
      </c>
      <c r="R15" s="20">
        <v>1.3</v>
      </c>
      <c r="S15" s="20">
        <v>1.6</v>
      </c>
      <c r="T15" s="20">
        <v>2.9</v>
      </c>
      <c r="U15" s="24">
        <v>2.5</v>
      </c>
      <c r="V15" s="24">
        <v>1.5</v>
      </c>
      <c r="W15" s="24">
        <v>1.3</v>
      </c>
      <c r="X15" s="24">
        <v>3.7</v>
      </c>
      <c r="Y15" s="24">
        <v>3.3</v>
      </c>
      <c r="Z15" s="24">
        <v>2.7</v>
      </c>
      <c r="AA15" s="24">
        <v>1.2</v>
      </c>
      <c r="AB15" s="24">
        <v>4.3</v>
      </c>
      <c r="AC15" s="24">
        <v>2.7</v>
      </c>
      <c r="AD15" s="24">
        <v>2.8</v>
      </c>
      <c r="AE15" s="24">
        <v>1.5</v>
      </c>
      <c r="AF15" s="24">
        <v>4.5999999999999996</v>
      </c>
      <c r="AG15" s="24">
        <v>7.2</v>
      </c>
      <c r="AH15" s="24">
        <v>4.7</v>
      </c>
      <c r="AI15" s="24">
        <v>1.8</v>
      </c>
      <c r="AJ15" s="24">
        <v>6.5</v>
      </c>
      <c r="AK15" s="24">
        <v>7.4</v>
      </c>
      <c r="AL15" s="24">
        <v>4.8</v>
      </c>
      <c r="AM15" s="24">
        <v>1.7</v>
      </c>
      <c r="AN15" s="24">
        <v>6.7</v>
      </c>
      <c r="AO15" s="24">
        <v>8.1</v>
      </c>
      <c r="AP15" s="24">
        <v>5.6</v>
      </c>
      <c r="AQ15" s="24">
        <v>4.5</v>
      </c>
      <c r="AR15" s="24">
        <v>7.2</v>
      </c>
      <c r="AS15" s="22">
        <v>11.5</v>
      </c>
      <c r="AT15" s="198">
        <v>7.8</v>
      </c>
      <c r="AU15" s="10">
        <v>6.6</v>
      </c>
      <c r="AV15" s="10">
        <v>9.8000000000000007</v>
      </c>
      <c r="AW15" s="10">
        <v>16.5</v>
      </c>
      <c r="AX15" s="232">
        <v>11.5</v>
      </c>
      <c r="AY15" s="232">
        <v>7.8</v>
      </c>
      <c r="AZ15" s="232">
        <v>13.7</v>
      </c>
      <c r="BA15" s="232">
        <v>16.400000000000002</v>
      </c>
      <c r="BB15" s="232">
        <v>11.8</v>
      </c>
      <c r="BC15" s="276">
        <v>7.8</v>
      </c>
      <c r="BD15" s="232">
        <v>14.5</v>
      </c>
      <c r="BE15" s="276">
        <v>17</v>
      </c>
      <c r="BF15" s="276">
        <v>13.8</v>
      </c>
      <c r="BG15" s="276">
        <v>10.3</v>
      </c>
      <c r="BH15" s="276">
        <v>16.3</v>
      </c>
      <c r="BI15" s="276">
        <v>13.1</v>
      </c>
      <c r="BJ15" s="342">
        <v>7.4</v>
      </c>
    </row>
    <row r="16" spans="1:62" x14ac:dyDescent="0.3">
      <c r="B16" s="10"/>
      <c r="C16" s="10"/>
      <c r="D16" s="10"/>
      <c r="E16" s="10"/>
      <c r="F16" s="10"/>
      <c r="G16" s="10"/>
      <c r="H16" s="10"/>
      <c r="I16" s="10"/>
      <c r="J16" s="10"/>
      <c r="K16" s="10"/>
      <c r="L16" s="10"/>
      <c r="M16" s="10"/>
      <c r="N16" s="10"/>
      <c r="O16" s="20"/>
      <c r="P16" s="20"/>
      <c r="Q16" s="20"/>
      <c r="R16" s="20"/>
      <c r="S16" s="20"/>
      <c r="T16" s="20"/>
      <c r="U16" s="24"/>
      <c r="V16" s="24"/>
      <c r="W16" s="24"/>
      <c r="X16" s="24"/>
      <c r="Y16" s="24"/>
      <c r="AA16" s="24"/>
      <c r="AB16" s="24"/>
      <c r="AC16" s="24"/>
      <c r="AD16" s="24"/>
      <c r="AE16" s="24"/>
      <c r="AF16" s="24"/>
      <c r="AG16" s="24"/>
      <c r="AH16" s="24"/>
      <c r="AI16" s="24"/>
      <c r="AJ16" s="24"/>
      <c r="AK16" s="24"/>
      <c r="AL16" s="24"/>
      <c r="AM16" s="24"/>
      <c r="AN16" s="24"/>
      <c r="AO16" s="24"/>
      <c r="AP16" s="24"/>
      <c r="AQ16" s="24"/>
      <c r="AR16" s="24"/>
      <c r="AT16" s="1"/>
      <c r="AU16" s="10"/>
      <c r="BC16" s="232"/>
      <c r="BG16" s="270"/>
      <c r="BH16" s="270"/>
      <c r="BI16" s="270"/>
      <c r="BJ16" s="342"/>
    </row>
    <row r="17" spans="1:62" s="1" customFormat="1" x14ac:dyDescent="0.3">
      <c r="A17" s="4" t="s">
        <v>78</v>
      </c>
      <c r="B17" s="17">
        <v>941</v>
      </c>
      <c r="C17" s="17">
        <v>971.5</v>
      </c>
      <c r="D17" s="17">
        <v>967.2</v>
      </c>
      <c r="E17" s="17">
        <v>932.6</v>
      </c>
      <c r="F17" s="17">
        <v>949.6</v>
      </c>
      <c r="G17" s="17">
        <v>929.6</v>
      </c>
      <c r="H17" s="17">
        <v>895.9</v>
      </c>
      <c r="I17" s="17">
        <v>1588.3</v>
      </c>
      <c r="J17" s="17">
        <v>1598.1</v>
      </c>
      <c r="K17" s="17">
        <v>1612.6</v>
      </c>
      <c r="L17" s="17">
        <v>1621</v>
      </c>
      <c r="M17" s="17">
        <v>1586.9</v>
      </c>
      <c r="N17" s="17">
        <v>1592.4</v>
      </c>
      <c r="O17" s="31">
        <v>1607.7</v>
      </c>
      <c r="P17" s="31">
        <v>1592</v>
      </c>
      <c r="Q17" s="31">
        <v>1617.8</v>
      </c>
      <c r="R17" s="31">
        <v>1627.5</v>
      </c>
      <c r="S17" s="31">
        <v>1681.2</v>
      </c>
      <c r="T17" s="21">
        <v>1694.1</v>
      </c>
      <c r="U17" s="21">
        <v>1809.1</v>
      </c>
      <c r="V17" s="21">
        <v>1829.6</v>
      </c>
      <c r="W17" s="21">
        <v>2217.4</v>
      </c>
      <c r="X17" s="21">
        <v>2203.1</v>
      </c>
      <c r="Y17" s="21">
        <v>2362</v>
      </c>
      <c r="Z17" s="21">
        <v>2356.6000000000004</v>
      </c>
      <c r="AA17" s="21">
        <v>2313.1999999999998</v>
      </c>
      <c r="AB17" s="21">
        <v>2349.4</v>
      </c>
      <c r="AC17" s="21">
        <v>2405</v>
      </c>
      <c r="AD17" s="21">
        <v>2449.6999999999998</v>
      </c>
      <c r="AE17" s="21">
        <v>2513.4</v>
      </c>
      <c r="AF17" s="21">
        <v>2614.3000000000002</v>
      </c>
      <c r="AG17" s="21">
        <v>2674.9</v>
      </c>
      <c r="AH17" s="21">
        <f>SUM(AH19:AH32)</f>
        <v>2734.5</v>
      </c>
      <c r="AI17" s="21">
        <f>SUM(AI19:AI32)</f>
        <v>2842.5</v>
      </c>
      <c r="AJ17" s="21">
        <v>2886.5</v>
      </c>
      <c r="AK17" s="21">
        <f>SUM(AK19:AK31)</f>
        <v>3041.6000000000004</v>
      </c>
      <c r="AL17" s="21">
        <v>3113</v>
      </c>
      <c r="AM17" s="21">
        <v>3191.8</v>
      </c>
      <c r="AN17" s="21">
        <v>3249.7</v>
      </c>
      <c r="AO17" s="21">
        <v>3273.4</v>
      </c>
      <c r="AP17" s="21">
        <v>3248.4</v>
      </c>
      <c r="AQ17" s="21">
        <v>3329.1</v>
      </c>
      <c r="AR17" s="21">
        <v>3382.2</v>
      </c>
      <c r="AS17" s="21">
        <v>3413</v>
      </c>
      <c r="AT17" s="29">
        <v>3470.8</v>
      </c>
      <c r="AU17" s="17">
        <v>3538.1000000000004</v>
      </c>
      <c r="AV17" s="17">
        <v>3575</v>
      </c>
      <c r="AW17" s="17">
        <v>5239.8</v>
      </c>
      <c r="AX17" s="230">
        <v>5271.6</v>
      </c>
      <c r="AY17" s="230">
        <v>5358.2</v>
      </c>
      <c r="AZ17" s="230">
        <v>5452</v>
      </c>
      <c r="BA17" s="230">
        <v>5504.6</v>
      </c>
      <c r="BB17" s="230">
        <v>5637.5</v>
      </c>
      <c r="BC17" s="230">
        <v>5779.2999999999993</v>
      </c>
      <c r="BD17" s="230">
        <v>5796.7</v>
      </c>
      <c r="BE17" s="230">
        <v>5714.3</v>
      </c>
      <c r="BF17" s="230">
        <v>5690.1</v>
      </c>
      <c r="BG17" s="230">
        <v>5859.2999999999993</v>
      </c>
      <c r="BH17" s="230">
        <v>5946.7</v>
      </c>
      <c r="BI17" s="230">
        <v>6016.2999999999993</v>
      </c>
      <c r="BJ17" s="340">
        <v>5910.4</v>
      </c>
    </row>
    <row r="18" spans="1:62" s="1" customFormat="1" x14ac:dyDescent="0.3">
      <c r="A18" s="32" t="s">
        <v>61</v>
      </c>
      <c r="B18" s="17">
        <v>128.6</v>
      </c>
      <c r="C18" s="17">
        <v>163.1</v>
      </c>
      <c r="D18" s="17">
        <v>169.6</v>
      </c>
      <c r="E18" s="17">
        <v>150.1</v>
      </c>
      <c r="F18" s="17">
        <v>181.8</v>
      </c>
      <c r="G18" s="17">
        <v>175.7</v>
      </c>
      <c r="H18" s="17">
        <v>153.9</v>
      </c>
      <c r="I18" s="17">
        <v>146.9</v>
      </c>
      <c r="J18" s="17">
        <v>164.7</v>
      </c>
      <c r="K18" s="17">
        <v>186.9</v>
      </c>
      <c r="L18" s="17">
        <v>183.8</v>
      </c>
      <c r="M18" s="17">
        <v>150.69999999999999</v>
      </c>
      <c r="N18" s="17">
        <v>138.30000000000001</v>
      </c>
      <c r="O18" s="31">
        <v>151</v>
      </c>
      <c r="P18" s="31">
        <v>105.8</v>
      </c>
      <c r="Q18" s="31">
        <v>110.3</v>
      </c>
      <c r="R18" s="31">
        <v>112.2</v>
      </c>
      <c r="S18" s="31">
        <v>146</v>
      </c>
      <c r="T18" s="21">
        <v>141.80000000000001</v>
      </c>
      <c r="U18" s="21">
        <v>151.20000000000002</v>
      </c>
      <c r="V18" s="21">
        <v>157</v>
      </c>
      <c r="W18" s="21">
        <v>174.8</v>
      </c>
      <c r="X18" s="21">
        <v>151.80000000000001</v>
      </c>
      <c r="Y18" s="21">
        <v>157.30000000000001</v>
      </c>
      <c r="Z18" s="1">
        <v>158.80000000000001</v>
      </c>
      <c r="AA18" s="21">
        <v>155.1</v>
      </c>
      <c r="AB18" s="21">
        <v>150.1</v>
      </c>
      <c r="AC18" s="21">
        <v>161.80000000000001</v>
      </c>
      <c r="AD18" s="21">
        <v>165.1</v>
      </c>
      <c r="AE18" s="21">
        <v>159.1</v>
      </c>
      <c r="AF18" s="21">
        <v>162.1</v>
      </c>
      <c r="AG18" s="21">
        <v>164.5</v>
      </c>
      <c r="AH18" s="21">
        <f>SUM(AH19:AH26)</f>
        <v>168.6</v>
      </c>
      <c r="AI18" s="21">
        <f>SUM(AI19:AI26)</f>
        <v>174.4</v>
      </c>
      <c r="AJ18" s="21">
        <v>175.2</v>
      </c>
      <c r="AK18" s="21">
        <f>SUM(AK19:AK26)</f>
        <v>174.9</v>
      </c>
      <c r="AL18" s="21">
        <f>SUM(AL19:AL26)</f>
        <v>175.9</v>
      </c>
      <c r="AM18" s="21">
        <v>173.59999999999997</v>
      </c>
      <c r="AN18" s="21">
        <v>196.90000000000003</v>
      </c>
      <c r="AO18" s="21">
        <v>203.7</v>
      </c>
      <c r="AP18" s="21">
        <v>136.6</v>
      </c>
      <c r="AQ18" s="21">
        <v>176.4</v>
      </c>
      <c r="AR18" s="21">
        <v>189.7</v>
      </c>
      <c r="AS18" s="21">
        <v>158.29999999999998</v>
      </c>
      <c r="AT18" s="29">
        <v>159.1</v>
      </c>
      <c r="AU18" s="17">
        <v>181.9</v>
      </c>
      <c r="AV18" s="17">
        <v>184.29999999999998</v>
      </c>
      <c r="AW18" s="17">
        <v>338.7</v>
      </c>
      <c r="AX18" s="230">
        <v>346.7</v>
      </c>
      <c r="AY18" s="230">
        <v>399.5</v>
      </c>
      <c r="AZ18" s="230">
        <v>397</v>
      </c>
      <c r="BA18" s="230">
        <v>431.9</v>
      </c>
      <c r="BB18" s="230">
        <v>521.79999999999995</v>
      </c>
      <c r="BC18" s="230">
        <v>597.19999999999982</v>
      </c>
      <c r="BD18" s="230">
        <v>624.80000000000007</v>
      </c>
      <c r="BE18" s="230">
        <v>553.90000000000009</v>
      </c>
      <c r="BF18" s="230">
        <v>465.3</v>
      </c>
      <c r="BG18" s="230">
        <v>618.6</v>
      </c>
      <c r="BH18" s="230">
        <v>714.99999999999989</v>
      </c>
      <c r="BI18" s="230">
        <v>783.89999999999986</v>
      </c>
      <c r="BJ18" s="340">
        <v>677.6</v>
      </c>
    </row>
    <row r="19" spans="1:62" x14ac:dyDescent="0.3">
      <c r="A19" s="2" t="s">
        <v>54</v>
      </c>
      <c r="B19" s="10">
        <v>83.6</v>
      </c>
      <c r="C19" s="10">
        <v>115.7</v>
      </c>
      <c r="D19" s="10">
        <v>122.7</v>
      </c>
      <c r="E19" s="10">
        <v>103.8</v>
      </c>
      <c r="F19" s="10">
        <v>136.5</v>
      </c>
      <c r="G19" s="10">
        <v>130</v>
      </c>
      <c r="H19" s="10">
        <v>108.3</v>
      </c>
      <c r="I19" s="10">
        <v>90.8</v>
      </c>
      <c r="J19" s="10">
        <v>106.6</v>
      </c>
      <c r="K19" s="10">
        <v>127.4</v>
      </c>
      <c r="L19" s="10">
        <v>121.9</v>
      </c>
      <c r="M19" s="10">
        <v>93.4</v>
      </c>
      <c r="N19" s="10">
        <v>81.2</v>
      </c>
      <c r="O19" s="30">
        <v>50.1</v>
      </c>
      <c r="P19" s="41" t="s">
        <v>1</v>
      </c>
      <c r="Q19" s="41" t="s">
        <v>1</v>
      </c>
      <c r="R19" s="41" t="s">
        <v>1</v>
      </c>
      <c r="S19" s="41" t="s">
        <v>1</v>
      </c>
      <c r="T19" s="41" t="s">
        <v>1</v>
      </c>
      <c r="U19" s="41" t="s">
        <v>1</v>
      </c>
      <c r="V19" s="41" t="s">
        <v>1</v>
      </c>
      <c r="W19" s="41" t="s">
        <v>1</v>
      </c>
      <c r="X19" s="41" t="s">
        <v>1</v>
      </c>
      <c r="Y19" s="41" t="s">
        <v>1</v>
      </c>
      <c r="Z19" s="41" t="s">
        <v>1</v>
      </c>
      <c r="AA19" s="41" t="s">
        <v>1</v>
      </c>
      <c r="AB19" s="19" t="s">
        <v>1</v>
      </c>
      <c r="AC19" s="19" t="s">
        <v>1</v>
      </c>
      <c r="AD19" s="19" t="s">
        <v>1</v>
      </c>
      <c r="AE19" s="19" t="s">
        <v>1</v>
      </c>
      <c r="AF19" s="19" t="s">
        <v>1</v>
      </c>
      <c r="AG19" s="19" t="s">
        <v>1</v>
      </c>
      <c r="AH19" s="19" t="s">
        <v>1</v>
      </c>
      <c r="AI19" s="19">
        <v>0</v>
      </c>
      <c r="AJ19" s="19">
        <v>0</v>
      </c>
      <c r="AK19" s="19">
        <v>0</v>
      </c>
      <c r="AL19" s="19">
        <v>0</v>
      </c>
      <c r="AM19" s="19">
        <v>0</v>
      </c>
      <c r="AN19" s="19">
        <v>0</v>
      </c>
      <c r="AO19" s="19">
        <v>0</v>
      </c>
      <c r="AP19" s="19">
        <v>0</v>
      </c>
      <c r="AQ19" s="19">
        <v>0</v>
      </c>
      <c r="AR19" s="19">
        <v>0</v>
      </c>
      <c r="AS19" s="19">
        <v>0</v>
      </c>
      <c r="AT19" s="19">
        <v>0</v>
      </c>
      <c r="AU19" s="19">
        <v>0</v>
      </c>
      <c r="AV19" s="19">
        <v>0</v>
      </c>
      <c r="AW19" s="19">
        <v>0</v>
      </c>
      <c r="AX19" s="19">
        <v>0</v>
      </c>
      <c r="AY19" s="230">
        <v>0</v>
      </c>
      <c r="AZ19" s="230">
        <v>0</v>
      </c>
      <c r="BA19" s="230">
        <v>0</v>
      </c>
      <c r="BB19" s="232">
        <v>0</v>
      </c>
      <c r="BC19" s="278">
        <v>0</v>
      </c>
      <c r="BD19" s="265">
        <v>0</v>
      </c>
      <c r="BE19" s="278">
        <v>0</v>
      </c>
      <c r="BF19" s="278">
        <v>0</v>
      </c>
      <c r="BG19" s="278">
        <v>0</v>
      </c>
      <c r="BH19" s="278">
        <v>0</v>
      </c>
      <c r="BI19" s="278">
        <v>0</v>
      </c>
      <c r="BJ19" s="341">
        <v>0</v>
      </c>
    </row>
    <row r="20" spans="1:62" x14ac:dyDescent="0.3">
      <c r="A20" s="2" t="s">
        <v>98</v>
      </c>
      <c r="B20" s="10">
        <v>0</v>
      </c>
      <c r="C20" s="10">
        <v>0</v>
      </c>
      <c r="D20" s="10">
        <v>0</v>
      </c>
      <c r="E20" s="10">
        <v>0</v>
      </c>
      <c r="F20" s="10">
        <v>0</v>
      </c>
      <c r="G20" s="10">
        <v>0</v>
      </c>
      <c r="H20" s="10">
        <v>0</v>
      </c>
      <c r="I20" s="10">
        <v>5.2</v>
      </c>
      <c r="J20" s="10">
        <v>5.4</v>
      </c>
      <c r="K20" s="10">
        <v>5.6</v>
      </c>
      <c r="L20" s="10">
        <v>5.7</v>
      </c>
      <c r="M20" s="10">
        <v>5.9</v>
      </c>
      <c r="N20" s="10">
        <v>6</v>
      </c>
      <c r="O20" s="30">
        <v>6.1</v>
      </c>
      <c r="P20" s="30">
        <v>6.2</v>
      </c>
      <c r="Q20" s="30">
        <v>6.4</v>
      </c>
      <c r="R20" s="30">
        <v>10.3</v>
      </c>
      <c r="S20" s="30">
        <v>10.6</v>
      </c>
      <c r="T20" s="20">
        <v>10.9</v>
      </c>
      <c r="U20" s="24">
        <v>11.2</v>
      </c>
      <c r="V20" s="24">
        <v>11.5</v>
      </c>
      <c r="W20" s="24">
        <v>11.8</v>
      </c>
      <c r="X20" s="24">
        <v>12.1</v>
      </c>
      <c r="Y20" s="24">
        <v>12.3</v>
      </c>
      <c r="Z20" s="24">
        <v>12.6</v>
      </c>
      <c r="AA20" s="24">
        <v>4.7</v>
      </c>
      <c r="AB20" s="24">
        <v>4.7</v>
      </c>
      <c r="AC20" s="24">
        <v>4.8</v>
      </c>
      <c r="AD20" s="24">
        <v>4.9000000000000004</v>
      </c>
      <c r="AE20" s="24">
        <v>5.0999999999999996</v>
      </c>
      <c r="AF20" s="24">
        <v>5</v>
      </c>
      <c r="AG20" s="24">
        <v>5.0999999999999996</v>
      </c>
      <c r="AH20" s="24">
        <v>5.2</v>
      </c>
      <c r="AI20" s="24">
        <v>9</v>
      </c>
      <c r="AJ20" s="24">
        <v>3.8</v>
      </c>
      <c r="AK20" s="24">
        <v>3.9</v>
      </c>
      <c r="AL20" s="24">
        <v>3.9</v>
      </c>
      <c r="AM20" s="24">
        <v>4.0999999999999996</v>
      </c>
      <c r="AN20" s="24">
        <v>4.2</v>
      </c>
      <c r="AO20" s="24">
        <v>4.3</v>
      </c>
      <c r="AP20" s="24">
        <v>8.3000000000000007</v>
      </c>
      <c r="AQ20" s="24">
        <v>10.3</v>
      </c>
      <c r="AR20" s="24">
        <v>10.6</v>
      </c>
      <c r="AS20" s="22">
        <v>11.9</v>
      </c>
      <c r="AT20" s="198">
        <v>12.1</v>
      </c>
      <c r="AU20" s="10">
        <v>12.3</v>
      </c>
      <c r="AV20" s="10">
        <v>12.5</v>
      </c>
      <c r="AW20" s="10">
        <v>12.7</v>
      </c>
      <c r="AX20" s="232">
        <v>12.9</v>
      </c>
      <c r="AY20" s="232">
        <v>13.1</v>
      </c>
      <c r="AZ20" s="232">
        <v>13.2</v>
      </c>
      <c r="BA20" s="232">
        <v>15.9</v>
      </c>
      <c r="BB20" s="232">
        <v>9.1999999999999993</v>
      </c>
      <c r="BC20" s="278">
        <v>3.8</v>
      </c>
      <c r="BD20" s="265">
        <v>3.7</v>
      </c>
      <c r="BE20" s="278">
        <v>3.3</v>
      </c>
      <c r="BF20" s="278">
        <v>3.3</v>
      </c>
      <c r="BG20" s="278">
        <v>3.3</v>
      </c>
      <c r="BH20" s="278">
        <v>2.5</v>
      </c>
      <c r="BI20" s="278">
        <v>0</v>
      </c>
      <c r="BJ20" s="341">
        <v>0</v>
      </c>
    </row>
    <row r="21" spans="1:62" x14ac:dyDescent="0.3">
      <c r="A21" s="2" t="s">
        <v>62</v>
      </c>
      <c r="B21" s="10">
        <v>15.3</v>
      </c>
      <c r="C21" s="10">
        <v>17.100000000000001</v>
      </c>
      <c r="D21" s="10">
        <v>15.2</v>
      </c>
      <c r="E21" s="10">
        <v>17.399999999999999</v>
      </c>
      <c r="F21" s="10">
        <v>16.899999999999999</v>
      </c>
      <c r="G21" s="10">
        <v>17.100000000000001</v>
      </c>
      <c r="H21" s="10">
        <v>17.600000000000001</v>
      </c>
      <c r="I21" s="10">
        <v>18.899999999999999</v>
      </c>
      <c r="J21" s="10">
        <v>19.899999999999999</v>
      </c>
      <c r="K21" s="10">
        <v>21.3</v>
      </c>
      <c r="L21" s="10">
        <v>22.2</v>
      </c>
      <c r="M21" s="10">
        <v>23.1</v>
      </c>
      <c r="N21" s="10">
        <v>24.2</v>
      </c>
      <c r="O21" s="30">
        <v>25.1</v>
      </c>
      <c r="P21" s="30">
        <v>28.3</v>
      </c>
      <c r="Q21" s="30">
        <v>27.9</v>
      </c>
      <c r="R21" s="30">
        <v>29.8</v>
      </c>
      <c r="S21" s="30">
        <v>30.8</v>
      </c>
      <c r="T21" s="20">
        <v>31.4</v>
      </c>
      <c r="U21" s="24">
        <v>33.700000000000003</v>
      </c>
      <c r="V21" s="24">
        <v>35.299999999999997</v>
      </c>
      <c r="W21" s="24">
        <v>41.8</v>
      </c>
      <c r="X21" s="24">
        <v>43.7</v>
      </c>
      <c r="Y21" s="24">
        <v>48.3</v>
      </c>
      <c r="Z21" s="24">
        <v>50.1</v>
      </c>
      <c r="AA21" s="24">
        <v>53.7</v>
      </c>
      <c r="AB21" s="24">
        <v>49.9</v>
      </c>
      <c r="AC21" s="24">
        <v>55</v>
      </c>
      <c r="AD21" s="24">
        <v>54.3</v>
      </c>
      <c r="AE21" s="24">
        <v>55.7</v>
      </c>
      <c r="AF21" s="24">
        <v>60.8</v>
      </c>
      <c r="AG21" s="24">
        <v>61.3</v>
      </c>
      <c r="AH21" s="24">
        <v>61.7</v>
      </c>
      <c r="AI21" s="24">
        <v>63.8</v>
      </c>
      <c r="AJ21" s="24">
        <v>66.8</v>
      </c>
      <c r="AK21" s="24">
        <v>70</v>
      </c>
      <c r="AL21" s="24">
        <v>71.7</v>
      </c>
      <c r="AM21" s="24">
        <v>71.8</v>
      </c>
      <c r="AN21" s="24">
        <v>82.7</v>
      </c>
      <c r="AO21" s="24">
        <v>75.5</v>
      </c>
      <c r="AP21" s="24">
        <v>71.3</v>
      </c>
      <c r="AQ21" s="24">
        <v>75.5</v>
      </c>
      <c r="AR21" s="24">
        <v>83.1</v>
      </c>
      <c r="AS21" s="22">
        <v>81.3</v>
      </c>
      <c r="AT21" s="198">
        <v>84.6</v>
      </c>
      <c r="AU21" s="10">
        <v>125.7</v>
      </c>
      <c r="AV21" s="10">
        <v>128</v>
      </c>
      <c r="AW21" s="10">
        <v>240.9</v>
      </c>
      <c r="AX21" s="232">
        <v>244.4</v>
      </c>
      <c r="AY21" s="232">
        <v>243</v>
      </c>
      <c r="AZ21" s="232">
        <v>245.7</v>
      </c>
      <c r="BA21" s="232">
        <v>246</v>
      </c>
      <c r="BB21" s="232">
        <v>251.3</v>
      </c>
      <c r="BC21" s="278">
        <v>257.39999999999998</v>
      </c>
      <c r="BD21" s="265">
        <v>281.89999999999998</v>
      </c>
      <c r="BE21" s="278">
        <v>261.10000000000002</v>
      </c>
      <c r="BF21" s="278">
        <v>262.8</v>
      </c>
      <c r="BG21" s="278">
        <v>263.8</v>
      </c>
      <c r="BH21" s="278">
        <v>268.5</v>
      </c>
      <c r="BI21" s="278">
        <v>273.7</v>
      </c>
      <c r="BJ21" s="342">
        <v>222.6</v>
      </c>
    </row>
    <row r="22" spans="1:62" x14ac:dyDescent="0.3">
      <c r="A22" s="2" t="s">
        <v>56</v>
      </c>
      <c r="B22" s="10">
        <v>16</v>
      </c>
      <c r="C22" s="10">
        <v>15.8</v>
      </c>
      <c r="D22" s="10">
        <v>15.2</v>
      </c>
      <c r="E22" s="10">
        <v>14.1</v>
      </c>
      <c r="F22" s="10">
        <v>13.4</v>
      </c>
      <c r="G22" s="10">
        <v>12.7</v>
      </c>
      <c r="H22" s="10">
        <v>12.5</v>
      </c>
      <c r="I22" s="10">
        <v>15.5</v>
      </c>
      <c r="J22" s="10">
        <v>15.4</v>
      </c>
      <c r="K22" s="10">
        <v>15.3</v>
      </c>
      <c r="L22" s="10">
        <v>15.4</v>
      </c>
      <c r="M22" s="10">
        <v>8.8000000000000007</v>
      </c>
      <c r="N22" s="10">
        <v>8.8000000000000007</v>
      </c>
      <c r="O22" s="30">
        <v>36.299999999999997</v>
      </c>
      <c r="P22" s="30">
        <v>39.299999999999997</v>
      </c>
      <c r="Q22" s="30">
        <v>46</v>
      </c>
      <c r="R22" s="30">
        <v>40.5</v>
      </c>
      <c r="S22" s="30">
        <v>71.900000000000006</v>
      </c>
      <c r="T22" s="20">
        <v>70.5</v>
      </c>
      <c r="U22" s="24">
        <v>75.099999999999994</v>
      </c>
      <c r="V22" s="24">
        <v>73.2</v>
      </c>
      <c r="W22" s="24">
        <v>80.400000000000006</v>
      </c>
      <c r="X22" s="24">
        <v>82.4</v>
      </c>
      <c r="Y22" s="24">
        <v>83.5</v>
      </c>
      <c r="Z22" s="24">
        <v>82.4</v>
      </c>
      <c r="AA22" s="24">
        <v>82.9</v>
      </c>
      <c r="AB22" s="24">
        <v>86</v>
      </c>
      <c r="AC22" s="24">
        <v>89.1</v>
      </c>
      <c r="AD22" s="24">
        <v>93.4</v>
      </c>
      <c r="AE22" s="24">
        <v>88.8</v>
      </c>
      <c r="AF22" s="24">
        <v>86.5</v>
      </c>
      <c r="AG22" s="24">
        <v>87.4</v>
      </c>
      <c r="AH22" s="24">
        <v>92.8</v>
      </c>
      <c r="AI22" s="24">
        <v>92.5</v>
      </c>
      <c r="AJ22" s="24">
        <v>93.8</v>
      </c>
      <c r="AK22" s="24">
        <v>89.6</v>
      </c>
      <c r="AL22" s="24">
        <v>87.8</v>
      </c>
      <c r="AM22" s="24">
        <v>85</v>
      </c>
      <c r="AN22" s="24">
        <v>97.2</v>
      </c>
      <c r="AO22" s="24">
        <v>115.4</v>
      </c>
      <c r="AP22" s="24">
        <v>48.5</v>
      </c>
      <c r="AQ22" s="24">
        <v>81.5</v>
      </c>
      <c r="AR22" s="24">
        <v>79.400000000000006</v>
      </c>
      <c r="AS22" s="22">
        <v>48.3</v>
      </c>
      <c r="AT22" s="198">
        <v>47.4</v>
      </c>
      <c r="AU22" s="10">
        <v>30.3</v>
      </c>
      <c r="AV22" s="10">
        <v>31</v>
      </c>
      <c r="AW22" s="10">
        <v>30.1</v>
      </c>
      <c r="AX22" s="232">
        <v>30.4</v>
      </c>
      <c r="AY22" s="232">
        <v>77.099999999999994</v>
      </c>
      <c r="AZ22" s="232">
        <v>75.3</v>
      </c>
      <c r="BA22" s="232">
        <v>107.5</v>
      </c>
      <c r="BB22" s="232">
        <v>199.1</v>
      </c>
      <c r="BC22" s="278">
        <v>273.89999999999998</v>
      </c>
      <c r="BD22" s="265">
        <v>273.3</v>
      </c>
      <c r="BE22" s="278">
        <v>228.8</v>
      </c>
      <c r="BF22" s="278">
        <v>138.4</v>
      </c>
      <c r="BG22" s="278">
        <v>293</v>
      </c>
      <c r="BH22" s="278">
        <v>373.5</v>
      </c>
      <c r="BI22" s="278">
        <v>455.9</v>
      </c>
      <c r="BJ22" s="342">
        <v>396.8</v>
      </c>
    </row>
    <row r="23" spans="1:62" x14ac:dyDescent="0.3">
      <c r="A23" s="2" t="s">
        <v>63</v>
      </c>
      <c r="B23" s="10">
        <v>10.7</v>
      </c>
      <c r="C23" s="10">
        <v>9.4</v>
      </c>
      <c r="D23" s="10">
        <v>9.6999999999999993</v>
      </c>
      <c r="E23" s="10">
        <v>9</v>
      </c>
      <c r="F23" s="10">
        <v>9.1</v>
      </c>
      <c r="G23" s="10">
        <v>9.9</v>
      </c>
      <c r="H23" s="10">
        <v>10.4</v>
      </c>
      <c r="I23" s="10">
        <v>11.3</v>
      </c>
      <c r="J23" s="10">
        <v>12.1</v>
      </c>
      <c r="K23" s="10">
        <v>11.7</v>
      </c>
      <c r="L23" s="10">
        <v>12.1</v>
      </c>
      <c r="M23" s="10">
        <v>13.1</v>
      </c>
      <c r="N23" s="10">
        <v>14.4</v>
      </c>
      <c r="O23" s="30">
        <v>29.8</v>
      </c>
      <c r="P23" s="30">
        <v>25.9</v>
      </c>
      <c r="Q23" s="30">
        <v>24.8</v>
      </c>
      <c r="R23" s="30">
        <v>26.4</v>
      </c>
      <c r="S23" s="30">
        <v>27</v>
      </c>
      <c r="T23" s="20">
        <v>23</v>
      </c>
      <c r="U23" s="24">
        <v>24.9</v>
      </c>
      <c r="V23" s="24">
        <v>25.7</v>
      </c>
      <c r="W23" s="24">
        <v>26</v>
      </c>
      <c r="X23" s="41" t="s">
        <v>1</v>
      </c>
      <c r="Y23" s="41" t="s">
        <v>1</v>
      </c>
      <c r="Z23" s="41" t="s">
        <v>1</v>
      </c>
      <c r="AA23" s="41" t="s">
        <v>1</v>
      </c>
      <c r="AB23" s="19" t="s">
        <v>1</v>
      </c>
      <c r="AC23" s="19" t="s">
        <v>1</v>
      </c>
      <c r="AD23" s="19" t="s">
        <v>1</v>
      </c>
      <c r="AE23" s="19" t="s">
        <v>1</v>
      </c>
      <c r="AF23" s="19" t="s">
        <v>1</v>
      </c>
      <c r="AG23" s="19" t="s">
        <v>1</v>
      </c>
      <c r="AH23" s="19" t="s">
        <v>1</v>
      </c>
      <c r="AI23" s="276">
        <v>0</v>
      </c>
      <c r="AJ23" s="276">
        <v>0</v>
      </c>
      <c r="AK23" s="276">
        <v>0</v>
      </c>
      <c r="AL23" s="276">
        <v>0</v>
      </c>
      <c r="AM23" s="276">
        <v>0</v>
      </c>
      <c r="AN23" s="276">
        <v>0</v>
      </c>
      <c r="AO23" s="276">
        <v>0</v>
      </c>
      <c r="AP23" s="276">
        <v>0</v>
      </c>
      <c r="AQ23" s="276">
        <v>0</v>
      </c>
      <c r="AR23" s="276">
        <v>0</v>
      </c>
      <c r="AS23" s="276">
        <v>0</v>
      </c>
      <c r="AT23" s="276">
        <v>0</v>
      </c>
      <c r="AU23" s="276">
        <v>0</v>
      </c>
      <c r="AV23" s="276">
        <v>0</v>
      </c>
      <c r="AW23" s="276">
        <v>0</v>
      </c>
      <c r="AX23" s="276">
        <v>0</v>
      </c>
      <c r="AY23" s="276">
        <v>0</v>
      </c>
      <c r="AZ23" s="276">
        <v>0</v>
      </c>
      <c r="BA23" s="276">
        <v>0</v>
      </c>
      <c r="BB23" s="276">
        <v>0</v>
      </c>
      <c r="BC23" s="276">
        <v>0</v>
      </c>
      <c r="BD23" s="276">
        <v>0</v>
      </c>
      <c r="BE23" s="276">
        <v>0</v>
      </c>
      <c r="BF23" s="276">
        <v>0</v>
      </c>
      <c r="BG23" s="276">
        <v>0</v>
      </c>
      <c r="BH23" s="276">
        <v>0</v>
      </c>
      <c r="BI23" s="276">
        <v>0</v>
      </c>
      <c r="BJ23" s="341">
        <v>0</v>
      </c>
    </row>
    <row r="24" spans="1:62" s="5" customFormat="1" x14ac:dyDescent="0.3">
      <c r="A24" s="38" t="s">
        <v>135</v>
      </c>
      <c r="B24" s="20"/>
      <c r="C24" s="20"/>
      <c r="D24" s="20"/>
      <c r="E24" s="20"/>
      <c r="F24" s="20"/>
      <c r="G24" s="20"/>
      <c r="H24" s="20"/>
      <c r="I24" s="20"/>
      <c r="J24" s="20"/>
      <c r="K24" s="20"/>
      <c r="L24" s="20"/>
      <c r="M24" s="20"/>
      <c r="N24" s="20"/>
      <c r="O24" s="30"/>
      <c r="P24" s="30"/>
      <c r="Q24" s="30"/>
      <c r="R24" s="30"/>
      <c r="S24" s="30"/>
      <c r="T24" s="20"/>
      <c r="U24" s="24"/>
      <c r="V24" s="24"/>
      <c r="W24" s="24"/>
      <c r="X24" s="19"/>
      <c r="Y24" s="19"/>
      <c r="Z24" s="19"/>
      <c r="AA24" s="19"/>
      <c r="AB24" s="19"/>
      <c r="AC24" s="19"/>
      <c r="AD24" s="19"/>
      <c r="AE24" s="19"/>
      <c r="AF24" s="19"/>
      <c r="AG24" s="19"/>
      <c r="AH24" s="19"/>
      <c r="AI24" s="276">
        <v>0</v>
      </c>
      <c r="AJ24" s="276">
        <v>0</v>
      </c>
      <c r="AK24" s="276">
        <v>0</v>
      </c>
      <c r="AL24" s="276">
        <v>0</v>
      </c>
      <c r="AM24" s="276">
        <v>0</v>
      </c>
      <c r="AN24" s="276">
        <v>0</v>
      </c>
      <c r="AO24" s="276">
        <v>0</v>
      </c>
      <c r="AP24" s="276">
        <v>0</v>
      </c>
      <c r="AQ24" s="276">
        <v>0</v>
      </c>
      <c r="AR24" s="19">
        <v>7.5</v>
      </c>
      <c r="AS24" s="19">
        <v>7.7</v>
      </c>
      <c r="AT24" s="198">
        <v>5.8</v>
      </c>
      <c r="AU24" s="10">
        <v>5</v>
      </c>
      <c r="AV24" s="10">
        <v>4.0999999999999996</v>
      </c>
      <c r="AW24" s="10">
        <v>3.3</v>
      </c>
      <c r="AX24" s="232">
        <v>3.3</v>
      </c>
      <c r="AY24" s="232">
        <v>2.7</v>
      </c>
      <c r="AZ24" s="232">
        <v>1.8</v>
      </c>
      <c r="BA24" s="232">
        <v>0.8</v>
      </c>
      <c r="BB24" s="232">
        <v>0.5</v>
      </c>
      <c r="BC24" s="278">
        <v>0.3</v>
      </c>
      <c r="BD24" s="265">
        <v>0.2</v>
      </c>
      <c r="BE24" s="278">
        <v>0.1</v>
      </c>
      <c r="BF24" s="276">
        <v>0</v>
      </c>
      <c r="BG24" s="276">
        <v>0</v>
      </c>
      <c r="BH24" s="276">
        <v>0</v>
      </c>
      <c r="BI24" s="276">
        <v>0</v>
      </c>
      <c r="BJ24" s="341">
        <v>0</v>
      </c>
    </row>
    <row r="25" spans="1:62" s="271" customFormat="1" x14ac:dyDescent="0.3">
      <c r="A25" s="320" t="s">
        <v>266</v>
      </c>
      <c r="B25" s="20"/>
      <c r="C25" s="20"/>
      <c r="D25" s="20"/>
      <c r="E25" s="20"/>
      <c r="F25" s="20"/>
      <c r="G25" s="20"/>
      <c r="H25" s="20"/>
      <c r="I25" s="20"/>
      <c r="J25" s="20"/>
      <c r="K25" s="20"/>
      <c r="L25" s="20"/>
      <c r="M25" s="20"/>
      <c r="N25" s="20"/>
      <c r="O25" s="30"/>
      <c r="P25" s="30"/>
      <c r="Q25" s="30"/>
      <c r="R25" s="30"/>
      <c r="S25" s="30"/>
      <c r="T25" s="20"/>
      <c r="U25" s="24"/>
      <c r="V25" s="24"/>
      <c r="W25" s="24"/>
      <c r="X25" s="19"/>
      <c r="Y25" s="19"/>
      <c r="Z25" s="19"/>
      <c r="AA25" s="19"/>
      <c r="AB25" s="19"/>
      <c r="AC25" s="19"/>
      <c r="AD25" s="19"/>
      <c r="AE25" s="19"/>
      <c r="AF25" s="19"/>
      <c r="AG25" s="19"/>
      <c r="AH25" s="19"/>
      <c r="AI25" s="276">
        <v>0</v>
      </c>
      <c r="AJ25" s="276">
        <v>0</v>
      </c>
      <c r="AK25" s="276">
        <v>0</v>
      </c>
      <c r="AL25" s="276">
        <v>0</v>
      </c>
      <c r="AM25" s="276">
        <v>0</v>
      </c>
      <c r="AN25" s="276">
        <v>0</v>
      </c>
      <c r="AO25" s="276">
        <v>0</v>
      </c>
      <c r="AP25" s="276">
        <v>0</v>
      </c>
      <c r="AQ25" s="276">
        <v>0</v>
      </c>
      <c r="AR25" s="276">
        <v>0</v>
      </c>
      <c r="AS25" s="276">
        <v>0</v>
      </c>
      <c r="AT25" s="276">
        <v>0</v>
      </c>
      <c r="AU25" s="276">
        <v>0</v>
      </c>
      <c r="AV25" s="276">
        <v>0</v>
      </c>
      <c r="AW25" s="276">
        <v>0</v>
      </c>
      <c r="AX25" s="276">
        <v>0</v>
      </c>
      <c r="AY25" s="276">
        <v>0</v>
      </c>
      <c r="AZ25" s="276">
        <v>0</v>
      </c>
      <c r="BA25" s="276">
        <v>0</v>
      </c>
      <c r="BB25" s="276">
        <v>0</v>
      </c>
      <c r="BC25" s="276">
        <v>0</v>
      </c>
      <c r="BD25" s="276">
        <v>0</v>
      </c>
      <c r="BE25" s="276">
        <v>0</v>
      </c>
      <c r="BF25" s="276">
        <v>0</v>
      </c>
      <c r="BG25" s="276">
        <v>0</v>
      </c>
      <c r="BH25" s="278">
        <v>16.899999999999999</v>
      </c>
      <c r="BI25" s="278">
        <v>0</v>
      </c>
      <c r="BJ25" s="341">
        <v>1.5</v>
      </c>
    </row>
    <row r="26" spans="1:62" x14ac:dyDescent="0.3">
      <c r="A26" s="2" t="s">
        <v>100</v>
      </c>
      <c r="B26" s="10">
        <v>3</v>
      </c>
      <c r="C26" s="10">
        <v>5.0999999999999996</v>
      </c>
      <c r="D26" s="10">
        <v>6.8</v>
      </c>
      <c r="E26" s="10">
        <v>5.8</v>
      </c>
      <c r="F26" s="10">
        <v>5.9</v>
      </c>
      <c r="G26" s="10">
        <v>6</v>
      </c>
      <c r="H26" s="10">
        <v>5.0999999999999996</v>
      </c>
      <c r="I26" s="10">
        <v>5.2</v>
      </c>
      <c r="J26" s="10">
        <v>5.3</v>
      </c>
      <c r="K26" s="10">
        <v>5.6</v>
      </c>
      <c r="L26" s="10">
        <v>6.5</v>
      </c>
      <c r="M26" s="10">
        <v>6.4</v>
      </c>
      <c r="N26" s="10">
        <v>3.7</v>
      </c>
      <c r="O26" s="30">
        <v>3.6</v>
      </c>
      <c r="P26" s="30">
        <v>6.1</v>
      </c>
      <c r="Q26" s="30">
        <v>5.2</v>
      </c>
      <c r="R26" s="30">
        <v>5.2</v>
      </c>
      <c r="S26" s="30">
        <v>5.7</v>
      </c>
      <c r="T26" s="20">
        <v>6</v>
      </c>
      <c r="U26" s="24">
        <v>6.3</v>
      </c>
      <c r="V26" s="24">
        <v>11.3</v>
      </c>
      <c r="W26" s="24">
        <v>14.8</v>
      </c>
      <c r="X26" s="24">
        <v>13.6</v>
      </c>
      <c r="Y26" s="24">
        <v>13.2</v>
      </c>
      <c r="Z26" s="24">
        <v>13.7</v>
      </c>
      <c r="AA26" s="24">
        <v>13.8</v>
      </c>
      <c r="AB26" s="24">
        <v>9.5</v>
      </c>
      <c r="AC26" s="24">
        <v>12.9</v>
      </c>
      <c r="AD26" s="24">
        <v>12.5</v>
      </c>
      <c r="AE26" s="24">
        <v>9.5</v>
      </c>
      <c r="AF26" s="24">
        <v>9.8000000000000007</v>
      </c>
      <c r="AG26" s="24">
        <v>10.7</v>
      </c>
      <c r="AH26" s="24">
        <v>8.9</v>
      </c>
      <c r="AI26" s="24">
        <v>9.1</v>
      </c>
      <c r="AJ26" s="24">
        <v>10.8</v>
      </c>
      <c r="AK26" s="24">
        <v>11.4</v>
      </c>
      <c r="AL26" s="24">
        <v>12.5</v>
      </c>
      <c r="AM26" s="24">
        <v>12.7</v>
      </c>
      <c r="AN26" s="24">
        <v>12.8</v>
      </c>
      <c r="AO26" s="24">
        <v>8.5</v>
      </c>
      <c r="AP26" s="24">
        <v>8.5</v>
      </c>
      <c r="AQ26" s="24">
        <v>9.1</v>
      </c>
      <c r="AR26" s="24">
        <v>9.1</v>
      </c>
      <c r="AS26" s="22">
        <v>9.1</v>
      </c>
      <c r="AT26" s="198">
        <v>9.1999999999999993</v>
      </c>
      <c r="AU26" s="10">
        <v>8.6</v>
      </c>
      <c r="AV26" s="10">
        <v>8.6999999999999993</v>
      </c>
      <c r="AW26" s="10">
        <v>8.5</v>
      </c>
      <c r="AX26" s="232">
        <v>7.9</v>
      </c>
      <c r="AY26" s="232">
        <v>5.8</v>
      </c>
      <c r="AZ26" s="232">
        <v>5.2</v>
      </c>
      <c r="BA26" s="232">
        <v>5.9</v>
      </c>
      <c r="BB26" s="232">
        <v>5.9</v>
      </c>
      <c r="BC26" s="276">
        <v>4</v>
      </c>
      <c r="BD26" s="276">
        <v>4.0999999999999996</v>
      </c>
      <c r="BE26" s="276">
        <v>4</v>
      </c>
      <c r="BF26" s="276">
        <v>4.1999999999999993</v>
      </c>
      <c r="BG26" s="276">
        <v>4.9000000000000004</v>
      </c>
      <c r="BH26" s="276">
        <v>5.4</v>
      </c>
      <c r="BI26" s="276">
        <v>4.8</v>
      </c>
      <c r="BJ26" s="342">
        <v>4.5999999999999996</v>
      </c>
    </row>
    <row r="27" spans="1:62" x14ac:dyDescent="0.3">
      <c r="A27" s="2" t="s">
        <v>224</v>
      </c>
      <c r="B27" s="10">
        <v>0</v>
      </c>
      <c r="C27" s="10">
        <v>0</v>
      </c>
      <c r="D27" s="10">
        <v>0</v>
      </c>
      <c r="E27" s="10">
        <v>0</v>
      </c>
      <c r="F27" s="10">
        <v>0</v>
      </c>
      <c r="G27" s="10">
        <v>0</v>
      </c>
      <c r="H27" s="10">
        <v>0</v>
      </c>
      <c r="I27" s="10">
        <v>0</v>
      </c>
      <c r="J27" s="10">
        <v>0</v>
      </c>
      <c r="K27" s="10">
        <v>0</v>
      </c>
      <c r="L27" s="10">
        <v>0</v>
      </c>
      <c r="M27" s="10">
        <v>0</v>
      </c>
      <c r="N27" s="10">
        <v>0</v>
      </c>
      <c r="O27" s="10">
        <v>0</v>
      </c>
      <c r="P27" s="10">
        <v>0</v>
      </c>
      <c r="Q27" s="10">
        <v>0</v>
      </c>
      <c r="R27" s="10">
        <v>0</v>
      </c>
      <c r="S27" s="10">
        <v>0</v>
      </c>
      <c r="T27" s="10">
        <v>0</v>
      </c>
      <c r="U27" s="10">
        <v>0</v>
      </c>
      <c r="V27" s="10">
        <v>0</v>
      </c>
      <c r="W27" s="10">
        <v>0</v>
      </c>
      <c r="X27" s="10">
        <v>0</v>
      </c>
      <c r="Y27" s="10">
        <v>0</v>
      </c>
      <c r="Z27" s="10">
        <v>0</v>
      </c>
      <c r="AA27" s="10">
        <v>0</v>
      </c>
      <c r="AB27" s="10">
        <v>0</v>
      </c>
      <c r="AC27" s="10">
        <v>0</v>
      </c>
      <c r="AD27" s="10">
        <v>0</v>
      </c>
      <c r="AE27" s="10">
        <v>0</v>
      </c>
      <c r="AF27" s="10">
        <v>0</v>
      </c>
      <c r="AG27" s="10">
        <v>0</v>
      </c>
      <c r="AH27" s="10">
        <v>0</v>
      </c>
      <c r="AI27" s="276">
        <v>0</v>
      </c>
      <c r="AJ27" s="276">
        <v>0</v>
      </c>
      <c r="AK27" s="276">
        <v>0</v>
      </c>
      <c r="AL27" s="276">
        <v>0</v>
      </c>
      <c r="AM27" s="276">
        <v>0</v>
      </c>
      <c r="AN27" s="276">
        <v>0</v>
      </c>
      <c r="AO27" s="276">
        <v>0</v>
      </c>
      <c r="AP27" s="276">
        <v>0</v>
      </c>
      <c r="AQ27" s="276">
        <v>0</v>
      </c>
      <c r="AR27" s="276">
        <v>0</v>
      </c>
      <c r="AS27" s="276">
        <v>0</v>
      </c>
      <c r="AT27" s="276">
        <v>0</v>
      </c>
      <c r="AU27" s="276">
        <v>0</v>
      </c>
      <c r="AV27" s="276">
        <v>0</v>
      </c>
      <c r="AW27" s="10">
        <v>43.2</v>
      </c>
      <c r="AX27" s="232">
        <v>47.8</v>
      </c>
      <c r="AY27" s="232">
        <v>57.8</v>
      </c>
      <c r="AZ27" s="232">
        <v>55.8</v>
      </c>
      <c r="BA27" s="232">
        <v>55.8</v>
      </c>
      <c r="BB27" s="232">
        <v>55.8</v>
      </c>
      <c r="BC27" s="276">
        <v>57.8</v>
      </c>
      <c r="BD27" s="276">
        <v>61.6</v>
      </c>
      <c r="BE27" s="276">
        <v>56.6</v>
      </c>
      <c r="BF27" s="276">
        <v>56.6</v>
      </c>
      <c r="BG27" s="276">
        <v>53.6</v>
      </c>
      <c r="BH27" s="276">
        <v>48.199999999999996</v>
      </c>
      <c r="BI27" s="276">
        <v>49.5</v>
      </c>
      <c r="BJ27" s="342">
        <v>52.1</v>
      </c>
    </row>
    <row r="28" spans="1:62" x14ac:dyDescent="0.3">
      <c r="A28" s="33" t="s">
        <v>64</v>
      </c>
      <c r="B28" s="10">
        <v>0.1</v>
      </c>
      <c r="C28" s="10">
        <v>0.1</v>
      </c>
      <c r="D28" s="10">
        <v>0.1</v>
      </c>
      <c r="E28" s="10">
        <v>0.1</v>
      </c>
      <c r="F28" s="10">
        <v>0.1</v>
      </c>
      <c r="G28" s="10">
        <v>0.1</v>
      </c>
      <c r="H28" s="10">
        <v>0.1</v>
      </c>
      <c r="I28" s="10">
        <v>0.1</v>
      </c>
      <c r="J28" s="10">
        <v>0.1</v>
      </c>
      <c r="K28" s="10">
        <v>0.1</v>
      </c>
      <c r="L28" s="10">
        <v>0.1</v>
      </c>
      <c r="M28" s="10">
        <v>0.1</v>
      </c>
      <c r="N28" s="10">
        <v>0.1</v>
      </c>
      <c r="O28" s="30">
        <v>0.1</v>
      </c>
      <c r="P28" s="30">
        <v>0.1</v>
      </c>
      <c r="Q28" s="30">
        <v>0.1</v>
      </c>
      <c r="R28" s="30">
        <v>0.1</v>
      </c>
      <c r="S28" s="30">
        <v>0.1</v>
      </c>
      <c r="T28" s="20">
        <v>0.1</v>
      </c>
      <c r="U28" s="24">
        <v>0.1</v>
      </c>
      <c r="V28" s="24">
        <v>0.1</v>
      </c>
      <c r="W28" s="24">
        <v>0.1</v>
      </c>
      <c r="X28" s="24">
        <v>3.4</v>
      </c>
      <c r="Y28" s="24">
        <v>3.4</v>
      </c>
      <c r="Z28" s="24">
        <v>0.1</v>
      </c>
      <c r="AA28" s="24">
        <v>0.1</v>
      </c>
      <c r="AB28" s="24">
        <v>2.9</v>
      </c>
      <c r="AC28" s="24">
        <v>3.1</v>
      </c>
      <c r="AD28" s="24">
        <v>3.1</v>
      </c>
      <c r="AE28" s="24">
        <v>0.1</v>
      </c>
      <c r="AF28" s="24">
        <v>24.5</v>
      </c>
      <c r="AG28" s="24">
        <v>24.5</v>
      </c>
      <c r="AH28" s="24">
        <v>24.4</v>
      </c>
      <c r="AI28" s="24">
        <v>24.4</v>
      </c>
      <c r="AJ28" s="24">
        <v>0.1</v>
      </c>
      <c r="AK28" s="24">
        <v>24.4</v>
      </c>
      <c r="AL28" s="24">
        <v>23</v>
      </c>
      <c r="AM28" s="24">
        <v>23</v>
      </c>
      <c r="AN28" s="24">
        <v>0.2</v>
      </c>
      <c r="AO28" s="24">
        <v>0.1</v>
      </c>
      <c r="AP28" s="24">
        <v>0.1</v>
      </c>
      <c r="AQ28" s="24">
        <v>0.1</v>
      </c>
      <c r="AR28" s="24">
        <v>0.1</v>
      </c>
      <c r="AS28" s="22">
        <v>0.1</v>
      </c>
      <c r="AT28" s="198">
        <v>9.3000000000000007</v>
      </c>
      <c r="AU28" s="10">
        <v>8.6999999999999993</v>
      </c>
      <c r="AV28" s="10">
        <v>8.6999999999999993</v>
      </c>
      <c r="AW28" s="10">
        <v>9.3000000000000007</v>
      </c>
      <c r="AX28" s="232">
        <v>15.3</v>
      </c>
      <c r="AY28" s="232">
        <v>15.8</v>
      </c>
      <c r="AZ28" s="232">
        <v>29.5</v>
      </c>
      <c r="BA28" s="262">
        <v>37.4</v>
      </c>
      <c r="BB28" s="232">
        <v>48.2</v>
      </c>
      <c r="BC28" s="276">
        <v>52.9</v>
      </c>
      <c r="BD28" s="276">
        <v>52.1</v>
      </c>
      <c r="BE28" s="276">
        <v>50.6</v>
      </c>
      <c r="BF28" s="276">
        <v>49</v>
      </c>
      <c r="BG28" s="276">
        <v>47.3</v>
      </c>
      <c r="BH28" s="276">
        <v>46.1</v>
      </c>
      <c r="BI28" s="276">
        <v>44.9</v>
      </c>
      <c r="BJ28" s="342">
        <v>44.3</v>
      </c>
    </row>
    <row r="29" spans="1:62" x14ac:dyDescent="0.3">
      <c r="A29" s="33" t="s">
        <v>126</v>
      </c>
      <c r="B29" s="41" t="s">
        <v>1</v>
      </c>
      <c r="C29" s="10" t="s">
        <v>1</v>
      </c>
      <c r="D29" s="10" t="s">
        <v>1</v>
      </c>
      <c r="E29" s="10" t="s">
        <v>1</v>
      </c>
      <c r="F29" s="10" t="s">
        <v>1</v>
      </c>
      <c r="G29" s="10" t="s">
        <v>1</v>
      </c>
      <c r="H29" s="10" t="s">
        <v>1</v>
      </c>
      <c r="I29" s="10" t="s">
        <v>1</v>
      </c>
      <c r="J29" s="10" t="s">
        <v>1</v>
      </c>
      <c r="K29" s="10" t="s">
        <v>1</v>
      </c>
      <c r="L29" s="10" t="s">
        <v>1</v>
      </c>
      <c r="M29" s="10" t="s">
        <v>1</v>
      </c>
      <c r="N29" s="10" t="s">
        <v>1</v>
      </c>
      <c r="O29" s="10" t="s">
        <v>1</v>
      </c>
      <c r="P29" s="10" t="s">
        <v>1</v>
      </c>
      <c r="Q29" s="10" t="s">
        <v>1</v>
      </c>
      <c r="R29" s="10" t="s">
        <v>1</v>
      </c>
      <c r="S29" s="10" t="s">
        <v>1</v>
      </c>
      <c r="T29" s="10" t="s">
        <v>1</v>
      </c>
      <c r="U29" s="10" t="s">
        <v>1</v>
      </c>
      <c r="V29" s="10" t="s">
        <v>1</v>
      </c>
      <c r="W29" s="10" t="s">
        <v>1</v>
      </c>
      <c r="X29" s="10" t="s">
        <v>1</v>
      </c>
      <c r="Y29" s="10" t="s">
        <v>1</v>
      </c>
      <c r="Z29" s="10" t="s">
        <v>1</v>
      </c>
      <c r="AA29" s="10" t="s">
        <v>1</v>
      </c>
      <c r="AB29" s="10" t="s">
        <v>1</v>
      </c>
      <c r="AC29" s="10" t="s">
        <v>1</v>
      </c>
      <c r="AD29" s="10" t="s">
        <v>1</v>
      </c>
      <c r="AE29" s="10" t="s">
        <v>1</v>
      </c>
      <c r="AF29" s="10" t="s">
        <v>1</v>
      </c>
      <c r="AG29" s="10" t="s">
        <v>1</v>
      </c>
      <c r="AH29" s="10" t="s">
        <v>1</v>
      </c>
      <c r="AI29" s="276">
        <v>0</v>
      </c>
      <c r="AJ29" s="10">
        <v>23.2</v>
      </c>
      <c r="AK29" s="276">
        <v>0</v>
      </c>
      <c r="AL29" s="276">
        <v>0</v>
      </c>
      <c r="AM29" s="276">
        <v>0</v>
      </c>
      <c r="AN29" s="10">
        <v>24.2</v>
      </c>
      <c r="AO29" s="24">
        <v>23.2</v>
      </c>
      <c r="AP29" s="24">
        <v>23.1</v>
      </c>
      <c r="AQ29" s="24">
        <v>23.1</v>
      </c>
      <c r="AR29" s="24">
        <v>23</v>
      </c>
      <c r="AS29" s="22">
        <v>22.9</v>
      </c>
      <c r="AT29" s="198">
        <v>22.8</v>
      </c>
      <c r="AU29" s="10">
        <v>22.7</v>
      </c>
      <c r="AV29" s="10">
        <v>22.6</v>
      </c>
      <c r="AW29" s="10">
        <v>22.5</v>
      </c>
      <c r="AX29" s="232">
        <v>22.4</v>
      </c>
      <c r="AY29" s="232">
        <v>22.3</v>
      </c>
      <c r="AZ29" s="232">
        <v>21.7</v>
      </c>
      <c r="BA29" s="232">
        <v>21.6</v>
      </c>
      <c r="BB29" s="232">
        <v>21.5</v>
      </c>
      <c r="BC29" s="276">
        <v>55.2</v>
      </c>
      <c r="BD29" s="276">
        <v>55</v>
      </c>
      <c r="BE29" s="276">
        <v>54.9</v>
      </c>
      <c r="BF29" s="276">
        <v>54.7</v>
      </c>
      <c r="BG29" s="276">
        <v>54.6</v>
      </c>
      <c r="BH29" s="276">
        <v>54.5</v>
      </c>
      <c r="BI29" s="276">
        <v>54.4</v>
      </c>
      <c r="BJ29" s="342">
        <v>54.3</v>
      </c>
    </row>
    <row r="30" spans="1:62" x14ac:dyDescent="0.3">
      <c r="A30" s="33" t="s">
        <v>101</v>
      </c>
      <c r="B30" s="10">
        <v>726.4</v>
      </c>
      <c r="C30" s="10">
        <v>720.8</v>
      </c>
      <c r="D30" s="10">
        <v>708.3</v>
      </c>
      <c r="E30" s="10">
        <v>696.5</v>
      </c>
      <c r="F30" s="10">
        <v>680.8</v>
      </c>
      <c r="G30" s="10">
        <v>666.6</v>
      </c>
      <c r="H30" s="10">
        <v>658.5</v>
      </c>
      <c r="I30" s="34">
        <v>798.9</v>
      </c>
      <c r="J30" s="10">
        <v>794.2</v>
      </c>
      <c r="K30" s="10">
        <v>843.2</v>
      </c>
      <c r="L30" s="10">
        <v>856.9</v>
      </c>
      <c r="M30" s="10">
        <v>857.5</v>
      </c>
      <c r="N30" s="10">
        <v>877.5</v>
      </c>
      <c r="O30" s="30">
        <v>899.1</v>
      </c>
      <c r="P30" s="30">
        <v>928.6</v>
      </c>
      <c r="Q30" s="30">
        <v>950</v>
      </c>
      <c r="R30" s="30">
        <v>957.9</v>
      </c>
      <c r="S30" s="30">
        <v>977.7</v>
      </c>
      <c r="T30" s="20">
        <v>994.9</v>
      </c>
      <c r="U30" s="24">
        <v>1043.7</v>
      </c>
      <c r="V30" s="24">
        <v>1058.0999999999999</v>
      </c>
      <c r="W30" s="24">
        <v>1181.3</v>
      </c>
      <c r="X30" s="24">
        <v>1186.8</v>
      </c>
      <c r="Y30" s="24">
        <v>1285.8</v>
      </c>
      <c r="Z30" s="24">
        <v>1299.4000000000001</v>
      </c>
      <c r="AA30" s="24">
        <v>1334.5</v>
      </c>
      <c r="AB30" s="24">
        <v>1372.8</v>
      </c>
      <c r="AC30" s="24">
        <v>1416.4</v>
      </c>
      <c r="AD30" s="24">
        <v>1450.5</v>
      </c>
      <c r="AE30" s="24">
        <v>1518.7</v>
      </c>
      <c r="AF30" s="24">
        <v>1592</v>
      </c>
      <c r="AG30" s="24">
        <v>1649.8</v>
      </c>
      <c r="AH30" s="24">
        <v>1705</v>
      </c>
      <c r="AI30" s="24">
        <v>1806</v>
      </c>
      <c r="AJ30" s="24">
        <v>1848.5</v>
      </c>
      <c r="AK30" s="24">
        <v>2003.9</v>
      </c>
      <c r="AL30" s="24">
        <v>2075.9</v>
      </c>
      <c r="AM30" s="24">
        <v>2156.4</v>
      </c>
      <c r="AN30" s="24">
        <v>2190.1999999999998</v>
      </c>
      <c r="AO30" s="24">
        <v>2207.1</v>
      </c>
      <c r="AP30" s="24">
        <v>2248.5</v>
      </c>
      <c r="AQ30" s="24">
        <v>2297.1</v>
      </c>
      <c r="AR30" s="24">
        <v>2337.1</v>
      </c>
      <c r="AS30" s="22">
        <v>2380.1999999999998</v>
      </c>
      <c r="AT30" s="198">
        <v>2426.3000000000002</v>
      </c>
      <c r="AU30" s="10">
        <v>2468</v>
      </c>
      <c r="AV30" s="10">
        <v>2500.6</v>
      </c>
      <c r="AW30" s="10">
        <v>3147</v>
      </c>
      <c r="AX30" s="232">
        <v>3164.7</v>
      </c>
      <c r="AY30" s="232">
        <v>3190.5</v>
      </c>
      <c r="AZ30" s="232">
        <v>3273.2</v>
      </c>
      <c r="BA30" s="232">
        <v>3284.8</v>
      </c>
      <c r="BB30" s="232">
        <v>3319.8</v>
      </c>
      <c r="BC30" s="276">
        <v>3351.6</v>
      </c>
      <c r="BD30" s="276">
        <v>3346.6</v>
      </c>
      <c r="BE30" s="276">
        <v>3332.3</v>
      </c>
      <c r="BF30" s="276">
        <v>3402.8</v>
      </c>
      <c r="BG30" s="276">
        <v>3419.4</v>
      </c>
      <c r="BH30" s="276">
        <v>3413.6</v>
      </c>
      <c r="BI30" s="276">
        <v>3414.7</v>
      </c>
      <c r="BJ30" s="342">
        <v>3415.7</v>
      </c>
    </row>
    <row r="31" spans="1:62" x14ac:dyDescent="0.3">
      <c r="A31" s="33" t="s">
        <v>65</v>
      </c>
      <c r="B31" s="10">
        <v>85.9</v>
      </c>
      <c r="C31" s="10">
        <v>87.5</v>
      </c>
      <c r="D31" s="10">
        <v>89.2</v>
      </c>
      <c r="E31" s="10">
        <v>85.9</v>
      </c>
      <c r="F31" s="10">
        <v>86.9</v>
      </c>
      <c r="G31" s="10">
        <v>31.6</v>
      </c>
      <c r="H31" s="10">
        <v>53.8</v>
      </c>
      <c r="I31" s="34">
        <v>610.4</v>
      </c>
      <c r="J31" s="10">
        <v>608.5</v>
      </c>
      <c r="K31" s="10">
        <v>557.6</v>
      </c>
      <c r="L31" s="10">
        <v>557.5</v>
      </c>
      <c r="M31" s="10">
        <v>557.79999999999995</v>
      </c>
      <c r="N31" s="10">
        <v>557.70000000000005</v>
      </c>
      <c r="O31" s="30">
        <v>557.5</v>
      </c>
      <c r="P31" s="30">
        <v>557.5</v>
      </c>
      <c r="Q31" s="30">
        <v>557.4</v>
      </c>
      <c r="R31" s="30">
        <v>557.29999999999995</v>
      </c>
      <c r="S31" s="30">
        <v>557.4</v>
      </c>
      <c r="T31" s="20">
        <v>557.29999999999995</v>
      </c>
      <c r="U31" s="24">
        <v>614.1</v>
      </c>
      <c r="V31" s="24">
        <v>614.4</v>
      </c>
      <c r="W31" s="24">
        <v>861.2</v>
      </c>
      <c r="X31" s="24">
        <v>861.1</v>
      </c>
      <c r="Y31" s="24">
        <v>915.5</v>
      </c>
      <c r="Z31" s="24">
        <v>898.3</v>
      </c>
      <c r="AA31" s="24">
        <v>823.5</v>
      </c>
      <c r="AB31" s="24">
        <v>823.6</v>
      </c>
      <c r="AC31" s="24">
        <v>823.7</v>
      </c>
      <c r="AD31" s="24">
        <v>831</v>
      </c>
      <c r="AE31" s="24">
        <v>835.5</v>
      </c>
      <c r="AF31" s="24">
        <v>835.7</v>
      </c>
      <c r="AG31" s="24">
        <v>836.1</v>
      </c>
      <c r="AH31" s="24">
        <v>836.5</v>
      </c>
      <c r="AI31" s="24">
        <v>837.7</v>
      </c>
      <c r="AJ31" s="24">
        <v>838.4</v>
      </c>
      <c r="AK31" s="24">
        <v>838.4</v>
      </c>
      <c r="AL31" s="24">
        <v>838.2</v>
      </c>
      <c r="AM31" s="24">
        <v>838.8</v>
      </c>
      <c r="AN31" s="24">
        <v>839.3</v>
      </c>
      <c r="AO31" s="24">
        <v>839.3</v>
      </c>
      <c r="AP31" s="24">
        <v>840.1</v>
      </c>
      <c r="AQ31" s="24">
        <v>832.4</v>
      </c>
      <c r="AR31" s="24">
        <v>832.3</v>
      </c>
      <c r="AS31" s="22">
        <v>851.5</v>
      </c>
      <c r="AT31" s="198">
        <v>853.3</v>
      </c>
      <c r="AU31" s="10">
        <v>856.8</v>
      </c>
      <c r="AV31" s="10">
        <v>858.8</v>
      </c>
      <c r="AW31" s="10">
        <v>1722.3</v>
      </c>
      <c r="AX31" s="232">
        <v>1722.5</v>
      </c>
      <c r="AY31" s="232">
        <v>1730.1</v>
      </c>
      <c r="AZ31" s="232">
        <v>1730.6</v>
      </c>
      <c r="BA31" s="232">
        <v>1728.9</v>
      </c>
      <c r="BB31" s="232">
        <v>1726.2</v>
      </c>
      <c r="BC31" s="276">
        <v>1722.4</v>
      </c>
      <c r="BD31" s="276">
        <v>1718.2</v>
      </c>
      <c r="BE31" s="276">
        <v>1722.6</v>
      </c>
      <c r="BF31" s="276">
        <v>1718.3</v>
      </c>
      <c r="BG31" s="276">
        <v>1719.4</v>
      </c>
      <c r="BH31" s="276">
        <v>1717.5</v>
      </c>
      <c r="BI31" s="276">
        <v>1718.4</v>
      </c>
      <c r="BJ31" s="342">
        <v>1718.5</v>
      </c>
    </row>
    <row r="32" spans="1:62" x14ac:dyDescent="0.3">
      <c r="A32" s="33" t="s">
        <v>66</v>
      </c>
      <c r="B32" s="10">
        <v>0</v>
      </c>
      <c r="C32" s="10">
        <v>0</v>
      </c>
      <c r="D32" s="10">
        <v>0</v>
      </c>
      <c r="E32" s="10">
        <v>0</v>
      </c>
      <c r="F32" s="10">
        <v>0</v>
      </c>
      <c r="G32" s="10">
        <v>55.6</v>
      </c>
      <c r="H32" s="10">
        <v>29.6</v>
      </c>
      <c r="I32" s="10">
        <v>32</v>
      </c>
      <c r="J32" s="10">
        <v>30.6</v>
      </c>
      <c r="K32" s="10">
        <v>24.8</v>
      </c>
      <c r="L32" s="10">
        <v>22.7</v>
      </c>
      <c r="M32" s="10">
        <v>20.8</v>
      </c>
      <c r="N32" s="10">
        <v>18.8</v>
      </c>
      <c r="O32" s="41" t="s">
        <v>1</v>
      </c>
      <c r="P32" s="41" t="s">
        <v>1</v>
      </c>
      <c r="Q32" s="41" t="s">
        <v>1</v>
      </c>
      <c r="R32" s="41" t="s">
        <v>1</v>
      </c>
      <c r="S32" s="41" t="s">
        <v>1</v>
      </c>
      <c r="T32" s="41" t="s">
        <v>1</v>
      </c>
      <c r="U32" s="41" t="s">
        <v>1</v>
      </c>
      <c r="V32" s="41" t="s">
        <v>1</v>
      </c>
      <c r="W32" s="41" t="s">
        <v>1</v>
      </c>
      <c r="X32" s="41" t="s">
        <v>1</v>
      </c>
      <c r="Y32" s="41" t="s">
        <v>1</v>
      </c>
      <c r="Z32" s="41" t="s">
        <v>1</v>
      </c>
      <c r="AA32" s="41" t="s">
        <v>1</v>
      </c>
      <c r="AB32" s="19" t="s">
        <v>1</v>
      </c>
      <c r="AC32" s="19" t="s">
        <v>1</v>
      </c>
      <c r="AD32" s="19" t="s">
        <v>1</v>
      </c>
      <c r="AE32" s="19" t="s">
        <v>1</v>
      </c>
      <c r="AF32" s="19" t="s">
        <v>1</v>
      </c>
      <c r="AG32" s="19" t="s">
        <v>1</v>
      </c>
      <c r="AH32" s="19" t="s">
        <v>1</v>
      </c>
      <c r="AI32" s="276">
        <v>0</v>
      </c>
      <c r="AJ32" s="276">
        <v>0</v>
      </c>
      <c r="AK32" s="276">
        <v>0</v>
      </c>
      <c r="AL32" s="276">
        <v>0</v>
      </c>
      <c r="AM32" s="276">
        <v>0</v>
      </c>
      <c r="AN32" s="276">
        <v>0</v>
      </c>
      <c r="AO32" s="276">
        <v>0</v>
      </c>
      <c r="AP32" s="276">
        <v>0</v>
      </c>
      <c r="AQ32" s="276">
        <v>0</v>
      </c>
      <c r="AR32" s="276">
        <v>0</v>
      </c>
      <c r="AS32" s="276">
        <v>0</v>
      </c>
      <c r="AT32" s="276">
        <v>0</v>
      </c>
      <c r="AU32" s="276">
        <v>0</v>
      </c>
      <c r="AV32" s="276">
        <v>0</v>
      </c>
      <c r="AW32" s="276">
        <v>0</v>
      </c>
      <c r="AX32" s="276">
        <v>0</v>
      </c>
      <c r="AY32" s="276">
        <v>0</v>
      </c>
      <c r="AZ32" s="276">
        <v>0</v>
      </c>
      <c r="BA32" s="276">
        <v>0</v>
      </c>
      <c r="BB32" s="276">
        <v>0</v>
      </c>
      <c r="BC32" s="276">
        <v>0</v>
      </c>
      <c r="BD32" s="276">
        <v>0</v>
      </c>
      <c r="BE32" s="276">
        <v>0</v>
      </c>
      <c r="BF32" s="276">
        <v>0</v>
      </c>
      <c r="BG32" s="276">
        <v>0</v>
      </c>
      <c r="BH32" s="276">
        <v>0</v>
      </c>
      <c r="BI32" s="276">
        <v>0</v>
      </c>
      <c r="BJ32" s="341">
        <v>0</v>
      </c>
    </row>
    <row r="33" spans="1:62" x14ac:dyDescent="0.3">
      <c r="B33" s="10"/>
      <c r="C33" s="10"/>
      <c r="D33" s="10"/>
      <c r="E33" s="10"/>
      <c r="F33" s="10"/>
      <c r="G33" s="10"/>
      <c r="H33" s="10"/>
      <c r="I33" s="10"/>
      <c r="J33" s="10"/>
      <c r="K33" s="10"/>
      <c r="L33" s="10"/>
      <c r="M33" s="10"/>
      <c r="N33" s="10"/>
      <c r="O33" s="30"/>
      <c r="P33" s="30"/>
      <c r="Q33" s="30"/>
      <c r="R33" s="30"/>
      <c r="S33" s="30"/>
      <c r="T33" s="20"/>
      <c r="U33" s="24"/>
      <c r="V33" s="24"/>
      <c r="W33" s="24"/>
      <c r="X33" s="24"/>
      <c r="Y33" s="24"/>
      <c r="AA33" s="24"/>
      <c r="AB33" s="24"/>
      <c r="AC33" s="24"/>
      <c r="AD33" s="24"/>
      <c r="AE33" s="24"/>
      <c r="AF33" s="24"/>
      <c r="AG33" s="24"/>
      <c r="AH33" s="24"/>
      <c r="AI33" s="24"/>
      <c r="AJ33" s="24"/>
      <c r="AK33" s="24"/>
      <c r="AL33" s="24"/>
      <c r="AM33" s="24"/>
      <c r="AN33" s="24"/>
      <c r="AO33" s="24"/>
      <c r="AP33" s="24"/>
      <c r="AQ33" s="24"/>
      <c r="AR33" s="24"/>
      <c r="AT33" s="1"/>
      <c r="AU33" s="10"/>
      <c r="BH33" s="270"/>
      <c r="BI33" s="270"/>
      <c r="BJ33" s="342"/>
    </row>
    <row r="34" spans="1:62" s="1" customFormat="1" x14ac:dyDescent="0.3">
      <c r="A34" s="35" t="s">
        <v>67</v>
      </c>
      <c r="B34" s="39">
        <v>1683.8</v>
      </c>
      <c r="C34" s="39">
        <v>1606.3</v>
      </c>
      <c r="D34" s="39">
        <v>1642.4</v>
      </c>
      <c r="E34" s="39">
        <v>1647.5</v>
      </c>
      <c r="F34" s="39">
        <v>1680.8</v>
      </c>
      <c r="G34" s="39">
        <v>1670.8</v>
      </c>
      <c r="H34" s="39">
        <v>1837.4</v>
      </c>
      <c r="I34" s="39">
        <v>2429.9</v>
      </c>
      <c r="J34" s="39">
        <v>2450.1</v>
      </c>
      <c r="K34" s="39">
        <v>2364.1</v>
      </c>
      <c r="L34" s="39">
        <v>2385.9</v>
      </c>
      <c r="M34" s="39">
        <v>2332.6</v>
      </c>
      <c r="N34" s="39">
        <v>2361.4</v>
      </c>
      <c r="O34" s="40">
        <v>2258</v>
      </c>
      <c r="P34" s="40">
        <v>2325.1999999999998</v>
      </c>
      <c r="Q34" s="40">
        <v>2325.6</v>
      </c>
      <c r="R34" s="40">
        <v>2378.6999999999998</v>
      </c>
      <c r="S34" s="40">
        <v>2361.6</v>
      </c>
      <c r="T34" s="39">
        <v>2565.8999999999996</v>
      </c>
      <c r="U34" s="39">
        <v>2617.1</v>
      </c>
      <c r="V34" s="39">
        <v>2700.8</v>
      </c>
      <c r="W34" s="39">
        <v>3058.2</v>
      </c>
      <c r="X34" s="39">
        <v>3117.3</v>
      </c>
      <c r="Y34" s="39">
        <v>3418.2</v>
      </c>
      <c r="Z34" s="39">
        <v>3418.6000000000004</v>
      </c>
      <c r="AA34" s="39">
        <v>3426.9</v>
      </c>
      <c r="AB34" s="39">
        <v>3640.4</v>
      </c>
      <c r="AC34" s="39">
        <v>3669.6</v>
      </c>
      <c r="AD34" s="39">
        <v>3854.5</v>
      </c>
      <c r="AE34" s="39">
        <v>3884.9</v>
      </c>
      <c r="AF34" s="39">
        <v>4013.6</v>
      </c>
      <c r="AG34" s="39">
        <v>4107</v>
      </c>
      <c r="AH34" s="39">
        <f>AH3+AH17</f>
        <v>4345.2</v>
      </c>
      <c r="AI34" s="39">
        <f>AI3+AI17</f>
        <v>4478.2000000000007</v>
      </c>
      <c r="AJ34" s="39">
        <v>4697.2</v>
      </c>
      <c r="AK34" s="39">
        <f>AK3+AK17</f>
        <v>4796.5</v>
      </c>
      <c r="AL34" s="39">
        <f>AL3+AL17</f>
        <v>5002.8</v>
      </c>
      <c r="AM34" s="39">
        <v>5099.6000000000004</v>
      </c>
      <c r="AN34" s="39">
        <v>5107.8999999999996</v>
      </c>
      <c r="AO34" s="39">
        <v>5234.5</v>
      </c>
      <c r="AP34" s="39">
        <v>5489.8</v>
      </c>
      <c r="AQ34" s="39">
        <v>5681</v>
      </c>
      <c r="AR34" s="39">
        <v>5752.4</v>
      </c>
      <c r="AS34" s="39">
        <v>5791.5999999999995</v>
      </c>
      <c r="AT34" s="39">
        <v>5960.7</v>
      </c>
      <c r="AU34" s="39">
        <v>6089.8</v>
      </c>
      <c r="AV34" s="39">
        <v>6274</v>
      </c>
      <c r="AW34" s="39">
        <v>7704.4000000000005</v>
      </c>
      <c r="AX34" s="39">
        <v>8128.4</v>
      </c>
      <c r="AY34" s="39">
        <v>7807.4</v>
      </c>
      <c r="AZ34" s="39">
        <v>7982.2</v>
      </c>
      <c r="BA34" s="39">
        <v>7866.6</v>
      </c>
      <c r="BB34" s="39">
        <v>8008.6</v>
      </c>
      <c r="BC34" s="39">
        <v>8101</v>
      </c>
      <c r="BD34" s="39">
        <v>8858.6999999999989</v>
      </c>
      <c r="BE34" s="39">
        <v>9444.7999999999993</v>
      </c>
      <c r="BF34" s="39">
        <v>9677.2999999999993</v>
      </c>
      <c r="BG34" s="39">
        <v>9729.9</v>
      </c>
      <c r="BH34" s="39">
        <v>10423.5</v>
      </c>
      <c r="BI34" s="39">
        <v>10299.700000000001</v>
      </c>
      <c r="BJ34" s="343">
        <v>10588.099999999999</v>
      </c>
    </row>
    <row r="35" spans="1:62" x14ac:dyDescent="0.3">
      <c r="B35" s="10"/>
      <c r="C35" s="10"/>
      <c r="D35" s="10"/>
      <c r="E35" s="10"/>
      <c r="F35" s="10"/>
      <c r="G35" s="10"/>
      <c r="H35" s="10"/>
      <c r="I35" s="10"/>
      <c r="J35" s="10"/>
      <c r="K35" s="10"/>
      <c r="L35" s="10"/>
      <c r="M35" s="10"/>
      <c r="N35" s="10"/>
      <c r="O35" s="20"/>
      <c r="P35" s="20"/>
      <c r="Q35" s="20"/>
      <c r="R35" s="20"/>
      <c r="S35" s="20"/>
      <c r="T35" s="20"/>
      <c r="U35" s="24"/>
      <c r="V35" s="24"/>
      <c r="W35" s="24"/>
      <c r="X35" s="24"/>
      <c r="Y35" s="24"/>
      <c r="AA35" s="24"/>
      <c r="AB35" s="24"/>
      <c r="AC35" s="24"/>
      <c r="AD35" s="24"/>
      <c r="AE35" s="24"/>
      <c r="AF35" s="24"/>
      <c r="AG35" s="24"/>
      <c r="AH35" s="24"/>
      <c r="AI35" s="24"/>
      <c r="AJ35" s="24"/>
      <c r="AK35" s="24"/>
      <c r="AL35" s="24"/>
      <c r="AM35" s="24"/>
      <c r="AN35" s="24"/>
      <c r="AO35" s="24"/>
      <c r="AP35" s="24"/>
      <c r="AQ35" s="24"/>
      <c r="AR35" s="24"/>
      <c r="AT35" s="1"/>
      <c r="AU35" s="10"/>
      <c r="AX35" s="1"/>
      <c r="BH35" s="270"/>
      <c r="BI35" s="270"/>
      <c r="BJ35" s="342"/>
    </row>
    <row r="36" spans="1:62" s="1" customFormat="1" x14ac:dyDescent="0.3">
      <c r="A36" s="4" t="s">
        <v>68</v>
      </c>
      <c r="B36" s="17">
        <v>522.9</v>
      </c>
      <c r="C36" s="17">
        <v>496.1</v>
      </c>
      <c r="D36" s="17">
        <v>511.4</v>
      </c>
      <c r="E36" s="17">
        <v>493.1</v>
      </c>
      <c r="F36" s="17">
        <v>519.5</v>
      </c>
      <c r="G36" s="17">
        <v>514.4</v>
      </c>
      <c r="H36" s="17">
        <v>611.9</v>
      </c>
      <c r="I36" s="17">
        <v>792.2</v>
      </c>
      <c r="J36" s="17">
        <v>762.4</v>
      </c>
      <c r="K36" s="17">
        <v>723.5</v>
      </c>
      <c r="L36" s="17">
        <v>665.7</v>
      </c>
      <c r="M36" s="17">
        <v>579.70000000000005</v>
      </c>
      <c r="N36" s="17">
        <v>513.29999999999995</v>
      </c>
      <c r="O36" s="21">
        <v>463.70000000000005</v>
      </c>
      <c r="P36" s="21">
        <v>444</v>
      </c>
      <c r="Q36" s="21">
        <v>453</v>
      </c>
      <c r="R36" s="21">
        <v>365.8</v>
      </c>
      <c r="S36" s="21">
        <v>287.2</v>
      </c>
      <c r="T36" s="21">
        <v>396.4</v>
      </c>
      <c r="U36" s="21">
        <v>356.5</v>
      </c>
      <c r="V36" s="21">
        <v>346.7999999999999</v>
      </c>
      <c r="W36" s="21">
        <v>559.90000000000009</v>
      </c>
      <c r="X36" s="21">
        <v>570.29999999999995</v>
      </c>
      <c r="Y36" s="21">
        <v>563.6</v>
      </c>
      <c r="Z36" s="1">
        <v>475.60000000000008</v>
      </c>
      <c r="AA36" s="21">
        <v>497</v>
      </c>
      <c r="AB36" s="21">
        <v>594.70000000000005</v>
      </c>
      <c r="AC36" s="21">
        <v>537.9</v>
      </c>
      <c r="AD36" s="21">
        <v>577.4</v>
      </c>
      <c r="AE36" s="21">
        <v>680.8</v>
      </c>
      <c r="AF36" s="21">
        <v>638.29999999999995</v>
      </c>
      <c r="AG36" s="21">
        <v>642.5</v>
      </c>
      <c r="AH36" s="21">
        <f>SUM(AH37:AH51)</f>
        <v>692.7</v>
      </c>
      <c r="AI36" s="21">
        <f>SUM(AI37:AI51)</f>
        <v>686.8</v>
      </c>
      <c r="AJ36" s="21">
        <v>741.69999999999982</v>
      </c>
      <c r="AK36" s="21">
        <f>SUM(AK37:AK51)</f>
        <v>724.6</v>
      </c>
      <c r="AL36" s="21">
        <f>SUM(AL37:AL51)</f>
        <v>779.3</v>
      </c>
      <c r="AM36" s="21">
        <v>783.69999999999993</v>
      </c>
      <c r="AN36" s="21">
        <v>703.90000000000009</v>
      </c>
      <c r="AO36" s="21">
        <v>748.6</v>
      </c>
      <c r="AP36" s="21">
        <v>794.5</v>
      </c>
      <c r="AQ36" s="21">
        <v>816.9</v>
      </c>
      <c r="AR36" s="21">
        <v>698.30000000000007</v>
      </c>
      <c r="AS36" s="21">
        <v>659.8</v>
      </c>
      <c r="AT36" s="29">
        <v>613.10000000000014</v>
      </c>
      <c r="AU36" s="17">
        <v>589.20000000000005</v>
      </c>
      <c r="AV36" s="17">
        <v>630.1</v>
      </c>
      <c r="AW36" s="17">
        <v>1465.6999999999998</v>
      </c>
      <c r="AX36" s="17">
        <v>1621.8</v>
      </c>
      <c r="AY36" s="230">
        <v>1280.9000000000001</v>
      </c>
      <c r="AZ36" s="230">
        <v>1343.7</v>
      </c>
      <c r="BA36" s="230">
        <v>1202.7</v>
      </c>
      <c r="BB36" s="230">
        <v>1188.4000000000001</v>
      </c>
      <c r="BC36" s="230">
        <v>1153.6000000000001</v>
      </c>
      <c r="BD36" s="230">
        <v>1768</v>
      </c>
      <c r="BE36" s="230">
        <v>2311.9</v>
      </c>
      <c r="BF36" s="230">
        <v>2210.9</v>
      </c>
      <c r="BG36" s="230">
        <v>1633.9999999999995</v>
      </c>
      <c r="BH36" s="230">
        <v>1428</v>
      </c>
      <c r="BI36" s="230">
        <v>1441.6999999999998</v>
      </c>
      <c r="BJ36" s="340">
        <v>1463.1999999999994</v>
      </c>
    </row>
    <row r="37" spans="1:62" x14ac:dyDescent="0.3">
      <c r="A37" s="33" t="s">
        <v>69</v>
      </c>
      <c r="B37" s="10">
        <v>36.700000000000003</v>
      </c>
      <c r="C37" s="10">
        <v>43.8</v>
      </c>
      <c r="D37" s="10">
        <v>29.9</v>
      </c>
      <c r="E37" s="10">
        <v>42.9</v>
      </c>
      <c r="F37" s="10">
        <v>41.3</v>
      </c>
      <c r="G37" s="10">
        <v>39.4</v>
      </c>
      <c r="H37" s="10">
        <v>36.1</v>
      </c>
      <c r="I37" s="10">
        <v>43.8</v>
      </c>
      <c r="J37" s="10">
        <v>45.3</v>
      </c>
      <c r="K37" s="10">
        <v>52</v>
      </c>
      <c r="L37" s="10">
        <v>57.2</v>
      </c>
      <c r="M37" s="10">
        <v>57.7</v>
      </c>
      <c r="N37" s="10">
        <v>48.2</v>
      </c>
      <c r="O37" s="20">
        <v>55.2</v>
      </c>
      <c r="P37" s="20">
        <v>79.3</v>
      </c>
      <c r="Q37" s="20">
        <v>63.6</v>
      </c>
      <c r="R37" s="20">
        <v>60.4</v>
      </c>
      <c r="S37" s="20">
        <v>62.4</v>
      </c>
      <c r="T37" s="20">
        <v>61.4</v>
      </c>
      <c r="U37" s="24">
        <v>74</v>
      </c>
      <c r="V37" s="24">
        <v>64.099999999999994</v>
      </c>
      <c r="W37" s="24">
        <v>93</v>
      </c>
      <c r="X37" s="24">
        <v>68.699999999999989</v>
      </c>
      <c r="Y37" s="24">
        <v>87.199999999999989</v>
      </c>
      <c r="Z37" s="24">
        <v>78.900000000000006</v>
      </c>
      <c r="AA37" s="24">
        <v>77.3</v>
      </c>
      <c r="AB37" s="24">
        <v>112.9</v>
      </c>
      <c r="AC37" s="24">
        <v>116.4</v>
      </c>
      <c r="AD37" s="24">
        <v>127.4</v>
      </c>
      <c r="AE37" s="24">
        <v>85.5</v>
      </c>
      <c r="AF37" s="24">
        <v>131.30000000000001</v>
      </c>
      <c r="AG37" s="24">
        <v>107</v>
      </c>
      <c r="AH37" s="24">
        <v>95.9</v>
      </c>
      <c r="AI37" s="24">
        <v>87.5</v>
      </c>
      <c r="AJ37" s="24">
        <v>97.3</v>
      </c>
      <c r="AK37" s="24">
        <v>86.9</v>
      </c>
      <c r="AL37" s="24">
        <v>111.3</v>
      </c>
      <c r="AM37" s="24">
        <v>135.9</v>
      </c>
      <c r="AN37" s="24">
        <v>95.3</v>
      </c>
      <c r="AO37" s="24">
        <v>136.69999999999999</v>
      </c>
      <c r="AP37" s="24">
        <v>120.6</v>
      </c>
      <c r="AQ37" s="24">
        <v>142.30000000000001</v>
      </c>
      <c r="AR37" s="24">
        <v>116.1</v>
      </c>
      <c r="AS37" s="22">
        <v>124.1</v>
      </c>
      <c r="AT37" s="198">
        <v>176</v>
      </c>
      <c r="AU37" s="10">
        <v>136.30000000000001</v>
      </c>
      <c r="AV37" s="10">
        <v>153.80000000000001</v>
      </c>
      <c r="AW37" s="10">
        <v>196.9</v>
      </c>
      <c r="AX37" s="10">
        <v>289.89999999999998</v>
      </c>
      <c r="AY37" s="232">
        <v>152.4</v>
      </c>
      <c r="AZ37" s="232">
        <v>209.8</v>
      </c>
      <c r="BA37" s="232">
        <v>211.1</v>
      </c>
      <c r="BB37" s="232">
        <v>165.7</v>
      </c>
      <c r="BC37" s="276">
        <v>149</v>
      </c>
      <c r="BD37" s="232">
        <v>123.1</v>
      </c>
      <c r="BE37" s="276">
        <v>300</v>
      </c>
      <c r="BF37" s="276">
        <v>261.39999999999998</v>
      </c>
      <c r="BG37" s="276">
        <v>361.7</v>
      </c>
      <c r="BH37" s="276">
        <v>448</v>
      </c>
      <c r="BI37" s="276">
        <v>586.29999999999995</v>
      </c>
      <c r="BJ37" s="342">
        <v>661.4</v>
      </c>
    </row>
    <row r="38" spans="1:62" x14ac:dyDescent="0.3">
      <c r="A38" s="42" t="s">
        <v>102</v>
      </c>
      <c r="B38" s="10">
        <v>385.7</v>
      </c>
      <c r="C38" s="10">
        <v>343.8</v>
      </c>
      <c r="D38" s="10">
        <v>360.7</v>
      </c>
      <c r="E38" s="10">
        <v>370.6</v>
      </c>
      <c r="F38" s="10">
        <v>350.4</v>
      </c>
      <c r="G38" s="10">
        <v>368.9</v>
      </c>
      <c r="H38" s="10">
        <v>438.2</v>
      </c>
      <c r="I38" s="10">
        <v>451.3</v>
      </c>
      <c r="J38" s="10">
        <v>519.70000000000005</v>
      </c>
      <c r="K38" s="10">
        <v>414.9</v>
      </c>
      <c r="L38" s="10">
        <v>402.5</v>
      </c>
      <c r="M38" s="10">
        <v>258.60000000000002</v>
      </c>
      <c r="N38" s="10">
        <v>232.7</v>
      </c>
      <c r="O38" s="20">
        <v>103.6</v>
      </c>
      <c r="P38" s="20">
        <v>124.7</v>
      </c>
      <c r="Q38" s="20">
        <v>112.9</v>
      </c>
      <c r="R38" s="20">
        <v>87.7</v>
      </c>
      <c r="S38" s="20">
        <v>33.6</v>
      </c>
      <c r="T38" s="20">
        <v>154.1</v>
      </c>
      <c r="U38" s="24">
        <v>138.19999999999999</v>
      </c>
      <c r="V38" s="24">
        <v>118</v>
      </c>
      <c r="W38" s="24">
        <v>120.1</v>
      </c>
      <c r="X38" s="24">
        <v>134.5</v>
      </c>
      <c r="Y38" s="24">
        <v>122.5</v>
      </c>
      <c r="Z38" s="24">
        <v>92.2</v>
      </c>
      <c r="AA38" s="24">
        <v>91.8</v>
      </c>
      <c r="AB38" s="24">
        <v>216</v>
      </c>
      <c r="AC38" s="24">
        <v>208.4</v>
      </c>
      <c r="AD38" s="24">
        <v>219.9</v>
      </c>
      <c r="AE38" s="24">
        <v>303.2</v>
      </c>
      <c r="AF38" s="24">
        <v>219.9</v>
      </c>
      <c r="AG38" s="24">
        <v>292.8</v>
      </c>
      <c r="AH38" s="24">
        <v>342.7</v>
      </c>
      <c r="AI38" s="24">
        <v>273.89999999999998</v>
      </c>
      <c r="AJ38" s="24">
        <v>327.2</v>
      </c>
      <c r="AK38" s="24">
        <v>363</v>
      </c>
      <c r="AL38" s="24">
        <v>409.7</v>
      </c>
      <c r="AM38" s="24">
        <v>370.6</v>
      </c>
      <c r="AN38" s="24">
        <v>312.39999999999998</v>
      </c>
      <c r="AO38" s="24">
        <v>265.8</v>
      </c>
      <c r="AP38" s="24">
        <v>333.5</v>
      </c>
      <c r="AQ38" s="24">
        <v>297.60000000000002</v>
      </c>
      <c r="AR38" s="24">
        <v>234.8</v>
      </c>
      <c r="AS38" s="22">
        <v>189.1</v>
      </c>
      <c r="AT38" s="198">
        <v>89.3</v>
      </c>
      <c r="AU38" s="10">
        <v>56.2</v>
      </c>
      <c r="AV38" s="10">
        <v>98.4</v>
      </c>
      <c r="AW38" s="10">
        <v>888.6</v>
      </c>
      <c r="AX38" s="10">
        <v>926.2</v>
      </c>
      <c r="AY38" s="232">
        <v>678.8</v>
      </c>
      <c r="AZ38" s="232">
        <v>727.4</v>
      </c>
      <c r="BA38" s="232">
        <v>636</v>
      </c>
      <c r="BB38" s="232">
        <v>646.20000000000005</v>
      </c>
      <c r="BC38" s="276">
        <v>568.70000000000005</v>
      </c>
      <c r="BD38" s="232">
        <v>1163.0999999999999</v>
      </c>
      <c r="BE38" s="276">
        <v>1239.5999999999999</v>
      </c>
      <c r="BF38" s="276">
        <v>1092.8</v>
      </c>
      <c r="BG38" s="276">
        <v>743.8</v>
      </c>
      <c r="BH38" s="276">
        <v>466.8</v>
      </c>
      <c r="BI38" s="276">
        <v>267.8</v>
      </c>
      <c r="BJ38" s="342">
        <v>271.2</v>
      </c>
    </row>
    <row r="39" spans="1:62" x14ac:dyDescent="0.3">
      <c r="A39" s="42" t="s">
        <v>70</v>
      </c>
      <c r="B39" s="10">
        <v>0</v>
      </c>
      <c r="C39" s="10">
        <v>0</v>
      </c>
      <c r="D39" s="10">
        <v>0</v>
      </c>
      <c r="E39" s="10">
        <v>0</v>
      </c>
      <c r="F39" s="10">
        <v>0</v>
      </c>
      <c r="G39" s="10">
        <v>0</v>
      </c>
      <c r="H39" s="10">
        <v>0</v>
      </c>
      <c r="I39" s="10">
        <v>0</v>
      </c>
      <c r="J39" s="10">
        <v>0</v>
      </c>
      <c r="K39" s="10">
        <v>0</v>
      </c>
      <c r="L39" s="41" t="s">
        <v>1</v>
      </c>
      <c r="M39" s="41" t="s">
        <v>1</v>
      </c>
      <c r="N39" s="41" t="s">
        <v>1</v>
      </c>
      <c r="O39" s="41" t="s">
        <v>1</v>
      </c>
      <c r="P39" s="41" t="s">
        <v>1</v>
      </c>
      <c r="Q39" s="41" t="s">
        <v>1</v>
      </c>
      <c r="R39" s="41" t="s">
        <v>1</v>
      </c>
      <c r="S39" s="20">
        <v>7.4</v>
      </c>
      <c r="T39" s="41" t="s">
        <v>1</v>
      </c>
      <c r="U39" s="24">
        <v>7.3</v>
      </c>
      <c r="V39" s="41" t="s">
        <v>1</v>
      </c>
      <c r="W39" s="24">
        <v>6.9</v>
      </c>
      <c r="X39" s="24">
        <v>8.1</v>
      </c>
      <c r="Y39" s="24">
        <v>8.1</v>
      </c>
      <c r="Z39" s="24">
        <v>8.6999999999999993</v>
      </c>
      <c r="AA39" s="24">
        <v>13.9</v>
      </c>
      <c r="AB39" s="24">
        <v>13.9</v>
      </c>
      <c r="AC39" s="24">
        <v>13.6</v>
      </c>
      <c r="AD39" s="24">
        <v>14.8</v>
      </c>
      <c r="AE39" s="24">
        <v>16.3</v>
      </c>
      <c r="AF39" s="24">
        <v>18.8</v>
      </c>
      <c r="AG39" s="24">
        <v>19.600000000000001</v>
      </c>
      <c r="AH39" s="24">
        <v>19.899999999999999</v>
      </c>
      <c r="AI39" s="24">
        <v>19.100000000000001</v>
      </c>
      <c r="AJ39" s="24">
        <v>16.399999999999999</v>
      </c>
      <c r="AK39" s="24">
        <v>15.4</v>
      </c>
      <c r="AL39" s="24">
        <v>14.7</v>
      </c>
      <c r="AM39" s="24">
        <v>14</v>
      </c>
      <c r="AN39" s="24">
        <v>12.8</v>
      </c>
      <c r="AO39" s="24">
        <v>9.6</v>
      </c>
      <c r="AP39" s="24">
        <v>8.3000000000000007</v>
      </c>
      <c r="AQ39" s="24">
        <v>5.4</v>
      </c>
      <c r="AR39" s="24">
        <v>3.9</v>
      </c>
      <c r="AS39" s="22">
        <v>3.4</v>
      </c>
      <c r="AT39" s="198">
        <v>2.4</v>
      </c>
      <c r="AU39" s="10">
        <v>2.1</v>
      </c>
      <c r="AV39" s="10">
        <v>2.1</v>
      </c>
      <c r="AW39" s="10">
        <v>2.1</v>
      </c>
      <c r="AX39" s="10">
        <v>2.9</v>
      </c>
      <c r="AY39" s="232">
        <v>3.1</v>
      </c>
      <c r="AZ39" s="232">
        <v>4.0999999999999996</v>
      </c>
      <c r="BA39" s="232">
        <v>4.2</v>
      </c>
      <c r="BB39" s="232">
        <v>4.4000000000000004</v>
      </c>
      <c r="BC39" s="276">
        <v>5.3</v>
      </c>
      <c r="BD39" s="232">
        <v>4.0999999999999996</v>
      </c>
      <c r="BE39" s="276">
        <v>4.2</v>
      </c>
      <c r="BF39" s="276">
        <v>3.6</v>
      </c>
      <c r="BG39" s="276">
        <v>3.3</v>
      </c>
      <c r="BH39" s="276">
        <v>3.8</v>
      </c>
      <c r="BI39" s="276">
        <v>3.4</v>
      </c>
      <c r="BJ39" s="342">
        <v>3.7</v>
      </c>
    </row>
    <row r="40" spans="1:62" x14ac:dyDescent="0.3">
      <c r="A40" s="33" t="s">
        <v>71</v>
      </c>
      <c r="B40" s="10">
        <v>0</v>
      </c>
      <c r="C40" s="10">
        <v>0</v>
      </c>
      <c r="D40" s="10">
        <v>0</v>
      </c>
      <c r="E40" s="10">
        <v>0</v>
      </c>
      <c r="F40" s="10">
        <v>0</v>
      </c>
      <c r="G40" s="10">
        <v>0</v>
      </c>
      <c r="H40" s="10">
        <v>0</v>
      </c>
      <c r="I40" s="10">
        <v>179.6</v>
      </c>
      <c r="J40" s="10">
        <v>80.5</v>
      </c>
      <c r="K40" s="10">
        <v>128.6</v>
      </c>
      <c r="L40" s="10">
        <v>66.2</v>
      </c>
      <c r="M40" s="10">
        <v>135.5</v>
      </c>
      <c r="N40" s="10">
        <v>69.2</v>
      </c>
      <c r="O40" s="20">
        <v>141.4</v>
      </c>
      <c r="P40" s="20">
        <v>72.099999999999994</v>
      </c>
      <c r="Q40" s="20">
        <v>147.4</v>
      </c>
      <c r="R40" s="20">
        <v>75.7</v>
      </c>
      <c r="S40" s="41" t="s">
        <v>1</v>
      </c>
      <c r="T40" s="41" t="s">
        <v>1</v>
      </c>
      <c r="U40" s="24">
        <v>3.9</v>
      </c>
      <c r="V40" s="24">
        <v>0.2</v>
      </c>
      <c r="W40" s="24">
        <v>100.3</v>
      </c>
      <c r="X40" s="24">
        <v>128.69999999999999</v>
      </c>
      <c r="Y40" s="24">
        <v>163.4</v>
      </c>
      <c r="Z40" s="24">
        <v>84.9</v>
      </c>
      <c r="AA40" s="24">
        <v>53.6</v>
      </c>
      <c r="AB40" s="19" t="s">
        <v>1</v>
      </c>
      <c r="AC40" s="19" t="s">
        <v>1</v>
      </c>
      <c r="AD40" s="19">
        <v>6</v>
      </c>
      <c r="AE40" s="19">
        <v>6.1</v>
      </c>
      <c r="AF40" s="19">
        <v>6.2</v>
      </c>
      <c r="AG40" s="19">
        <v>6.4</v>
      </c>
      <c r="AH40" s="19">
        <v>6.5</v>
      </c>
      <c r="AI40" s="19">
        <v>6.7</v>
      </c>
      <c r="AJ40" s="19">
        <v>7.2</v>
      </c>
      <c r="AK40" s="19">
        <v>12.9</v>
      </c>
      <c r="AL40" s="19">
        <v>7.6</v>
      </c>
      <c r="AM40" s="19">
        <v>7.5</v>
      </c>
      <c r="AN40" s="19">
        <v>7.7</v>
      </c>
      <c r="AO40" s="19">
        <v>29</v>
      </c>
      <c r="AP40" s="19">
        <v>30</v>
      </c>
      <c r="AQ40" s="19">
        <v>45</v>
      </c>
      <c r="AR40" s="19">
        <v>46.3</v>
      </c>
      <c r="AS40" s="19">
        <v>63.3</v>
      </c>
      <c r="AT40" s="198">
        <v>64.900000000000006</v>
      </c>
      <c r="AU40" s="10">
        <v>55.2</v>
      </c>
      <c r="AV40" s="10">
        <v>50.3</v>
      </c>
      <c r="AW40" s="10">
        <v>15.9</v>
      </c>
      <c r="AX40" s="10">
        <v>18.8</v>
      </c>
      <c r="AY40" s="232">
        <v>15.1</v>
      </c>
      <c r="AZ40" s="232">
        <v>10.3</v>
      </c>
      <c r="BA40" s="232">
        <v>6.7</v>
      </c>
      <c r="BB40" s="232">
        <v>5.7</v>
      </c>
      <c r="BC40" s="276">
        <v>34.200000000000003</v>
      </c>
      <c r="BD40" s="232">
        <v>33.9</v>
      </c>
      <c r="BE40" s="276">
        <v>29.799999999999997</v>
      </c>
      <c r="BF40" s="276">
        <v>29.4</v>
      </c>
      <c r="BG40" s="276">
        <v>29</v>
      </c>
      <c r="BH40" s="276">
        <v>30.5</v>
      </c>
      <c r="BI40" s="276">
        <v>28.7</v>
      </c>
      <c r="BJ40" s="342">
        <v>28.5</v>
      </c>
    </row>
    <row r="41" spans="1:62" s="270" customFormat="1" x14ac:dyDescent="0.3">
      <c r="A41" s="33" t="s">
        <v>103</v>
      </c>
      <c r="B41" s="10">
        <v>22.4</v>
      </c>
      <c r="C41" s="10">
        <v>13.6</v>
      </c>
      <c r="D41" s="10">
        <v>16.399999999999999</v>
      </c>
      <c r="E41" s="10">
        <v>21.6</v>
      </c>
      <c r="F41" s="10">
        <v>39.9</v>
      </c>
      <c r="G41" s="10">
        <v>27.2</v>
      </c>
      <c r="H41" s="10">
        <v>32.1</v>
      </c>
      <c r="I41" s="10">
        <v>44.4</v>
      </c>
      <c r="J41" s="10">
        <v>50</v>
      </c>
      <c r="K41" s="10">
        <v>43.4</v>
      </c>
      <c r="L41" s="10">
        <v>43.4</v>
      </c>
      <c r="M41" s="10">
        <v>55.5</v>
      </c>
      <c r="N41" s="10">
        <v>66.900000000000006</v>
      </c>
      <c r="O41" s="20">
        <v>61.9</v>
      </c>
      <c r="P41" s="20">
        <v>48</v>
      </c>
      <c r="Q41" s="20">
        <v>63.1</v>
      </c>
      <c r="R41" s="20">
        <v>74</v>
      </c>
      <c r="S41" s="20">
        <v>62.1</v>
      </c>
      <c r="T41" s="20">
        <v>53.6</v>
      </c>
      <c r="U41" s="24">
        <v>72</v>
      </c>
      <c r="V41" s="24">
        <v>83.6</v>
      </c>
      <c r="W41" s="24">
        <v>77.5</v>
      </c>
      <c r="X41" s="24">
        <v>74.2</v>
      </c>
      <c r="Y41" s="24">
        <v>97.3</v>
      </c>
      <c r="Z41" s="24">
        <v>109.6</v>
      </c>
      <c r="AA41" s="24">
        <v>82.9</v>
      </c>
      <c r="AB41" s="24">
        <v>74.599999999999994</v>
      </c>
      <c r="AC41" s="24">
        <v>91.8</v>
      </c>
      <c r="AD41" s="24">
        <v>99.4</v>
      </c>
      <c r="AE41" s="24">
        <v>97</v>
      </c>
      <c r="AF41" s="24">
        <v>83.9</v>
      </c>
      <c r="AG41" s="24">
        <v>108.3</v>
      </c>
      <c r="AH41" s="24">
        <v>116.6</v>
      </c>
      <c r="AI41" s="24">
        <v>105.7</v>
      </c>
      <c r="AJ41" s="24">
        <v>88.1</v>
      </c>
      <c r="AK41" s="24">
        <v>129.6</v>
      </c>
      <c r="AL41" s="24">
        <v>123.5</v>
      </c>
      <c r="AM41" s="24">
        <v>124.8</v>
      </c>
      <c r="AN41" s="24">
        <v>107.8</v>
      </c>
      <c r="AO41" s="24">
        <v>141.5</v>
      </c>
      <c r="AP41" s="24">
        <v>149.9</v>
      </c>
      <c r="AQ41" s="24">
        <v>140.69999999999999</v>
      </c>
      <c r="AR41" s="24">
        <v>115.9</v>
      </c>
      <c r="AS41" s="22">
        <v>152.30000000000001</v>
      </c>
      <c r="AT41" s="198">
        <v>158.4</v>
      </c>
      <c r="AU41" s="10">
        <v>138.1</v>
      </c>
      <c r="AV41" s="10">
        <v>118.9</v>
      </c>
      <c r="AW41" s="10">
        <v>188.7</v>
      </c>
      <c r="AX41" s="10">
        <v>203.7</v>
      </c>
      <c r="AY41" s="232">
        <v>166.1</v>
      </c>
      <c r="AZ41" s="232">
        <v>145.1</v>
      </c>
      <c r="BA41" s="232">
        <v>190.2</v>
      </c>
      <c r="BB41" s="232">
        <v>190</v>
      </c>
      <c r="BC41" s="276">
        <v>167.4</v>
      </c>
      <c r="BD41" s="232">
        <v>151.19999999999999</v>
      </c>
      <c r="BE41" s="276">
        <v>245.9</v>
      </c>
      <c r="BF41" s="276">
        <v>238.4</v>
      </c>
      <c r="BG41" s="276">
        <v>176.6</v>
      </c>
      <c r="BH41" s="276">
        <v>148.4</v>
      </c>
      <c r="BI41" s="276">
        <v>190.7</v>
      </c>
      <c r="BJ41" s="342">
        <v>210</v>
      </c>
    </row>
    <row r="42" spans="1:62" s="270" customFormat="1" x14ac:dyDescent="0.3">
      <c r="A42" s="33" t="s">
        <v>104</v>
      </c>
      <c r="B42" s="10">
        <v>68.8</v>
      </c>
      <c r="C42" s="10">
        <v>44.7</v>
      </c>
      <c r="D42" s="10">
        <v>55.3</v>
      </c>
      <c r="E42" s="10">
        <v>52.7</v>
      </c>
      <c r="F42" s="10">
        <v>63.1</v>
      </c>
      <c r="G42" s="10">
        <v>42</v>
      </c>
      <c r="H42" s="10">
        <v>47.7</v>
      </c>
      <c r="I42" s="10">
        <v>43</v>
      </c>
      <c r="J42" s="10">
        <v>45.3</v>
      </c>
      <c r="K42" s="10">
        <v>32.9</v>
      </c>
      <c r="L42" s="10">
        <v>47.5</v>
      </c>
      <c r="M42" s="10">
        <v>48.5</v>
      </c>
      <c r="N42" s="10">
        <v>69.3</v>
      </c>
      <c r="O42" s="20">
        <v>33.6</v>
      </c>
      <c r="P42" s="20">
        <v>41.4</v>
      </c>
      <c r="Q42" s="20">
        <v>36.5</v>
      </c>
      <c r="R42" s="20">
        <v>42</v>
      </c>
      <c r="S42" s="20">
        <v>45.8</v>
      </c>
      <c r="T42" s="20">
        <v>45.9</v>
      </c>
      <c r="U42" s="24">
        <v>36.200000000000003</v>
      </c>
      <c r="V42" s="24">
        <v>52.9</v>
      </c>
      <c r="W42" s="24">
        <v>45.6</v>
      </c>
      <c r="X42" s="24">
        <v>43.3</v>
      </c>
      <c r="Y42" s="24">
        <v>43.2</v>
      </c>
      <c r="Z42" s="24">
        <v>60.5</v>
      </c>
      <c r="AA42" s="24">
        <v>59.7</v>
      </c>
      <c r="AB42" s="24">
        <v>59.3</v>
      </c>
      <c r="AC42" s="24">
        <v>54</v>
      </c>
      <c r="AD42" s="24">
        <v>62.9</v>
      </c>
      <c r="AE42" s="24">
        <v>65</v>
      </c>
      <c r="AF42" s="24">
        <v>59.6</v>
      </c>
      <c r="AG42" s="24">
        <v>47.5</v>
      </c>
      <c r="AH42" s="24">
        <v>62.3</v>
      </c>
      <c r="AI42" s="52">
        <v>57.5</v>
      </c>
      <c r="AJ42" s="52">
        <v>66.3</v>
      </c>
      <c r="AK42" s="24">
        <v>54.9</v>
      </c>
      <c r="AL42" s="24">
        <v>62.8</v>
      </c>
      <c r="AM42" s="24">
        <v>58.3</v>
      </c>
      <c r="AN42" s="24">
        <v>64.099999999999994</v>
      </c>
      <c r="AO42" s="24">
        <v>12.1</v>
      </c>
      <c r="AP42" s="24">
        <v>73.7</v>
      </c>
      <c r="AQ42" s="24">
        <v>57</v>
      </c>
      <c r="AR42" s="24">
        <v>62.2</v>
      </c>
      <c r="AS42" s="178">
        <v>48.8</v>
      </c>
      <c r="AT42" s="198">
        <v>63.7</v>
      </c>
      <c r="AU42" s="10">
        <v>76.400000000000006</v>
      </c>
      <c r="AV42" s="20">
        <v>78.400000000000006</v>
      </c>
      <c r="AW42" s="20">
        <v>90.1</v>
      </c>
      <c r="AX42" s="20">
        <v>101.2</v>
      </c>
      <c r="AY42" s="232">
        <v>106.9</v>
      </c>
      <c r="AZ42" s="232">
        <v>78.400000000000006</v>
      </c>
      <c r="BA42" s="232">
        <v>47.4</v>
      </c>
      <c r="BB42" s="232">
        <v>82.7</v>
      </c>
      <c r="BC42" s="276">
        <v>83.8</v>
      </c>
      <c r="BD42" s="232">
        <v>111.4</v>
      </c>
      <c r="BE42" s="276">
        <v>128.5</v>
      </c>
      <c r="BF42" s="276">
        <v>166</v>
      </c>
      <c r="BG42" s="276">
        <v>53.8</v>
      </c>
      <c r="BH42" s="276">
        <v>72.900000000000006</v>
      </c>
      <c r="BI42" s="276">
        <v>85.2</v>
      </c>
      <c r="BJ42" s="342">
        <v>100.6</v>
      </c>
    </row>
    <row r="43" spans="1:62" s="270" customFormat="1" x14ac:dyDescent="0.3">
      <c r="A43" s="43" t="s">
        <v>73</v>
      </c>
      <c r="B43" s="10">
        <v>0</v>
      </c>
      <c r="C43" s="10">
        <v>0</v>
      </c>
      <c r="D43" s="10">
        <v>0</v>
      </c>
      <c r="E43" s="10">
        <v>0</v>
      </c>
      <c r="F43" s="10">
        <v>0</v>
      </c>
      <c r="G43" s="10">
        <v>0</v>
      </c>
      <c r="H43" s="10">
        <v>0</v>
      </c>
      <c r="I43" s="10">
        <v>0</v>
      </c>
      <c r="J43" s="10">
        <v>0</v>
      </c>
      <c r="K43" s="10">
        <v>0</v>
      </c>
      <c r="L43" s="41" t="s">
        <v>1</v>
      </c>
      <c r="M43" s="41" t="s">
        <v>1</v>
      </c>
      <c r="N43" s="41" t="s">
        <v>1</v>
      </c>
      <c r="O43" s="41" t="s">
        <v>1</v>
      </c>
      <c r="P43" s="41" t="s">
        <v>1</v>
      </c>
      <c r="Q43" s="41" t="s">
        <v>1</v>
      </c>
      <c r="R43" s="41" t="s">
        <v>1</v>
      </c>
      <c r="S43" s="20">
        <v>1.6</v>
      </c>
      <c r="T43" s="41" t="s">
        <v>1</v>
      </c>
      <c r="U43" s="24">
        <v>3.5</v>
      </c>
      <c r="V43" s="41" t="s">
        <v>1</v>
      </c>
      <c r="W43" s="24">
        <v>0.5</v>
      </c>
      <c r="X43" s="24">
        <v>2.5</v>
      </c>
      <c r="Y43" s="24">
        <v>7.9</v>
      </c>
      <c r="Z43" s="24">
        <v>6.1</v>
      </c>
      <c r="AA43" s="24">
        <v>1.3</v>
      </c>
      <c r="AB43" s="24">
        <v>1.6</v>
      </c>
      <c r="AC43" s="24">
        <v>3</v>
      </c>
      <c r="AD43" s="24">
        <v>6.9</v>
      </c>
      <c r="AE43" s="24">
        <v>2.4</v>
      </c>
      <c r="AF43" s="24">
        <v>2.4</v>
      </c>
      <c r="AG43" s="24">
        <v>4</v>
      </c>
      <c r="AH43" s="24">
        <v>2.5</v>
      </c>
      <c r="AI43" s="52">
        <v>4.3</v>
      </c>
      <c r="AJ43" s="52">
        <v>0.3</v>
      </c>
      <c r="AK43" s="24">
        <v>8.6</v>
      </c>
      <c r="AL43" s="24">
        <v>0.4</v>
      </c>
      <c r="AM43" s="24">
        <v>0.4</v>
      </c>
      <c r="AN43" s="24">
        <v>3.6</v>
      </c>
      <c r="AO43" s="24">
        <v>56.6</v>
      </c>
      <c r="AP43" s="24">
        <v>7.3</v>
      </c>
      <c r="AQ43" s="24">
        <v>5.8</v>
      </c>
      <c r="AR43" s="24">
        <v>3.8</v>
      </c>
      <c r="AS43" s="22">
        <v>21.4</v>
      </c>
      <c r="AT43" s="198">
        <v>3.1</v>
      </c>
      <c r="AU43" s="20">
        <v>0</v>
      </c>
      <c r="AV43" s="10">
        <v>3.2</v>
      </c>
      <c r="AW43" s="10">
        <v>6.6</v>
      </c>
      <c r="AX43" s="10">
        <v>4</v>
      </c>
      <c r="AY43" s="232">
        <v>0</v>
      </c>
      <c r="AZ43" s="232">
        <v>0</v>
      </c>
      <c r="BA43" s="232">
        <v>0</v>
      </c>
      <c r="BB43" s="232">
        <v>0</v>
      </c>
      <c r="BC43" s="276">
        <v>0</v>
      </c>
      <c r="BD43" s="232">
        <v>0</v>
      </c>
      <c r="BE43" s="276">
        <v>0</v>
      </c>
      <c r="BF43" s="276">
        <v>0</v>
      </c>
      <c r="BG43" s="276">
        <v>1.8</v>
      </c>
      <c r="BH43" s="276">
        <v>1.8</v>
      </c>
      <c r="BI43" s="276">
        <v>1.8</v>
      </c>
      <c r="BJ43" s="344">
        <v>1.8</v>
      </c>
    </row>
    <row r="44" spans="1:62" x14ac:dyDescent="0.3">
      <c r="A44" s="33" t="s">
        <v>236</v>
      </c>
      <c r="B44" s="10">
        <v>0</v>
      </c>
      <c r="C44" s="10">
        <v>0</v>
      </c>
      <c r="D44" s="10">
        <v>0</v>
      </c>
      <c r="E44" s="10">
        <v>0</v>
      </c>
      <c r="F44" s="10">
        <v>0</v>
      </c>
      <c r="G44" s="10">
        <v>0</v>
      </c>
      <c r="H44" s="10">
        <v>0</v>
      </c>
      <c r="I44" s="10">
        <v>0</v>
      </c>
      <c r="J44" s="10">
        <v>0</v>
      </c>
      <c r="K44" s="10">
        <v>0</v>
      </c>
      <c r="L44" s="10">
        <v>0</v>
      </c>
      <c r="M44" s="10">
        <v>0</v>
      </c>
      <c r="N44" s="10">
        <v>0</v>
      </c>
      <c r="O44" s="10">
        <v>0</v>
      </c>
      <c r="P44" s="10">
        <v>0</v>
      </c>
      <c r="Q44" s="10">
        <v>0</v>
      </c>
      <c r="R44" s="10">
        <v>0</v>
      </c>
      <c r="S44" s="10">
        <v>0</v>
      </c>
      <c r="T44" s="10">
        <v>0</v>
      </c>
      <c r="U44" s="10">
        <v>0</v>
      </c>
      <c r="V44" s="10">
        <v>0</v>
      </c>
      <c r="W44" s="10">
        <v>0</v>
      </c>
      <c r="X44" s="10">
        <v>0</v>
      </c>
      <c r="Y44" s="10">
        <v>0</v>
      </c>
      <c r="Z44" s="10">
        <v>0</v>
      </c>
      <c r="AA44" s="10">
        <v>0</v>
      </c>
      <c r="AB44" s="10">
        <v>0</v>
      </c>
      <c r="AC44" s="10">
        <v>0</v>
      </c>
      <c r="AD44" s="10">
        <v>0</v>
      </c>
      <c r="AE44" s="10">
        <v>0</v>
      </c>
      <c r="AF44" s="10">
        <v>0</v>
      </c>
      <c r="AG44" s="10">
        <v>0</v>
      </c>
      <c r="AH44" s="10">
        <v>0</v>
      </c>
      <c r="AI44" s="276">
        <v>0</v>
      </c>
      <c r="AJ44" s="276">
        <v>0</v>
      </c>
      <c r="AK44" s="276">
        <v>0</v>
      </c>
      <c r="AL44" s="276">
        <v>0</v>
      </c>
      <c r="AM44" s="276">
        <v>0</v>
      </c>
      <c r="AN44" s="276">
        <v>0</v>
      </c>
      <c r="AO44" s="276">
        <v>0</v>
      </c>
      <c r="AP44" s="276">
        <v>0</v>
      </c>
      <c r="AQ44" s="276">
        <v>0</v>
      </c>
      <c r="AR44" s="276">
        <v>0</v>
      </c>
      <c r="AS44" s="276">
        <v>0</v>
      </c>
      <c r="AT44" s="276">
        <v>0</v>
      </c>
      <c r="AU44" s="276">
        <v>0</v>
      </c>
      <c r="AV44" s="276">
        <v>0</v>
      </c>
      <c r="AW44" s="276">
        <v>0</v>
      </c>
      <c r="AX44" s="276">
        <v>0</v>
      </c>
      <c r="AY44" s="276">
        <v>0</v>
      </c>
      <c r="AZ44" s="276">
        <v>0</v>
      </c>
      <c r="BA44" s="276">
        <v>0</v>
      </c>
      <c r="BB44" s="276">
        <v>0</v>
      </c>
      <c r="BC44" s="276">
        <v>0</v>
      </c>
      <c r="BD44" s="276">
        <v>0</v>
      </c>
      <c r="BE44" s="10">
        <v>201.9</v>
      </c>
      <c r="BF44" s="10">
        <v>204.8</v>
      </c>
      <c r="BG44" s="276">
        <v>0</v>
      </c>
      <c r="BH44" s="276">
        <v>0</v>
      </c>
      <c r="BI44" s="276">
        <v>0</v>
      </c>
      <c r="BJ44" s="276">
        <v>0</v>
      </c>
    </row>
    <row r="45" spans="1:62" x14ac:dyDescent="0.3">
      <c r="A45" s="33" t="s">
        <v>72</v>
      </c>
      <c r="B45" s="10">
        <v>0</v>
      </c>
      <c r="C45" s="10">
        <v>0</v>
      </c>
      <c r="D45" s="10">
        <v>0</v>
      </c>
      <c r="E45" s="10">
        <v>0</v>
      </c>
      <c r="F45" s="10">
        <v>0</v>
      </c>
      <c r="G45" s="10">
        <v>0</v>
      </c>
      <c r="H45" s="10">
        <v>0</v>
      </c>
      <c r="I45" s="10">
        <v>0</v>
      </c>
      <c r="J45" s="10">
        <v>0</v>
      </c>
      <c r="K45" s="10">
        <v>0</v>
      </c>
      <c r="L45" s="41" t="s">
        <v>1</v>
      </c>
      <c r="M45" s="41" t="s">
        <v>1</v>
      </c>
      <c r="N45" s="41" t="s">
        <v>1</v>
      </c>
      <c r="O45" s="41" t="s">
        <v>1</v>
      </c>
      <c r="P45" s="41" t="s">
        <v>1</v>
      </c>
      <c r="Q45" s="41" t="s">
        <v>1</v>
      </c>
      <c r="R45" s="41" t="s">
        <v>1</v>
      </c>
      <c r="S45" s="41" t="s">
        <v>1</v>
      </c>
      <c r="T45" s="41" t="s">
        <v>1</v>
      </c>
      <c r="U45" s="41" t="s">
        <v>1</v>
      </c>
      <c r="V45" s="41" t="s">
        <v>1</v>
      </c>
      <c r="W45" s="41" t="s">
        <v>1</v>
      </c>
      <c r="X45" s="41" t="s">
        <v>1</v>
      </c>
      <c r="Y45" s="24">
        <v>4.9000000000000004</v>
      </c>
      <c r="Z45" s="24">
        <v>1.2</v>
      </c>
      <c r="AA45" s="24">
        <v>4</v>
      </c>
      <c r="AB45" s="24">
        <v>1.1000000000000001</v>
      </c>
      <c r="AC45" s="24">
        <v>4</v>
      </c>
      <c r="AD45" s="24">
        <v>1.4</v>
      </c>
      <c r="AE45" s="41">
        <v>0</v>
      </c>
      <c r="AF45" s="41">
        <v>0</v>
      </c>
      <c r="AG45" s="41">
        <v>0</v>
      </c>
      <c r="AH45" s="41">
        <v>0</v>
      </c>
      <c r="AI45" s="276">
        <v>0</v>
      </c>
      <c r="AJ45" s="276">
        <v>0</v>
      </c>
      <c r="AK45" s="276">
        <v>0</v>
      </c>
      <c r="AL45" s="276">
        <v>0</v>
      </c>
      <c r="AM45" s="276">
        <v>0</v>
      </c>
      <c r="AN45" s="276">
        <v>0</v>
      </c>
      <c r="AO45" s="276">
        <v>0</v>
      </c>
      <c r="AP45" s="276">
        <v>0</v>
      </c>
      <c r="AQ45" s="276">
        <v>0</v>
      </c>
      <c r="AR45" s="276">
        <v>0</v>
      </c>
      <c r="AS45" s="276">
        <v>0</v>
      </c>
      <c r="AT45" s="276">
        <v>0</v>
      </c>
      <c r="AU45" s="276">
        <v>0</v>
      </c>
      <c r="AV45" s="276">
        <v>0</v>
      </c>
      <c r="AW45" s="276">
        <v>0</v>
      </c>
      <c r="AX45" s="276">
        <v>0</v>
      </c>
      <c r="AY45" s="276">
        <v>0</v>
      </c>
      <c r="AZ45" s="276">
        <v>0</v>
      </c>
      <c r="BA45" s="276">
        <v>0</v>
      </c>
      <c r="BB45" s="276">
        <v>0</v>
      </c>
      <c r="BC45" s="276">
        <v>0</v>
      </c>
      <c r="BD45" s="232">
        <v>0</v>
      </c>
      <c r="BE45" s="276">
        <v>0</v>
      </c>
      <c r="BF45" s="276">
        <v>0</v>
      </c>
      <c r="BG45" s="276">
        <v>0</v>
      </c>
      <c r="BH45" s="10">
        <v>0.6</v>
      </c>
      <c r="BI45" s="10">
        <v>8.6999999999999993</v>
      </c>
      <c r="BJ45" s="344">
        <v>1.5</v>
      </c>
    </row>
    <row r="46" spans="1:62" x14ac:dyDescent="0.3">
      <c r="A46" s="33" t="s">
        <v>105</v>
      </c>
      <c r="B46" s="10">
        <v>2.2000000000000002</v>
      </c>
      <c r="C46" s="10">
        <v>2.1</v>
      </c>
      <c r="D46" s="10">
        <v>1.7</v>
      </c>
      <c r="E46" s="10">
        <v>0.6</v>
      </c>
      <c r="F46" s="10">
        <v>0.2</v>
      </c>
      <c r="G46" s="10">
        <v>0.2</v>
      </c>
      <c r="H46" s="10">
        <v>0.2</v>
      </c>
      <c r="I46" s="10">
        <v>0.5</v>
      </c>
      <c r="J46" s="10">
        <v>0.7</v>
      </c>
      <c r="K46" s="10">
        <v>0.4</v>
      </c>
      <c r="L46" s="10">
        <v>0.5</v>
      </c>
      <c r="M46" s="10">
        <v>1.6</v>
      </c>
      <c r="N46" s="10">
        <v>1.7</v>
      </c>
      <c r="O46" s="20">
        <v>3.1</v>
      </c>
      <c r="P46" s="20">
        <v>5.8</v>
      </c>
      <c r="Q46" s="20">
        <v>6.4</v>
      </c>
      <c r="R46" s="20">
        <v>5.0999999999999996</v>
      </c>
      <c r="S46" s="20">
        <v>1.3</v>
      </c>
      <c r="T46" s="20">
        <v>2.8</v>
      </c>
      <c r="U46" s="24">
        <v>2.6</v>
      </c>
      <c r="V46" s="24">
        <v>3.2</v>
      </c>
      <c r="W46" s="24">
        <v>3.2</v>
      </c>
      <c r="X46" s="24">
        <v>4.5</v>
      </c>
      <c r="Y46" s="24">
        <v>3.2</v>
      </c>
      <c r="Z46" s="24">
        <v>5.9</v>
      </c>
      <c r="AA46" s="24">
        <v>4.9000000000000004</v>
      </c>
      <c r="AB46" s="24">
        <v>5.6</v>
      </c>
      <c r="AC46" s="24">
        <v>7.1</v>
      </c>
      <c r="AD46" s="24">
        <v>7.2</v>
      </c>
      <c r="AE46" s="24">
        <v>3.7</v>
      </c>
      <c r="AF46" s="24">
        <v>5.7</v>
      </c>
      <c r="AG46" s="24">
        <v>8</v>
      </c>
      <c r="AH46" s="24">
        <v>8.1</v>
      </c>
      <c r="AI46" s="24">
        <v>7.1</v>
      </c>
      <c r="AJ46" s="24">
        <v>8.1999999999999993</v>
      </c>
      <c r="AK46" s="24">
        <v>9.6</v>
      </c>
      <c r="AL46" s="24">
        <v>10.4</v>
      </c>
      <c r="AM46" s="24">
        <v>11.3</v>
      </c>
      <c r="AN46" s="24">
        <v>12.8</v>
      </c>
      <c r="AO46" s="24">
        <v>14</v>
      </c>
      <c r="AP46" s="24">
        <v>11.7</v>
      </c>
      <c r="AQ46" s="24">
        <v>7</v>
      </c>
      <c r="AR46" s="24">
        <v>6.2</v>
      </c>
      <c r="AS46" s="22">
        <v>9.3000000000000007</v>
      </c>
      <c r="AT46" s="198">
        <v>10.199999999999999</v>
      </c>
      <c r="AU46" s="10">
        <v>6.8</v>
      </c>
      <c r="AV46" s="10">
        <v>6.9</v>
      </c>
      <c r="AW46" s="10">
        <v>9.3000000000000007</v>
      </c>
      <c r="AX46" s="10">
        <v>10.5</v>
      </c>
      <c r="AY46" s="232">
        <v>8.1999999999999993</v>
      </c>
      <c r="AZ46" s="232">
        <v>9.9</v>
      </c>
      <c r="BA46" s="232">
        <v>14.7</v>
      </c>
      <c r="BB46" s="232">
        <v>12.9</v>
      </c>
      <c r="BC46" s="276">
        <v>10.199999999999999</v>
      </c>
      <c r="BD46" s="232">
        <v>10.4</v>
      </c>
      <c r="BE46" s="276">
        <v>15.7</v>
      </c>
      <c r="BF46" s="276">
        <v>18.3</v>
      </c>
      <c r="BG46" s="276">
        <v>11.1</v>
      </c>
      <c r="BH46" s="276">
        <v>10.7</v>
      </c>
      <c r="BI46" s="276">
        <v>13.7</v>
      </c>
      <c r="BJ46" s="342">
        <v>9.6</v>
      </c>
    </row>
    <row r="47" spans="1:62" x14ac:dyDescent="0.3">
      <c r="A47" s="33" t="s">
        <v>125</v>
      </c>
      <c r="B47" s="10">
        <v>0</v>
      </c>
      <c r="C47" s="10">
        <v>0</v>
      </c>
      <c r="D47" s="10">
        <v>0</v>
      </c>
      <c r="E47" s="10">
        <v>0</v>
      </c>
      <c r="F47" s="10">
        <v>0</v>
      </c>
      <c r="G47" s="10">
        <v>0</v>
      </c>
      <c r="H47" s="10">
        <v>0</v>
      </c>
      <c r="I47" s="10">
        <v>0</v>
      </c>
      <c r="J47" s="10">
        <v>0</v>
      </c>
      <c r="K47" s="10">
        <v>0</v>
      </c>
      <c r="L47" s="10">
        <v>0</v>
      </c>
      <c r="M47" s="10">
        <v>0</v>
      </c>
      <c r="N47" s="10">
        <v>0</v>
      </c>
      <c r="O47" s="20">
        <v>0</v>
      </c>
      <c r="P47" s="20">
        <v>0</v>
      </c>
      <c r="Q47" s="20">
        <v>0</v>
      </c>
      <c r="R47" s="20">
        <v>0</v>
      </c>
      <c r="S47" s="20">
        <v>0</v>
      </c>
      <c r="T47" s="20">
        <v>0</v>
      </c>
      <c r="U47" s="24">
        <v>0</v>
      </c>
      <c r="V47" s="24">
        <v>0</v>
      </c>
      <c r="W47" s="24">
        <v>0</v>
      </c>
      <c r="X47" s="24">
        <v>0</v>
      </c>
      <c r="Y47" s="24">
        <v>0</v>
      </c>
      <c r="Z47" s="24">
        <v>0</v>
      </c>
      <c r="AA47" s="24">
        <v>0</v>
      </c>
      <c r="AB47" s="24">
        <v>0</v>
      </c>
      <c r="AC47" s="24">
        <v>0</v>
      </c>
      <c r="AD47" s="24">
        <v>0</v>
      </c>
      <c r="AE47" s="24">
        <v>0</v>
      </c>
      <c r="AF47" s="24">
        <v>0</v>
      </c>
      <c r="AG47" s="24">
        <v>0</v>
      </c>
      <c r="AH47" s="24">
        <v>0</v>
      </c>
      <c r="AI47" s="24">
        <v>0</v>
      </c>
      <c r="AJ47" s="24">
        <v>0.3</v>
      </c>
      <c r="AK47" s="24">
        <v>0</v>
      </c>
      <c r="AL47" s="24">
        <v>0</v>
      </c>
      <c r="AM47" s="24">
        <v>0</v>
      </c>
      <c r="AN47" s="24">
        <v>24.6</v>
      </c>
      <c r="AO47" s="41">
        <v>42.2</v>
      </c>
      <c r="AP47" s="24">
        <v>23</v>
      </c>
      <c r="AQ47" s="24">
        <v>14.5</v>
      </c>
      <c r="AR47" s="24">
        <v>18.5</v>
      </c>
      <c r="AS47" s="22">
        <v>6</v>
      </c>
      <c r="AT47" s="198">
        <v>3.5</v>
      </c>
      <c r="AU47" s="10">
        <v>0</v>
      </c>
      <c r="AV47" s="10">
        <v>0.4</v>
      </c>
      <c r="AW47" s="10">
        <v>0.6</v>
      </c>
      <c r="AX47" s="10">
        <v>0.1</v>
      </c>
      <c r="AY47" s="232">
        <v>2.7</v>
      </c>
      <c r="AZ47" s="232">
        <v>2.2999999999999998</v>
      </c>
      <c r="BA47" s="232">
        <v>7.6</v>
      </c>
      <c r="BB47" s="232">
        <v>0</v>
      </c>
      <c r="BC47" s="276">
        <v>1.9</v>
      </c>
      <c r="BD47" s="276">
        <v>0</v>
      </c>
      <c r="BE47" s="276">
        <v>0</v>
      </c>
      <c r="BF47" s="276">
        <v>0</v>
      </c>
      <c r="BG47" s="276">
        <v>18.100000000000001</v>
      </c>
      <c r="BH47" s="276">
        <v>0.9</v>
      </c>
      <c r="BI47" s="276">
        <v>69.2</v>
      </c>
      <c r="BJ47" s="342">
        <v>0.1</v>
      </c>
    </row>
    <row r="48" spans="1:62" x14ac:dyDescent="0.3">
      <c r="A48" s="33" t="s">
        <v>74</v>
      </c>
      <c r="B48" s="10">
        <v>7.1</v>
      </c>
      <c r="C48" s="10">
        <v>4.0999999999999996</v>
      </c>
      <c r="D48" s="10">
        <v>3.4</v>
      </c>
      <c r="E48" s="10">
        <v>4.7</v>
      </c>
      <c r="F48" s="10">
        <v>24.6</v>
      </c>
      <c r="G48" s="10">
        <v>6.2</v>
      </c>
      <c r="H48" s="10">
        <v>6.4</v>
      </c>
      <c r="I48" s="10">
        <v>7.3</v>
      </c>
      <c r="J48" s="10">
        <v>8.4</v>
      </c>
      <c r="K48" s="10">
        <v>9.8000000000000007</v>
      </c>
      <c r="L48" s="10">
        <v>6.7</v>
      </c>
      <c r="M48" s="10">
        <v>12.8</v>
      </c>
      <c r="N48" s="10">
        <v>12.5</v>
      </c>
      <c r="O48" s="20">
        <v>9.9</v>
      </c>
      <c r="P48" s="20">
        <v>15.9</v>
      </c>
      <c r="Q48" s="20">
        <v>10.4</v>
      </c>
      <c r="R48" s="20">
        <v>10.5</v>
      </c>
      <c r="S48" s="20">
        <v>10.199999999999999</v>
      </c>
      <c r="T48" s="20">
        <v>12.5</v>
      </c>
      <c r="U48" s="24">
        <v>13.6</v>
      </c>
      <c r="V48" s="24">
        <v>13.9</v>
      </c>
      <c r="W48" s="24">
        <v>21.5</v>
      </c>
      <c r="X48" s="24">
        <v>15.6</v>
      </c>
      <c r="Y48" s="24">
        <v>20.2</v>
      </c>
      <c r="Z48" s="24">
        <v>17</v>
      </c>
      <c r="AA48" s="24">
        <v>30</v>
      </c>
      <c r="AB48" s="24">
        <v>35.299999999999997</v>
      </c>
      <c r="AC48" s="24">
        <v>33.299999999999997</v>
      </c>
      <c r="AD48" s="24">
        <v>28.1</v>
      </c>
      <c r="AE48" s="24">
        <v>30.5</v>
      </c>
      <c r="AF48" s="24">
        <v>37.5</v>
      </c>
      <c r="AG48" s="24">
        <v>43.8</v>
      </c>
      <c r="AH48" s="24">
        <v>29.7</v>
      </c>
      <c r="AI48" s="24">
        <v>33.200000000000003</v>
      </c>
      <c r="AJ48" s="24">
        <v>37.4</v>
      </c>
      <c r="AK48" s="24">
        <v>34</v>
      </c>
      <c r="AL48" s="24">
        <v>32.4</v>
      </c>
      <c r="AM48" s="24">
        <v>30</v>
      </c>
      <c r="AN48" s="24">
        <v>30.8</v>
      </c>
      <c r="AO48" s="24">
        <v>33.9</v>
      </c>
      <c r="AP48" s="24">
        <v>29</v>
      </c>
      <c r="AQ48" s="24">
        <v>45.4</v>
      </c>
      <c r="AR48" s="24">
        <v>30.5</v>
      </c>
      <c r="AS48" s="22">
        <v>34.9</v>
      </c>
      <c r="AT48" s="198">
        <v>35.4</v>
      </c>
      <c r="AU48" s="10">
        <v>47.9</v>
      </c>
      <c r="AV48" s="10">
        <v>49.7</v>
      </c>
      <c r="AW48" s="10">
        <v>55.9</v>
      </c>
      <c r="AX48" s="10">
        <v>54.8</v>
      </c>
      <c r="AY48" s="232">
        <v>46.8</v>
      </c>
      <c r="AZ48" s="250">
        <v>46.1</v>
      </c>
      <c r="BA48" s="250">
        <v>63.5</v>
      </c>
      <c r="BB48" s="232">
        <v>57.2</v>
      </c>
      <c r="BC48" s="276">
        <v>76.3</v>
      </c>
      <c r="BD48" s="232">
        <v>104.1</v>
      </c>
      <c r="BE48" s="276">
        <v>117.5</v>
      </c>
      <c r="BF48" s="276">
        <v>142.80000000000001</v>
      </c>
      <c r="BG48" s="276">
        <v>122.3</v>
      </c>
      <c r="BH48" s="276">
        <v>119.5</v>
      </c>
      <c r="BI48" s="276">
        <v>131.1</v>
      </c>
      <c r="BJ48" s="342">
        <v>115.8</v>
      </c>
    </row>
    <row r="49" spans="1:62" x14ac:dyDescent="0.3">
      <c r="A49" s="249" t="s">
        <v>219</v>
      </c>
      <c r="B49" s="10">
        <v>0</v>
      </c>
      <c r="C49" s="10">
        <v>0</v>
      </c>
      <c r="D49" s="10">
        <v>0</v>
      </c>
      <c r="E49" s="10">
        <v>0</v>
      </c>
      <c r="F49" s="10">
        <v>0</v>
      </c>
      <c r="G49" s="10">
        <v>0</v>
      </c>
      <c r="H49" s="10">
        <v>0</v>
      </c>
      <c r="I49" s="10">
        <v>0</v>
      </c>
      <c r="J49" s="10">
        <v>0</v>
      </c>
      <c r="K49" s="10">
        <v>0</v>
      </c>
      <c r="L49" s="10">
        <v>0</v>
      </c>
      <c r="M49" s="10">
        <v>0</v>
      </c>
      <c r="N49" s="10">
        <v>0</v>
      </c>
      <c r="O49" s="10">
        <v>0</v>
      </c>
      <c r="P49" s="10">
        <v>0</v>
      </c>
      <c r="Q49" s="10">
        <v>0</v>
      </c>
      <c r="R49" s="10">
        <v>0</v>
      </c>
      <c r="S49" s="10">
        <v>0</v>
      </c>
      <c r="T49" s="10">
        <v>0</v>
      </c>
      <c r="U49" s="10">
        <v>0</v>
      </c>
      <c r="V49" s="10">
        <v>0</v>
      </c>
      <c r="W49" s="10">
        <v>0</v>
      </c>
      <c r="X49" s="10">
        <v>0</v>
      </c>
      <c r="Y49" s="10">
        <v>0</v>
      </c>
      <c r="Z49" s="10">
        <v>0</v>
      </c>
      <c r="AA49" s="10">
        <v>0</v>
      </c>
      <c r="AB49" s="10">
        <v>0</v>
      </c>
      <c r="AC49" s="10">
        <v>0</v>
      </c>
      <c r="AD49" s="10">
        <v>0</v>
      </c>
      <c r="AE49" s="10">
        <v>0</v>
      </c>
      <c r="AF49" s="10">
        <v>0</v>
      </c>
      <c r="AG49" s="10">
        <v>0</v>
      </c>
      <c r="AH49" s="10">
        <v>0</v>
      </c>
      <c r="AI49" s="276">
        <v>0</v>
      </c>
      <c r="AJ49" s="276">
        <v>0</v>
      </c>
      <c r="AK49" s="276">
        <v>0</v>
      </c>
      <c r="AL49" s="276">
        <v>0</v>
      </c>
      <c r="AM49" s="276">
        <v>0</v>
      </c>
      <c r="AN49" s="276">
        <v>0</v>
      </c>
      <c r="AO49" s="276">
        <v>0</v>
      </c>
      <c r="AP49" s="276">
        <v>0</v>
      </c>
      <c r="AQ49" s="276">
        <v>0</v>
      </c>
      <c r="AR49" s="276">
        <v>0</v>
      </c>
      <c r="AS49" s="276">
        <v>0</v>
      </c>
      <c r="AT49" s="276">
        <v>0</v>
      </c>
      <c r="AU49" s="276">
        <v>0</v>
      </c>
      <c r="AV49" s="276">
        <v>0</v>
      </c>
      <c r="AW49" s="276">
        <v>0</v>
      </c>
      <c r="AX49" s="276">
        <v>0</v>
      </c>
      <c r="AY49" s="276">
        <v>0</v>
      </c>
      <c r="AZ49" s="10">
        <v>13.5</v>
      </c>
      <c r="BA49" s="250">
        <v>15.3</v>
      </c>
      <c r="BB49" s="232">
        <v>17</v>
      </c>
      <c r="BC49" s="276">
        <v>15.1</v>
      </c>
      <c r="BD49" s="232">
        <v>16.2</v>
      </c>
      <c r="BE49" s="276">
        <v>18.2</v>
      </c>
      <c r="BF49" s="276">
        <v>36.1</v>
      </c>
      <c r="BG49" s="276">
        <v>41.1</v>
      </c>
      <c r="BH49" s="276">
        <v>47</v>
      </c>
      <c r="BI49" s="276">
        <v>43</v>
      </c>
      <c r="BJ49" s="342">
        <v>48.4</v>
      </c>
    </row>
    <row r="50" spans="1:62" x14ac:dyDescent="0.3">
      <c r="A50" s="33" t="s">
        <v>75</v>
      </c>
      <c r="B50" s="10">
        <v>0</v>
      </c>
      <c r="C50" s="10">
        <v>44</v>
      </c>
      <c r="D50" s="10">
        <v>44</v>
      </c>
      <c r="E50" s="10">
        <v>0</v>
      </c>
      <c r="F50" s="10">
        <v>0</v>
      </c>
      <c r="G50" s="10">
        <v>30.5</v>
      </c>
      <c r="H50" s="10">
        <v>30.5</v>
      </c>
      <c r="I50" s="10">
        <v>0</v>
      </c>
      <c r="J50" s="10">
        <v>0</v>
      </c>
      <c r="K50" s="10">
        <v>31.7</v>
      </c>
      <c r="L50" s="10">
        <v>31.7</v>
      </c>
      <c r="M50" s="41" t="s">
        <v>1</v>
      </c>
      <c r="N50" s="41" t="s">
        <v>1</v>
      </c>
      <c r="O50" s="20">
        <v>47.7</v>
      </c>
      <c r="P50" s="20">
        <v>47.7</v>
      </c>
      <c r="Q50" s="41" t="s">
        <v>1</v>
      </c>
      <c r="R50" s="41" t="s">
        <v>1</v>
      </c>
      <c r="S50" s="20">
        <v>53.9</v>
      </c>
      <c r="T50" s="20">
        <v>53.9</v>
      </c>
      <c r="U50" s="41" t="s">
        <v>1</v>
      </c>
      <c r="V50" s="41" t="s">
        <v>1</v>
      </c>
      <c r="W50" s="24">
        <v>84.2</v>
      </c>
      <c r="X50" s="24">
        <v>84.2</v>
      </c>
      <c r="Y50" s="41" t="s">
        <v>1</v>
      </c>
      <c r="Z50" s="41" t="s">
        <v>1</v>
      </c>
      <c r="AA50" s="24">
        <v>65.7</v>
      </c>
      <c r="AB50" s="24">
        <v>65.7</v>
      </c>
      <c r="AC50" s="41" t="s">
        <v>1</v>
      </c>
      <c r="AD50" s="41" t="s">
        <v>1</v>
      </c>
      <c r="AE50" s="41">
        <v>66.099999999999994</v>
      </c>
      <c r="AF50" s="41">
        <v>66.099999999999994</v>
      </c>
      <c r="AG50" s="41" t="s">
        <v>1</v>
      </c>
      <c r="AH50" s="41" t="s">
        <v>1</v>
      </c>
      <c r="AI50" s="41">
        <v>82.5</v>
      </c>
      <c r="AJ50" s="41">
        <v>82.6</v>
      </c>
      <c r="AK50" s="276">
        <v>0</v>
      </c>
      <c r="AL50" s="276">
        <v>0</v>
      </c>
      <c r="AM50" s="41">
        <v>21.7</v>
      </c>
      <c r="AN50" s="41">
        <v>21.7</v>
      </c>
      <c r="AO50" s="276">
        <v>0</v>
      </c>
      <c r="AP50" s="276">
        <v>0</v>
      </c>
      <c r="AQ50" s="41">
        <v>51.5</v>
      </c>
      <c r="AR50" s="41">
        <v>51.5</v>
      </c>
      <c r="AS50" s="276">
        <v>0</v>
      </c>
      <c r="AT50" s="276">
        <v>0</v>
      </c>
      <c r="AU50" s="10">
        <v>62.6</v>
      </c>
      <c r="AV50" s="10">
        <v>62.6</v>
      </c>
      <c r="AW50" s="276">
        <v>0</v>
      </c>
      <c r="AX50" s="276">
        <v>0</v>
      </c>
      <c r="AY50" s="232">
        <v>87.3</v>
      </c>
      <c r="AZ50" s="232">
        <v>87.3</v>
      </c>
      <c r="BA50" s="276">
        <v>0</v>
      </c>
      <c r="BB50" s="276">
        <v>0</v>
      </c>
      <c r="BC50" s="276">
        <v>36.9</v>
      </c>
      <c r="BD50" s="232">
        <v>36.9</v>
      </c>
      <c r="BE50" s="276">
        <v>0</v>
      </c>
      <c r="BF50" s="276">
        <v>0</v>
      </c>
      <c r="BG50" s="276">
        <v>59</v>
      </c>
      <c r="BH50" s="276">
        <v>59</v>
      </c>
      <c r="BI50" s="276">
        <v>0</v>
      </c>
      <c r="BJ50" s="342">
        <v>0</v>
      </c>
    </row>
    <row r="51" spans="1:62" x14ac:dyDescent="0.3">
      <c r="A51" s="33" t="s">
        <v>76</v>
      </c>
      <c r="B51" s="10">
        <v>0</v>
      </c>
      <c r="C51" s="10">
        <v>0</v>
      </c>
      <c r="D51" s="10">
        <v>0</v>
      </c>
      <c r="E51" s="10">
        <v>0</v>
      </c>
      <c r="F51" s="10">
        <v>0</v>
      </c>
      <c r="G51" s="10">
        <v>0</v>
      </c>
      <c r="H51" s="10">
        <v>20.7</v>
      </c>
      <c r="I51" s="10">
        <v>22.3</v>
      </c>
      <c r="J51" s="10">
        <v>12.5</v>
      </c>
      <c r="K51" s="10">
        <v>9.8000000000000007</v>
      </c>
      <c r="L51" s="10">
        <v>10</v>
      </c>
      <c r="M51" s="10">
        <v>9.5</v>
      </c>
      <c r="N51" s="10">
        <v>12.4</v>
      </c>
      <c r="O51" s="20">
        <v>7.3</v>
      </c>
      <c r="P51" s="20">
        <v>9.1</v>
      </c>
      <c r="Q51" s="20">
        <v>12.7</v>
      </c>
      <c r="R51" s="20">
        <v>10.4</v>
      </c>
      <c r="S51" s="20">
        <v>8.9</v>
      </c>
      <c r="T51" s="20">
        <v>12.2</v>
      </c>
      <c r="U51" s="24">
        <v>5.2</v>
      </c>
      <c r="V51" s="24">
        <v>10.9</v>
      </c>
      <c r="W51" s="24">
        <v>7.1</v>
      </c>
      <c r="X51" s="24">
        <v>6</v>
      </c>
      <c r="Y51" s="24">
        <v>5.7</v>
      </c>
      <c r="Z51" s="24">
        <v>10.6</v>
      </c>
      <c r="AA51" s="24">
        <v>11.9</v>
      </c>
      <c r="AB51" s="24">
        <v>8.6999999999999993</v>
      </c>
      <c r="AC51" s="24">
        <v>6.3</v>
      </c>
      <c r="AD51" s="24">
        <v>3.4</v>
      </c>
      <c r="AE51" s="24">
        <v>5</v>
      </c>
      <c r="AF51" s="24">
        <v>6.9</v>
      </c>
      <c r="AG51" s="24">
        <v>5.0999999999999996</v>
      </c>
      <c r="AH51" s="24">
        <v>8.5</v>
      </c>
      <c r="AI51" s="24">
        <v>9.3000000000000007</v>
      </c>
      <c r="AJ51" s="24">
        <v>10.4</v>
      </c>
      <c r="AK51" s="24">
        <v>9.6999999999999993</v>
      </c>
      <c r="AL51" s="24">
        <v>6.5</v>
      </c>
      <c r="AM51" s="24">
        <v>9.1999999999999993</v>
      </c>
      <c r="AN51" s="24">
        <v>10.199999999999999</v>
      </c>
      <c r="AO51" s="24">
        <v>7.2</v>
      </c>
      <c r="AP51" s="24">
        <v>7.5</v>
      </c>
      <c r="AQ51" s="24">
        <v>4.7</v>
      </c>
      <c r="AR51" s="24">
        <v>8.6</v>
      </c>
      <c r="AS51" s="22">
        <v>7.2</v>
      </c>
      <c r="AT51" s="198">
        <v>6.2</v>
      </c>
      <c r="AU51" s="10">
        <v>7.6</v>
      </c>
      <c r="AV51" s="10">
        <v>5.4</v>
      </c>
      <c r="AW51" s="3">
        <v>10.4</v>
      </c>
      <c r="AX51" s="3">
        <v>9.6999999999999993</v>
      </c>
      <c r="AY51" s="232">
        <v>13.5</v>
      </c>
      <c r="AZ51" s="232">
        <v>9.5</v>
      </c>
      <c r="BA51" s="232">
        <v>6</v>
      </c>
      <c r="BB51" s="232">
        <v>6.6</v>
      </c>
      <c r="BC51" s="276">
        <v>4.8</v>
      </c>
      <c r="BD51" s="232">
        <v>13.6</v>
      </c>
      <c r="BE51" s="276">
        <v>10.6</v>
      </c>
      <c r="BF51" s="276">
        <v>17.3</v>
      </c>
      <c r="BG51" s="276">
        <v>12.4</v>
      </c>
      <c r="BH51" s="276">
        <v>18.100000000000001</v>
      </c>
      <c r="BI51" s="276">
        <v>12.1</v>
      </c>
      <c r="BJ51" s="342">
        <v>10.6</v>
      </c>
    </row>
    <row r="52" spans="1:62" x14ac:dyDescent="0.3">
      <c r="B52" s="10"/>
      <c r="C52" s="10"/>
      <c r="D52" s="10"/>
      <c r="E52" s="10"/>
      <c r="F52" s="10"/>
      <c r="G52" s="10"/>
      <c r="H52" s="10"/>
      <c r="I52" s="10"/>
      <c r="J52" s="10"/>
      <c r="K52" s="10"/>
      <c r="L52" s="10"/>
      <c r="M52" s="10"/>
      <c r="N52" s="10"/>
      <c r="O52" s="20"/>
      <c r="P52" s="20"/>
      <c r="Q52" s="20"/>
      <c r="R52" s="20"/>
      <c r="S52" s="20"/>
      <c r="T52" s="20"/>
      <c r="U52" s="24"/>
      <c r="V52" s="24"/>
      <c r="W52" s="24"/>
      <c r="X52" s="24"/>
      <c r="Y52" s="24"/>
      <c r="AA52" s="24"/>
      <c r="AB52" s="24"/>
      <c r="AC52" s="24"/>
      <c r="AD52" s="24"/>
      <c r="AE52" s="24"/>
      <c r="AF52" s="24"/>
      <c r="AG52" s="24"/>
      <c r="AH52" s="24"/>
      <c r="AI52" s="24"/>
      <c r="AJ52" s="24"/>
      <c r="AK52" s="24"/>
      <c r="AL52" s="24"/>
      <c r="AM52" s="21"/>
      <c r="AN52" s="24"/>
      <c r="AO52" s="24"/>
      <c r="AP52" s="24"/>
      <c r="AQ52" s="24"/>
      <c r="AR52" s="24"/>
      <c r="AT52" s="1"/>
      <c r="AU52" s="10"/>
      <c r="BB52" s="232"/>
      <c r="BC52" s="232"/>
      <c r="BG52" s="270"/>
      <c r="BH52" s="270"/>
      <c r="BI52" s="270"/>
      <c r="BJ52" s="342"/>
    </row>
    <row r="53" spans="1:62" s="28" customFormat="1" x14ac:dyDescent="0.3">
      <c r="A53" s="164" t="s">
        <v>77</v>
      </c>
      <c r="B53" s="21">
        <v>291.2</v>
      </c>
      <c r="C53" s="21">
        <v>244.9</v>
      </c>
      <c r="D53" s="21">
        <v>237.3</v>
      </c>
      <c r="E53" s="21">
        <v>229.2</v>
      </c>
      <c r="F53" s="21">
        <v>202.5</v>
      </c>
      <c r="G53" s="21">
        <v>199.8</v>
      </c>
      <c r="H53" s="21">
        <v>148.19999999999999</v>
      </c>
      <c r="I53" s="21">
        <v>486.7</v>
      </c>
      <c r="J53" s="21">
        <v>487.3</v>
      </c>
      <c r="K53" s="21">
        <v>433.3</v>
      </c>
      <c r="L53" s="21">
        <v>435</v>
      </c>
      <c r="M53" s="21">
        <v>369.8</v>
      </c>
      <c r="N53" s="21">
        <v>373.6</v>
      </c>
      <c r="O53" s="21">
        <v>306.99999999999994</v>
      </c>
      <c r="P53" s="21">
        <v>320.2</v>
      </c>
      <c r="Q53" s="21">
        <v>259.3</v>
      </c>
      <c r="R53" s="21">
        <v>304</v>
      </c>
      <c r="S53" s="21">
        <v>313.89999999999998</v>
      </c>
      <c r="T53" s="21">
        <v>327.10000000000002</v>
      </c>
      <c r="U53" s="21">
        <v>369.19999999999993</v>
      </c>
      <c r="V53" s="21">
        <v>373.6</v>
      </c>
      <c r="W53" s="21">
        <v>492.49999999999994</v>
      </c>
      <c r="X53" s="21">
        <v>434.7</v>
      </c>
      <c r="Y53" s="21">
        <v>625.79999999999995</v>
      </c>
      <c r="Z53" s="28">
        <v>599.9</v>
      </c>
      <c r="AA53" s="21">
        <v>519.29999999999995</v>
      </c>
      <c r="AB53" s="21">
        <v>527.1</v>
      </c>
      <c r="AC53" s="21">
        <v>519.20000000000005</v>
      </c>
      <c r="AD53" s="21">
        <v>522.70000000000005</v>
      </c>
      <c r="AE53" s="21">
        <v>383.9</v>
      </c>
      <c r="AF53" s="21">
        <v>423</v>
      </c>
      <c r="AG53" s="21">
        <v>416.6</v>
      </c>
      <c r="AH53" s="21">
        <f>SUM(AH54:AH67)</f>
        <v>456.3</v>
      </c>
      <c r="AI53" s="21">
        <f>SUM(AI54:AI67)</f>
        <v>505.8</v>
      </c>
      <c r="AJ53" s="21">
        <v>544.40000000000009</v>
      </c>
      <c r="AK53" s="21">
        <f>SUM(AK54:AK67)</f>
        <v>564.5</v>
      </c>
      <c r="AL53" s="21">
        <f>SUM(AL54:AL67)</f>
        <v>607.6</v>
      </c>
      <c r="AM53" s="54">
        <v>599</v>
      </c>
      <c r="AN53" s="21">
        <v>592.6</v>
      </c>
      <c r="AO53" s="54">
        <v>550</v>
      </c>
      <c r="AP53" s="21">
        <v>546.20000000000005</v>
      </c>
      <c r="AQ53" s="21">
        <v>530.49999999999989</v>
      </c>
      <c r="AR53" s="21">
        <v>531.09999999999991</v>
      </c>
      <c r="AS53" s="47">
        <v>476.20000000000005</v>
      </c>
      <c r="AT53" s="29">
        <v>495.4</v>
      </c>
      <c r="AU53" s="17">
        <v>508.59999999999991</v>
      </c>
      <c r="AV53" s="17">
        <v>511.6</v>
      </c>
      <c r="AW53" s="17">
        <v>965.7</v>
      </c>
      <c r="AX53" s="17">
        <v>998.30000000000018</v>
      </c>
      <c r="AY53" s="230">
        <v>964.7</v>
      </c>
      <c r="AZ53" s="230">
        <v>1018.7</v>
      </c>
      <c r="BA53" s="230">
        <v>993.7</v>
      </c>
      <c r="BB53" s="230">
        <v>1015.0999999999999</v>
      </c>
      <c r="BC53" s="230">
        <v>912.49999999999989</v>
      </c>
      <c r="BD53" s="230">
        <v>961.59999999999991</v>
      </c>
      <c r="BE53" s="230">
        <v>898.90000000000009</v>
      </c>
      <c r="BF53" s="230">
        <v>963.80000000000007</v>
      </c>
      <c r="BG53" s="230">
        <v>1450.3</v>
      </c>
      <c r="BH53" s="230">
        <v>2316.6</v>
      </c>
      <c r="BI53" s="230">
        <v>2237.7000000000003</v>
      </c>
      <c r="BJ53" s="340">
        <v>2231.0000000000005</v>
      </c>
    </row>
    <row r="54" spans="1:62" x14ac:dyDescent="0.3">
      <c r="A54" s="42" t="s">
        <v>102</v>
      </c>
      <c r="B54" s="10">
        <v>242.4</v>
      </c>
      <c r="C54" s="10">
        <v>204.2</v>
      </c>
      <c r="D54" s="10">
        <v>198.9</v>
      </c>
      <c r="E54" s="10">
        <v>190.6</v>
      </c>
      <c r="F54" s="10">
        <v>164.1</v>
      </c>
      <c r="G54" s="10">
        <v>160.6</v>
      </c>
      <c r="H54" s="10">
        <v>108.8</v>
      </c>
      <c r="I54" s="10">
        <v>133</v>
      </c>
      <c r="J54" s="10">
        <v>121.6</v>
      </c>
      <c r="K54" s="10">
        <v>122</v>
      </c>
      <c r="L54" s="10">
        <v>115.5</v>
      </c>
      <c r="M54" s="10">
        <v>111</v>
      </c>
      <c r="N54" s="10">
        <v>110.4</v>
      </c>
      <c r="O54" s="20">
        <v>109.2</v>
      </c>
      <c r="P54" s="20">
        <v>112.8</v>
      </c>
      <c r="Q54" s="20">
        <v>118.9</v>
      </c>
      <c r="R54" s="20">
        <v>145.1</v>
      </c>
      <c r="S54" s="20">
        <v>133.6</v>
      </c>
      <c r="T54" s="20">
        <v>150.19999999999999</v>
      </c>
      <c r="U54" s="24">
        <v>139.30000000000001</v>
      </c>
      <c r="V54" s="24">
        <v>143.30000000000001</v>
      </c>
      <c r="W54" s="24">
        <v>170</v>
      </c>
      <c r="X54" s="24">
        <v>171.7</v>
      </c>
      <c r="Y54" s="24">
        <v>185.1</v>
      </c>
      <c r="Z54" s="24">
        <v>175</v>
      </c>
      <c r="AA54" s="24">
        <v>166.2</v>
      </c>
      <c r="AB54" s="24">
        <v>157.9</v>
      </c>
      <c r="AC54" s="24">
        <v>144.19999999999999</v>
      </c>
      <c r="AD54" s="24">
        <v>146.30000000000001</v>
      </c>
      <c r="AE54" s="24">
        <v>158.6</v>
      </c>
      <c r="AF54" s="24">
        <v>184.9</v>
      </c>
      <c r="AG54" s="24">
        <v>187.4</v>
      </c>
      <c r="AH54" s="24">
        <v>209.8</v>
      </c>
      <c r="AI54" s="24">
        <v>252.4</v>
      </c>
      <c r="AJ54" s="24">
        <v>265.10000000000002</v>
      </c>
      <c r="AK54" s="24">
        <v>274.5</v>
      </c>
      <c r="AL54" s="24">
        <v>298.39999999999998</v>
      </c>
      <c r="AM54" s="24">
        <v>294.60000000000002</v>
      </c>
      <c r="AN54" s="24">
        <v>293</v>
      </c>
      <c r="AO54" s="24">
        <v>285.39999999999998</v>
      </c>
      <c r="AP54" s="24">
        <v>274.10000000000002</v>
      </c>
      <c r="AQ54" s="24">
        <v>262.39999999999998</v>
      </c>
      <c r="AR54" s="24">
        <v>254.4</v>
      </c>
      <c r="AS54" s="22">
        <v>244.1</v>
      </c>
      <c r="AT54" s="198">
        <v>234.4</v>
      </c>
      <c r="AU54" s="10">
        <v>222</v>
      </c>
      <c r="AV54" s="10">
        <v>208.3</v>
      </c>
      <c r="AW54" s="10">
        <v>347.9</v>
      </c>
      <c r="AX54" s="10">
        <v>362.6</v>
      </c>
      <c r="AY54" s="232">
        <v>323.39999999999998</v>
      </c>
      <c r="AZ54" s="232">
        <v>307.7</v>
      </c>
      <c r="BA54" s="232">
        <v>280.60000000000002</v>
      </c>
      <c r="BB54" s="232">
        <v>263.8</v>
      </c>
      <c r="BC54" s="276">
        <v>161.5</v>
      </c>
      <c r="BD54" s="232">
        <v>154</v>
      </c>
      <c r="BE54" s="276">
        <v>134.30000000000001</v>
      </c>
      <c r="BF54" s="276">
        <v>125.4</v>
      </c>
      <c r="BG54" s="276">
        <v>618.4</v>
      </c>
      <c r="BH54" s="276">
        <v>660.9</v>
      </c>
      <c r="BI54" s="276">
        <v>576.1</v>
      </c>
      <c r="BJ54" s="342">
        <v>611</v>
      </c>
    </row>
    <row r="55" spans="1:62" x14ac:dyDescent="0.3">
      <c r="A55" s="42" t="s">
        <v>70</v>
      </c>
      <c r="B55" s="10">
        <v>0</v>
      </c>
      <c r="C55" s="10">
        <v>0</v>
      </c>
      <c r="D55" s="10">
        <v>0</v>
      </c>
      <c r="E55" s="10">
        <v>0</v>
      </c>
      <c r="F55" s="10">
        <v>0</v>
      </c>
      <c r="G55" s="10">
        <v>0</v>
      </c>
      <c r="H55" s="10">
        <v>0</v>
      </c>
      <c r="I55" s="10">
        <v>0</v>
      </c>
      <c r="J55" s="10">
        <v>0</v>
      </c>
      <c r="K55" s="10">
        <v>0</v>
      </c>
      <c r="L55" s="41" t="s">
        <v>1</v>
      </c>
      <c r="M55" s="41" t="s">
        <v>1</v>
      </c>
      <c r="N55" s="41" t="s">
        <v>1</v>
      </c>
      <c r="O55" s="41" t="s">
        <v>1</v>
      </c>
      <c r="P55" s="41" t="s">
        <v>1</v>
      </c>
      <c r="Q55" s="41" t="s">
        <v>1</v>
      </c>
      <c r="R55" s="41" t="s">
        <v>1</v>
      </c>
      <c r="S55" s="20">
        <v>11.5</v>
      </c>
      <c r="T55" s="41" t="s">
        <v>1</v>
      </c>
      <c r="U55" s="24">
        <v>12.5</v>
      </c>
      <c r="V55" s="41" t="s">
        <v>1</v>
      </c>
      <c r="W55" s="24">
        <v>15.1</v>
      </c>
      <c r="X55" s="24">
        <v>14.9</v>
      </c>
      <c r="Y55" s="24">
        <v>16</v>
      </c>
      <c r="Z55" s="24">
        <v>16.100000000000001</v>
      </c>
      <c r="AA55" s="24">
        <v>11.7</v>
      </c>
      <c r="AB55" s="24">
        <v>12.5</v>
      </c>
      <c r="AC55" s="24">
        <v>13</v>
      </c>
      <c r="AD55" s="24">
        <v>12.7</v>
      </c>
      <c r="AE55" s="24">
        <v>12</v>
      </c>
      <c r="AF55" s="24">
        <v>10.199999999999999</v>
      </c>
      <c r="AG55" s="24">
        <v>9.3000000000000007</v>
      </c>
      <c r="AH55" s="24">
        <v>8.6</v>
      </c>
      <c r="AI55" s="24">
        <v>7.3</v>
      </c>
      <c r="AJ55" s="24">
        <v>5.2</v>
      </c>
      <c r="AK55" s="24">
        <v>3.8</v>
      </c>
      <c r="AL55" s="24">
        <v>2.2999999999999998</v>
      </c>
      <c r="AM55" s="24">
        <v>1.6</v>
      </c>
      <c r="AN55" s="24">
        <v>1.6</v>
      </c>
      <c r="AO55" s="24">
        <v>2.4</v>
      </c>
      <c r="AP55" s="24">
        <v>3.3</v>
      </c>
      <c r="AQ55" s="24">
        <v>3.9</v>
      </c>
      <c r="AR55" s="24">
        <v>4.5</v>
      </c>
      <c r="AS55" s="22">
        <v>4.4000000000000004</v>
      </c>
      <c r="AT55" s="198">
        <v>5.0999999999999996</v>
      </c>
      <c r="AU55" s="10">
        <v>6.1</v>
      </c>
      <c r="AV55" s="10">
        <v>6.2</v>
      </c>
      <c r="AW55" s="10">
        <v>6.6</v>
      </c>
      <c r="AX55" s="10">
        <v>6.2</v>
      </c>
      <c r="AY55" s="232">
        <v>6.4</v>
      </c>
      <c r="AZ55" s="232">
        <v>6.4</v>
      </c>
      <c r="BA55" s="232">
        <v>6.5</v>
      </c>
      <c r="BB55" s="232">
        <v>6.1</v>
      </c>
      <c r="BC55" s="276">
        <v>5.3</v>
      </c>
      <c r="BD55" s="232">
        <v>5.5</v>
      </c>
      <c r="BE55" s="276">
        <v>4.5</v>
      </c>
      <c r="BF55" s="276">
        <v>6.5</v>
      </c>
      <c r="BG55" s="276">
        <v>6.6</v>
      </c>
      <c r="BH55" s="276">
        <v>6.6</v>
      </c>
      <c r="BI55" s="276">
        <v>7.2</v>
      </c>
      <c r="BJ55" s="342">
        <v>9.9</v>
      </c>
    </row>
    <row r="56" spans="1:62" x14ac:dyDescent="0.3">
      <c r="A56" s="33" t="s">
        <v>71</v>
      </c>
      <c r="B56" s="10">
        <v>0</v>
      </c>
      <c r="C56" s="10">
        <v>0</v>
      </c>
      <c r="D56" s="10">
        <v>0</v>
      </c>
      <c r="E56" s="10">
        <v>0</v>
      </c>
      <c r="F56" s="10">
        <v>0</v>
      </c>
      <c r="G56" s="10">
        <v>0</v>
      </c>
      <c r="H56" s="10">
        <v>0</v>
      </c>
      <c r="I56" s="10">
        <v>312.5</v>
      </c>
      <c r="J56" s="10">
        <v>322.60000000000002</v>
      </c>
      <c r="K56" s="10">
        <v>268</v>
      </c>
      <c r="L56" s="10">
        <v>275.7</v>
      </c>
      <c r="M56" s="10">
        <v>214.5</v>
      </c>
      <c r="N56" s="10">
        <v>218.3</v>
      </c>
      <c r="O56" s="20">
        <v>151.69999999999999</v>
      </c>
      <c r="P56" s="20">
        <v>154.69999999999999</v>
      </c>
      <c r="Q56" s="20">
        <v>84.4</v>
      </c>
      <c r="R56" s="20">
        <v>86.6</v>
      </c>
      <c r="S56" s="20">
        <v>90.1</v>
      </c>
      <c r="T56" s="20">
        <v>92.5</v>
      </c>
      <c r="U56" s="24">
        <v>116.5</v>
      </c>
      <c r="V56" s="24">
        <v>119.8</v>
      </c>
      <c r="W56" s="24">
        <v>163.1</v>
      </c>
      <c r="X56" s="24">
        <v>115.7</v>
      </c>
      <c r="Y56" s="24">
        <v>105.5</v>
      </c>
      <c r="Z56" s="24">
        <v>107.6</v>
      </c>
      <c r="AA56" s="24">
        <v>83.7</v>
      </c>
      <c r="AB56" s="24">
        <v>84.5</v>
      </c>
      <c r="AC56" s="24">
        <v>79.400000000000006</v>
      </c>
      <c r="AD56" s="24">
        <v>76</v>
      </c>
      <c r="AE56" s="24">
        <v>77.400000000000006</v>
      </c>
      <c r="AF56" s="24">
        <v>79</v>
      </c>
      <c r="AG56" s="24">
        <v>73.7</v>
      </c>
      <c r="AH56" s="24">
        <v>72.3</v>
      </c>
      <c r="AI56" s="24">
        <v>74.099999999999994</v>
      </c>
      <c r="AJ56" s="24">
        <v>74.7</v>
      </c>
      <c r="AK56" s="24">
        <v>63.5</v>
      </c>
      <c r="AL56" s="24">
        <v>65</v>
      </c>
      <c r="AM56" s="19">
        <v>66.900000000000006</v>
      </c>
      <c r="AN56" s="24">
        <v>68.7</v>
      </c>
      <c r="AO56" s="19">
        <v>42.6</v>
      </c>
      <c r="AP56" s="24">
        <v>44.1</v>
      </c>
      <c r="AQ56" s="24">
        <v>29</v>
      </c>
      <c r="AR56" s="24">
        <v>29.9</v>
      </c>
      <c r="AS56" s="276">
        <v>0</v>
      </c>
      <c r="AT56" s="276">
        <v>0</v>
      </c>
      <c r="AU56" s="276">
        <v>0</v>
      </c>
      <c r="AV56" s="276">
        <v>0</v>
      </c>
      <c r="AW56" s="10">
        <v>151.1</v>
      </c>
      <c r="AX56" s="10">
        <v>219.8</v>
      </c>
      <c r="AY56" s="232">
        <v>226</v>
      </c>
      <c r="AZ56" s="232">
        <v>224.2</v>
      </c>
      <c r="BA56" s="232">
        <v>231.7</v>
      </c>
      <c r="BB56" s="232">
        <v>234.6</v>
      </c>
      <c r="BC56" s="276">
        <v>204.7</v>
      </c>
      <c r="BD56" s="232">
        <v>206.7</v>
      </c>
      <c r="BE56" s="276">
        <v>187.3</v>
      </c>
      <c r="BF56" s="276">
        <v>187.8</v>
      </c>
      <c r="BG56" s="276">
        <v>188</v>
      </c>
      <c r="BH56" s="276">
        <v>189.2</v>
      </c>
      <c r="BI56" s="276">
        <v>185.1</v>
      </c>
      <c r="BJ56" s="342">
        <v>116.2</v>
      </c>
    </row>
    <row r="57" spans="1:62" x14ac:dyDescent="0.3">
      <c r="A57" s="33" t="s">
        <v>219</v>
      </c>
      <c r="B57" s="10">
        <v>0</v>
      </c>
      <c r="C57" s="10">
        <v>0</v>
      </c>
      <c r="D57" s="10">
        <v>0</v>
      </c>
      <c r="E57" s="10">
        <v>0</v>
      </c>
      <c r="F57" s="10">
        <v>0</v>
      </c>
      <c r="G57" s="10">
        <v>0</v>
      </c>
      <c r="H57" s="10">
        <v>0</v>
      </c>
      <c r="I57" s="10">
        <v>0</v>
      </c>
      <c r="J57" s="10">
        <v>0</v>
      </c>
      <c r="K57" s="10">
        <v>0</v>
      </c>
      <c r="L57" s="10">
        <v>0</v>
      </c>
      <c r="M57" s="10">
        <v>0</v>
      </c>
      <c r="N57" s="10">
        <v>0</v>
      </c>
      <c r="O57" s="10">
        <v>0</v>
      </c>
      <c r="P57" s="10">
        <v>0</v>
      </c>
      <c r="Q57" s="10">
        <v>0</v>
      </c>
      <c r="R57" s="10">
        <v>0</v>
      </c>
      <c r="S57" s="10">
        <v>0</v>
      </c>
      <c r="T57" s="10">
        <v>0</v>
      </c>
      <c r="U57" s="10">
        <v>0</v>
      </c>
      <c r="V57" s="10">
        <v>0</v>
      </c>
      <c r="W57" s="10">
        <v>0</v>
      </c>
      <c r="X57" s="10">
        <v>0</v>
      </c>
      <c r="Y57" s="10">
        <v>0</v>
      </c>
      <c r="Z57" s="10">
        <v>0</v>
      </c>
      <c r="AA57" s="10">
        <v>0</v>
      </c>
      <c r="AB57" s="10">
        <v>0</v>
      </c>
      <c r="AC57" s="10">
        <v>0</v>
      </c>
      <c r="AD57" s="10">
        <v>0</v>
      </c>
      <c r="AE57" s="10">
        <v>0</v>
      </c>
      <c r="AF57" s="10">
        <v>0</v>
      </c>
      <c r="AG57" s="10">
        <v>0</v>
      </c>
      <c r="AH57" s="10">
        <v>0</v>
      </c>
      <c r="AI57" s="276">
        <v>0</v>
      </c>
      <c r="AJ57" s="276">
        <v>0</v>
      </c>
      <c r="AK57" s="276">
        <v>0</v>
      </c>
      <c r="AL57" s="276">
        <v>0</v>
      </c>
      <c r="AM57" s="276">
        <v>0</v>
      </c>
      <c r="AN57" s="276">
        <v>0</v>
      </c>
      <c r="AO57" s="276">
        <v>0</v>
      </c>
      <c r="AP57" s="276">
        <v>0</v>
      </c>
      <c r="AQ57" s="276">
        <v>0</v>
      </c>
      <c r="AR57" s="276">
        <v>0</v>
      </c>
      <c r="AS57" s="276">
        <v>0</v>
      </c>
      <c r="AT57" s="276">
        <v>0</v>
      </c>
      <c r="AU57" s="276">
        <v>0</v>
      </c>
      <c r="AV57" s="276">
        <v>0</v>
      </c>
      <c r="AW57" s="276">
        <v>0</v>
      </c>
      <c r="AX57" s="276">
        <v>0</v>
      </c>
      <c r="AY57" s="276">
        <v>0</v>
      </c>
      <c r="AZ57" s="232">
        <v>54.5</v>
      </c>
      <c r="BA57" s="232">
        <v>48.2</v>
      </c>
      <c r="BB57" s="232">
        <v>59.8</v>
      </c>
      <c r="BC57" s="276">
        <v>86.9</v>
      </c>
      <c r="BD57" s="232">
        <v>86.6</v>
      </c>
      <c r="BE57" s="276">
        <v>82.7</v>
      </c>
      <c r="BF57" s="276">
        <v>143.4</v>
      </c>
      <c r="BG57" s="276">
        <v>153.9</v>
      </c>
      <c r="BH57" s="276">
        <v>164.1</v>
      </c>
      <c r="BI57" s="276">
        <v>184.9</v>
      </c>
      <c r="BJ57" s="342">
        <v>203.4</v>
      </c>
    </row>
    <row r="58" spans="1:62" x14ac:dyDescent="0.3">
      <c r="A58" s="33" t="s">
        <v>72</v>
      </c>
      <c r="B58" s="10">
        <v>0</v>
      </c>
      <c r="C58" s="10">
        <v>0</v>
      </c>
      <c r="D58" s="10">
        <v>0</v>
      </c>
      <c r="E58" s="10">
        <v>0</v>
      </c>
      <c r="F58" s="10">
        <v>0</v>
      </c>
      <c r="G58" s="10">
        <v>0</v>
      </c>
      <c r="H58" s="10">
        <v>0</v>
      </c>
      <c r="I58" s="10">
        <v>0</v>
      </c>
      <c r="J58" s="10">
        <v>0</v>
      </c>
      <c r="K58" s="10">
        <v>0</v>
      </c>
      <c r="L58" s="41" t="s">
        <v>1</v>
      </c>
      <c r="M58" s="41" t="s">
        <v>1</v>
      </c>
      <c r="N58" s="41" t="s">
        <v>1</v>
      </c>
      <c r="O58" s="41" t="s">
        <v>1</v>
      </c>
      <c r="P58" s="41" t="s">
        <v>1</v>
      </c>
      <c r="Q58" s="41" t="s">
        <v>1</v>
      </c>
      <c r="R58" s="41" t="s">
        <v>1</v>
      </c>
      <c r="S58" s="41" t="s">
        <v>1</v>
      </c>
      <c r="T58" s="41" t="s">
        <v>1</v>
      </c>
      <c r="U58" s="41" t="s">
        <v>1</v>
      </c>
      <c r="V58" s="41" t="s">
        <v>1</v>
      </c>
      <c r="W58" s="41" t="s">
        <v>1</v>
      </c>
      <c r="X58" s="41" t="s">
        <v>1</v>
      </c>
      <c r="Y58" s="24">
        <v>149.80000000000001</v>
      </c>
      <c r="Z58" s="24">
        <v>149.80000000000001</v>
      </c>
      <c r="AA58" s="24">
        <v>149.9</v>
      </c>
      <c r="AB58" s="24">
        <v>149.9</v>
      </c>
      <c r="AC58" s="24">
        <v>149.9</v>
      </c>
      <c r="AD58" s="24">
        <v>150</v>
      </c>
      <c r="AE58" s="19" t="s">
        <v>1</v>
      </c>
      <c r="AF58" s="19" t="s">
        <v>1</v>
      </c>
      <c r="AG58" s="19">
        <v>0</v>
      </c>
      <c r="AH58" s="19" t="s">
        <v>1</v>
      </c>
      <c r="AI58" s="276">
        <v>0</v>
      </c>
      <c r="AJ58" s="276">
        <v>0</v>
      </c>
      <c r="AK58" s="276">
        <v>0</v>
      </c>
      <c r="AL58" s="276">
        <v>0</v>
      </c>
      <c r="AM58" s="276">
        <v>0</v>
      </c>
      <c r="AN58" s="276">
        <v>0</v>
      </c>
      <c r="AO58" s="276">
        <v>0</v>
      </c>
      <c r="AP58" s="276">
        <v>0</v>
      </c>
      <c r="AQ58" s="276">
        <v>0</v>
      </c>
      <c r="AR58" s="276">
        <v>0</v>
      </c>
      <c r="AS58" s="276">
        <v>0</v>
      </c>
      <c r="AT58" s="276">
        <v>0</v>
      </c>
      <c r="AU58" s="276">
        <v>0</v>
      </c>
      <c r="AV58" s="276">
        <v>0</v>
      </c>
      <c r="AW58" s="276">
        <v>0</v>
      </c>
      <c r="AX58" s="276">
        <v>0</v>
      </c>
      <c r="AY58" s="276">
        <v>0</v>
      </c>
      <c r="AZ58" s="232">
        <v>0</v>
      </c>
      <c r="BA58" s="232">
        <v>0</v>
      </c>
      <c r="BB58" s="232">
        <v>0</v>
      </c>
      <c r="BC58" s="276">
        <v>0</v>
      </c>
      <c r="BD58" s="232">
        <v>0</v>
      </c>
      <c r="BE58" s="276">
        <v>0</v>
      </c>
      <c r="BF58" s="276">
        <v>0</v>
      </c>
      <c r="BG58" s="276">
        <v>0</v>
      </c>
      <c r="BH58" s="276">
        <v>768.3</v>
      </c>
      <c r="BI58" s="276">
        <v>786</v>
      </c>
      <c r="BJ58" s="342">
        <v>806.9</v>
      </c>
    </row>
    <row r="59" spans="1:62" x14ac:dyDescent="0.3">
      <c r="A59" s="33" t="s">
        <v>104</v>
      </c>
      <c r="B59" s="10">
        <v>11.1</v>
      </c>
      <c r="C59" s="10">
        <v>10.5</v>
      </c>
      <c r="D59" s="10">
        <v>10.1</v>
      </c>
      <c r="E59" s="10">
        <v>9.6999999999999993</v>
      </c>
      <c r="F59" s="10">
        <v>9.4</v>
      </c>
      <c r="G59" s="10">
        <v>8.9</v>
      </c>
      <c r="H59" s="10">
        <v>8.5</v>
      </c>
      <c r="I59" s="10">
        <v>8.1</v>
      </c>
      <c r="J59" s="10">
        <v>7.8</v>
      </c>
      <c r="K59" s="10">
        <v>7.3</v>
      </c>
      <c r="L59" s="10">
        <v>6.9</v>
      </c>
      <c r="M59" s="10">
        <v>6.7</v>
      </c>
      <c r="N59" s="10">
        <v>6.2</v>
      </c>
      <c r="O59" s="20">
        <v>2.9</v>
      </c>
      <c r="P59" s="20">
        <v>2.5</v>
      </c>
      <c r="Q59" s="20">
        <v>2.1</v>
      </c>
      <c r="R59" s="20">
        <v>1.8</v>
      </c>
      <c r="S59" s="20">
        <v>1.8</v>
      </c>
      <c r="T59" s="20">
        <v>1.3</v>
      </c>
      <c r="U59" s="24">
        <v>11.7</v>
      </c>
      <c r="V59" s="24">
        <v>4.5</v>
      </c>
      <c r="W59" s="24">
        <v>4.3</v>
      </c>
      <c r="X59" s="24">
        <v>2</v>
      </c>
      <c r="Y59" s="24">
        <v>1.9</v>
      </c>
      <c r="Z59" s="24">
        <v>1.7</v>
      </c>
      <c r="AA59" s="24">
        <v>1.5</v>
      </c>
      <c r="AB59" s="24">
        <v>3.2</v>
      </c>
      <c r="AC59" s="24">
        <v>2.9</v>
      </c>
      <c r="AD59" s="24">
        <v>2.7</v>
      </c>
      <c r="AE59" s="24">
        <v>1.3</v>
      </c>
      <c r="AF59" s="24">
        <v>1.2</v>
      </c>
      <c r="AG59" s="24">
        <v>1.2</v>
      </c>
      <c r="AH59" s="24">
        <v>1.1000000000000001</v>
      </c>
      <c r="AI59" s="24">
        <v>1.1000000000000001</v>
      </c>
      <c r="AJ59" s="24">
        <v>1</v>
      </c>
      <c r="AK59" s="24">
        <v>1</v>
      </c>
      <c r="AL59" s="24">
        <v>1</v>
      </c>
      <c r="AM59" s="19">
        <v>1</v>
      </c>
      <c r="AN59" s="24">
        <v>1</v>
      </c>
      <c r="AO59" s="19">
        <v>1</v>
      </c>
      <c r="AP59" s="24">
        <v>1</v>
      </c>
      <c r="AQ59" s="24">
        <v>1</v>
      </c>
      <c r="AR59" s="24">
        <v>1</v>
      </c>
      <c r="AS59" s="24">
        <v>1</v>
      </c>
      <c r="AT59" s="198">
        <v>1</v>
      </c>
      <c r="AU59" s="10">
        <v>1</v>
      </c>
      <c r="AV59" s="10">
        <v>1</v>
      </c>
      <c r="AW59" s="10">
        <v>1</v>
      </c>
      <c r="AX59" s="10">
        <v>1</v>
      </c>
      <c r="AY59" s="232">
        <v>1</v>
      </c>
      <c r="AZ59" s="232">
        <v>1</v>
      </c>
      <c r="BA59" s="232">
        <v>1</v>
      </c>
      <c r="BB59" s="232">
        <v>1</v>
      </c>
      <c r="BC59" s="276">
        <v>1</v>
      </c>
      <c r="BD59" s="232">
        <v>0</v>
      </c>
      <c r="BE59" s="276">
        <v>0</v>
      </c>
      <c r="BF59" s="276">
        <v>0</v>
      </c>
      <c r="BG59" s="276">
        <v>0</v>
      </c>
      <c r="BH59" s="276">
        <v>0</v>
      </c>
      <c r="BI59" s="276">
        <v>0</v>
      </c>
      <c r="BJ59" s="342">
        <v>0</v>
      </c>
    </row>
    <row r="60" spans="1:62" x14ac:dyDescent="0.3">
      <c r="A60" s="43" t="s">
        <v>79</v>
      </c>
      <c r="B60" s="10">
        <v>0</v>
      </c>
      <c r="C60" s="10">
        <v>0</v>
      </c>
      <c r="D60" s="10">
        <v>0</v>
      </c>
      <c r="E60" s="10">
        <v>0</v>
      </c>
      <c r="F60" s="10">
        <v>0</v>
      </c>
      <c r="G60" s="10">
        <v>0</v>
      </c>
      <c r="H60" s="10">
        <v>0</v>
      </c>
      <c r="I60" s="10">
        <v>0</v>
      </c>
      <c r="J60" s="10">
        <v>0</v>
      </c>
      <c r="K60" s="10">
        <v>0</v>
      </c>
      <c r="L60" s="41" t="s">
        <v>1</v>
      </c>
      <c r="M60" s="41" t="s">
        <v>1</v>
      </c>
      <c r="N60" s="41" t="s">
        <v>1</v>
      </c>
      <c r="O60" s="41" t="s">
        <v>1</v>
      </c>
      <c r="P60" s="41" t="s">
        <v>1</v>
      </c>
      <c r="Q60" s="41" t="s">
        <v>1</v>
      </c>
      <c r="R60" s="41" t="s">
        <v>1</v>
      </c>
      <c r="S60" s="41" t="s">
        <v>1</v>
      </c>
      <c r="T60" s="41" t="s">
        <v>1</v>
      </c>
      <c r="U60" s="41" t="s">
        <v>1</v>
      </c>
      <c r="V60" s="41" t="s">
        <v>1</v>
      </c>
      <c r="W60" s="41" t="s">
        <v>1</v>
      </c>
      <c r="X60" s="41" t="s">
        <v>1</v>
      </c>
      <c r="Y60" s="41">
        <v>1.1000000000000001</v>
      </c>
      <c r="Z60" s="41" t="s">
        <v>1</v>
      </c>
      <c r="AA60" s="41" t="s">
        <v>1</v>
      </c>
      <c r="AB60" s="19" t="s">
        <v>1</v>
      </c>
      <c r="AC60" s="19" t="s">
        <v>1</v>
      </c>
      <c r="AD60" s="19" t="s">
        <v>1</v>
      </c>
      <c r="AE60" s="19" t="s">
        <v>1</v>
      </c>
      <c r="AF60" s="19" t="s">
        <v>1</v>
      </c>
      <c r="AG60" s="19">
        <v>0</v>
      </c>
      <c r="AH60" s="19" t="s">
        <v>1</v>
      </c>
      <c r="AI60" s="19" t="s">
        <v>1</v>
      </c>
      <c r="AJ60" s="19" t="s">
        <v>1</v>
      </c>
      <c r="AK60" s="19" t="s">
        <v>1</v>
      </c>
      <c r="AL60" s="19" t="s">
        <v>1</v>
      </c>
      <c r="AM60" s="24" t="s">
        <v>1</v>
      </c>
      <c r="AN60" s="19" t="s">
        <v>1</v>
      </c>
      <c r="AO60" s="24">
        <v>0</v>
      </c>
      <c r="AP60" s="19">
        <v>0</v>
      </c>
      <c r="AQ60" s="19"/>
      <c r="AR60" s="19">
        <v>0</v>
      </c>
      <c r="AS60" s="19">
        <v>0</v>
      </c>
      <c r="AT60" s="198">
        <v>0</v>
      </c>
      <c r="AU60" s="10">
        <v>0</v>
      </c>
      <c r="AV60" s="10">
        <v>0</v>
      </c>
      <c r="AW60" s="10">
        <v>0</v>
      </c>
      <c r="AX60" s="10">
        <v>0</v>
      </c>
      <c r="AY60" s="232">
        <v>0</v>
      </c>
      <c r="AZ60" s="232"/>
      <c r="BA60" s="232">
        <v>0</v>
      </c>
      <c r="BB60" s="232">
        <v>0</v>
      </c>
      <c r="BC60" s="276">
        <v>0</v>
      </c>
      <c r="BD60" s="232">
        <v>0</v>
      </c>
      <c r="BE60" s="276">
        <v>0</v>
      </c>
      <c r="BF60" s="276">
        <v>0</v>
      </c>
      <c r="BG60" s="276">
        <v>0</v>
      </c>
      <c r="BH60" s="276">
        <v>0</v>
      </c>
      <c r="BI60" s="276">
        <v>0</v>
      </c>
      <c r="BJ60" s="342"/>
    </row>
    <row r="61" spans="1:62" x14ac:dyDescent="0.3">
      <c r="A61" s="33" t="s">
        <v>106</v>
      </c>
      <c r="B61" s="10">
        <v>0</v>
      </c>
      <c r="C61" s="10">
        <v>0</v>
      </c>
      <c r="D61" s="10">
        <v>0</v>
      </c>
      <c r="E61" s="10">
        <v>0</v>
      </c>
      <c r="F61" s="10">
        <v>0</v>
      </c>
      <c r="G61" s="10">
        <v>0</v>
      </c>
      <c r="H61" s="10">
        <v>0</v>
      </c>
      <c r="I61" s="10">
        <v>0</v>
      </c>
      <c r="J61" s="10">
        <v>0</v>
      </c>
      <c r="K61" s="10">
        <v>0</v>
      </c>
      <c r="L61" s="10">
        <v>0</v>
      </c>
      <c r="M61" s="10">
        <v>0</v>
      </c>
      <c r="N61" s="10">
        <v>0</v>
      </c>
      <c r="O61" s="20">
        <v>1.7</v>
      </c>
      <c r="P61" s="20">
        <v>5.7</v>
      </c>
      <c r="Q61" s="20">
        <v>9.6999999999999993</v>
      </c>
      <c r="R61" s="20">
        <v>21.9</v>
      </c>
      <c r="S61" s="20">
        <v>26.4</v>
      </c>
      <c r="T61" s="20">
        <v>31.4</v>
      </c>
      <c r="U61" s="24">
        <v>36.4</v>
      </c>
      <c r="V61" s="24">
        <v>48</v>
      </c>
      <c r="W61" s="24">
        <v>78.400000000000006</v>
      </c>
      <c r="X61" s="24">
        <v>65.599999999999994</v>
      </c>
      <c r="Y61" s="24">
        <v>100.2</v>
      </c>
      <c r="Z61" s="24">
        <v>82.1</v>
      </c>
      <c r="AA61" s="24">
        <v>51</v>
      </c>
      <c r="AB61" s="24">
        <v>60.9</v>
      </c>
      <c r="AC61" s="24">
        <v>69.7</v>
      </c>
      <c r="AD61" s="24">
        <v>73.8</v>
      </c>
      <c r="AE61" s="24">
        <v>71.8</v>
      </c>
      <c r="AF61" s="24">
        <v>80.7</v>
      </c>
      <c r="AG61" s="24">
        <v>83.7</v>
      </c>
      <c r="AH61" s="24">
        <v>101.5</v>
      </c>
      <c r="AI61" s="24">
        <v>104.6</v>
      </c>
      <c r="AJ61" s="24">
        <v>132.30000000000001</v>
      </c>
      <c r="AK61" s="24">
        <v>113.2</v>
      </c>
      <c r="AL61" s="24">
        <v>136.9</v>
      </c>
      <c r="AM61" s="24">
        <v>130</v>
      </c>
      <c r="AN61" s="24">
        <v>124.6</v>
      </c>
      <c r="AO61" s="24">
        <v>116.9</v>
      </c>
      <c r="AP61" s="24">
        <v>122.5</v>
      </c>
      <c r="AQ61" s="24">
        <v>130.4</v>
      </c>
      <c r="AR61" s="24">
        <v>137</v>
      </c>
      <c r="AS61" s="24">
        <v>129.30000000000001</v>
      </c>
      <c r="AT61" s="198">
        <v>153.4</v>
      </c>
      <c r="AU61" s="10">
        <v>162.69999999999999</v>
      </c>
      <c r="AV61" s="10">
        <v>179.9</v>
      </c>
      <c r="AW61" s="10">
        <v>179.9</v>
      </c>
      <c r="AX61" s="10">
        <v>203.8</v>
      </c>
      <c r="AY61" s="232">
        <v>208.7</v>
      </c>
      <c r="AZ61" s="232">
        <v>216.4</v>
      </c>
      <c r="BA61" s="232">
        <v>198.6</v>
      </c>
      <c r="BB61" s="232">
        <v>207.7</v>
      </c>
      <c r="BC61" s="276">
        <v>205.2</v>
      </c>
      <c r="BD61" s="232">
        <v>253.1</v>
      </c>
      <c r="BE61" s="276">
        <v>239.7</v>
      </c>
      <c r="BF61" s="276">
        <v>250.8</v>
      </c>
      <c r="BG61" s="276">
        <v>226.6</v>
      </c>
      <c r="BH61" s="276">
        <v>271.8</v>
      </c>
      <c r="BI61" s="276">
        <v>215.8</v>
      </c>
      <c r="BJ61" s="342">
        <v>216.2</v>
      </c>
    </row>
    <row r="62" spans="1:62" s="270" customFormat="1" x14ac:dyDescent="0.3">
      <c r="A62" s="321" t="s">
        <v>266</v>
      </c>
      <c r="B62" s="276">
        <v>0</v>
      </c>
      <c r="C62" s="276">
        <v>0</v>
      </c>
      <c r="D62" s="276">
        <v>0</v>
      </c>
      <c r="E62" s="276">
        <v>0</v>
      </c>
      <c r="F62" s="276">
        <v>0</v>
      </c>
      <c r="G62" s="276">
        <v>0</v>
      </c>
      <c r="H62" s="276">
        <v>0</v>
      </c>
      <c r="I62" s="276">
        <v>0</v>
      </c>
      <c r="J62" s="276">
        <v>0</v>
      </c>
      <c r="K62" s="276">
        <v>0</v>
      </c>
      <c r="L62" s="276">
        <v>0</v>
      </c>
      <c r="M62" s="276">
        <v>0</v>
      </c>
      <c r="N62" s="276">
        <v>0</v>
      </c>
      <c r="O62" s="276">
        <v>0</v>
      </c>
      <c r="P62" s="276">
        <v>0</v>
      </c>
      <c r="Q62" s="276">
        <v>0</v>
      </c>
      <c r="R62" s="276">
        <v>0</v>
      </c>
      <c r="S62" s="276">
        <v>0</v>
      </c>
      <c r="T62" s="276">
        <v>0</v>
      </c>
      <c r="U62" s="276">
        <v>0</v>
      </c>
      <c r="V62" s="276">
        <v>0</v>
      </c>
      <c r="W62" s="276">
        <v>0</v>
      </c>
      <c r="X62" s="276">
        <v>0</v>
      </c>
      <c r="Y62" s="276">
        <v>0</v>
      </c>
      <c r="Z62" s="276">
        <v>0</v>
      </c>
      <c r="AA62" s="276">
        <v>0</v>
      </c>
      <c r="AB62" s="276">
        <v>0</v>
      </c>
      <c r="AC62" s="276">
        <v>0</v>
      </c>
      <c r="AD62" s="276">
        <v>0</v>
      </c>
      <c r="AE62" s="276">
        <v>0</v>
      </c>
      <c r="AF62" s="276">
        <v>0</v>
      </c>
      <c r="AG62" s="276">
        <v>0</v>
      </c>
      <c r="AH62" s="276">
        <v>0</v>
      </c>
      <c r="AI62" s="276">
        <v>0</v>
      </c>
      <c r="AJ62" s="276">
        <v>0</v>
      </c>
      <c r="AK62" s="276">
        <v>0</v>
      </c>
      <c r="AL62" s="276">
        <v>0</v>
      </c>
      <c r="AM62" s="276">
        <v>0</v>
      </c>
      <c r="AN62" s="276">
        <v>0</v>
      </c>
      <c r="AO62" s="276">
        <v>0</v>
      </c>
      <c r="AP62" s="276">
        <v>0</v>
      </c>
      <c r="AQ62" s="276">
        <v>0</v>
      </c>
      <c r="AR62" s="276">
        <v>0</v>
      </c>
      <c r="AS62" s="276">
        <v>0</v>
      </c>
      <c r="AT62" s="276">
        <v>0</v>
      </c>
      <c r="AU62" s="276">
        <v>0</v>
      </c>
      <c r="AV62" s="276">
        <v>0</v>
      </c>
      <c r="AW62" s="276">
        <v>0</v>
      </c>
      <c r="AX62" s="276">
        <v>0</v>
      </c>
      <c r="AY62" s="276">
        <v>0</v>
      </c>
      <c r="AZ62" s="276">
        <v>0</v>
      </c>
      <c r="BA62" s="276">
        <v>0</v>
      </c>
      <c r="BB62" s="276">
        <v>0</v>
      </c>
      <c r="BC62" s="276">
        <v>0</v>
      </c>
      <c r="BD62" s="276">
        <v>0</v>
      </c>
      <c r="BE62" s="276">
        <v>0</v>
      </c>
      <c r="BF62" s="276">
        <v>0</v>
      </c>
      <c r="BG62" s="276">
        <v>0</v>
      </c>
      <c r="BH62" s="276">
        <v>5</v>
      </c>
      <c r="BI62" s="276">
        <v>28.3</v>
      </c>
      <c r="BJ62" s="341">
        <v>13.2</v>
      </c>
    </row>
    <row r="63" spans="1:62" x14ac:dyDescent="0.3">
      <c r="A63" s="33" t="s">
        <v>80</v>
      </c>
      <c r="B63" s="10">
        <v>7.3</v>
      </c>
      <c r="C63" s="10">
        <v>0</v>
      </c>
      <c r="D63" s="10">
        <v>0</v>
      </c>
      <c r="E63" s="10">
        <v>0</v>
      </c>
      <c r="F63" s="10">
        <v>0</v>
      </c>
      <c r="G63" s="10">
        <v>0</v>
      </c>
      <c r="H63" s="10">
        <v>0.5</v>
      </c>
      <c r="I63" s="10">
        <v>0.7</v>
      </c>
      <c r="J63" s="10">
        <v>0.9</v>
      </c>
      <c r="K63" s="10">
        <v>1.1000000000000001</v>
      </c>
      <c r="L63" s="10">
        <v>1.3</v>
      </c>
      <c r="M63" s="10">
        <v>1.5</v>
      </c>
      <c r="N63" s="10">
        <v>1.7</v>
      </c>
      <c r="O63" s="20">
        <v>1.9</v>
      </c>
      <c r="P63" s="20">
        <v>2.1</v>
      </c>
      <c r="Q63" s="20">
        <v>2.4</v>
      </c>
      <c r="R63" s="20">
        <v>2.6</v>
      </c>
      <c r="S63" s="20">
        <v>2.8</v>
      </c>
      <c r="T63" s="20">
        <v>3.1</v>
      </c>
      <c r="U63" s="24">
        <v>3.4</v>
      </c>
      <c r="V63" s="24">
        <v>6.2</v>
      </c>
      <c r="W63" s="24">
        <v>4.2</v>
      </c>
      <c r="X63" s="24">
        <v>6.5</v>
      </c>
      <c r="Y63" s="24">
        <v>7.7</v>
      </c>
      <c r="Z63" s="24">
        <v>8.5</v>
      </c>
      <c r="AA63" s="24">
        <v>8.4</v>
      </c>
      <c r="AB63" s="24">
        <v>6.6</v>
      </c>
      <c r="AC63" s="24">
        <v>6.6</v>
      </c>
      <c r="AD63" s="24">
        <v>6.8</v>
      </c>
      <c r="AE63" s="24">
        <v>6.6</v>
      </c>
      <c r="AF63" s="24">
        <v>8</v>
      </c>
      <c r="AG63" s="24">
        <v>6.5</v>
      </c>
      <c r="AH63" s="24">
        <v>6.4</v>
      </c>
      <c r="AI63" s="24">
        <v>7.3</v>
      </c>
      <c r="AJ63" s="24">
        <v>7.3</v>
      </c>
      <c r="AK63" s="24">
        <v>9.9</v>
      </c>
      <c r="AL63" s="24">
        <v>10.3</v>
      </c>
      <c r="AM63" s="24">
        <v>9.9</v>
      </c>
      <c r="AN63" s="24">
        <v>10</v>
      </c>
      <c r="AO63" s="19">
        <v>6.9</v>
      </c>
      <c r="AP63" s="24">
        <v>6.1</v>
      </c>
      <c r="AQ63" s="24">
        <v>4.2</v>
      </c>
      <c r="AR63" s="24">
        <v>4.3</v>
      </c>
      <c r="AS63" s="22">
        <v>6</v>
      </c>
      <c r="AT63" s="198">
        <v>6</v>
      </c>
      <c r="AU63" s="10">
        <v>4.7</v>
      </c>
      <c r="AV63" s="10">
        <v>4.0999999999999996</v>
      </c>
      <c r="AW63" s="10">
        <v>4.0999999999999996</v>
      </c>
      <c r="AX63" s="10">
        <v>4.7</v>
      </c>
      <c r="AY63" s="232">
        <v>10.9</v>
      </c>
      <c r="AZ63" s="250">
        <v>16.2</v>
      </c>
      <c r="BA63" s="250">
        <v>18.5</v>
      </c>
      <c r="BB63" s="232">
        <v>23.9</v>
      </c>
      <c r="BC63" s="276">
        <v>34.4</v>
      </c>
      <c r="BD63" s="232">
        <v>34.4</v>
      </c>
      <c r="BE63" s="276">
        <v>36.699999999999996</v>
      </c>
      <c r="BF63" s="276">
        <v>34.4</v>
      </c>
      <c r="BG63" s="276">
        <v>37.700000000000003</v>
      </c>
      <c r="BH63" s="276">
        <v>38.1</v>
      </c>
      <c r="BI63" s="276">
        <v>38.700000000000003</v>
      </c>
      <c r="BJ63" s="342">
        <v>35.9</v>
      </c>
    </row>
    <row r="64" spans="1:62" x14ac:dyDescent="0.3">
      <c r="A64" s="33" t="s">
        <v>76</v>
      </c>
      <c r="B64" s="19">
        <v>0</v>
      </c>
      <c r="C64" s="19">
        <v>0</v>
      </c>
      <c r="D64" s="19">
        <v>0</v>
      </c>
      <c r="E64" s="19">
        <v>0</v>
      </c>
      <c r="F64" s="19">
        <v>0</v>
      </c>
      <c r="G64" s="19">
        <v>0</v>
      </c>
      <c r="H64" s="19">
        <v>0</v>
      </c>
      <c r="I64" s="19">
        <v>0</v>
      </c>
      <c r="J64" s="19">
        <v>0</v>
      </c>
      <c r="K64" s="19">
        <v>0</v>
      </c>
      <c r="L64" s="19">
        <v>0</v>
      </c>
      <c r="M64" s="19">
        <v>0</v>
      </c>
      <c r="N64" s="19">
        <v>0</v>
      </c>
      <c r="O64" s="19">
        <v>0</v>
      </c>
      <c r="P64" s="19">
        <v>0</v>
      </c>
      <c r="Q64" s="19">
        <v>0</v>
      </c>
      <c r="R64" s="19">
        <v>0</v>
      </c>
      <c r="S64" s="19">
        <v>0</v>
      </c>
      <c r="T64" s="19">
        <v>0</v>
      </c>
      <c r="U64" s="19">
        <v>0</v>
      </c>
      <c r="V64" s="19">
        <v>0</v>
      </c>
      <c r="W64" s="19">
        <v>0</v>
      </c>
      <c r="X64" s="19">
        <v>0</v>
      </c>
      <c r="Y64" s="19">
        <v>0</v>
      </c>
      <c r="Z64" s="19">
        <v>0</v>
      </c>
      <c r="AA64" s="19">
        <v>0</v>
      </c>
      <c r="AB64" s="19">
        <v>0</v>
      </c>
      <c r="AC64" s="19">
        <v>0</v>
      </c>
      <c r="AD64" s="19">
        <v>0</v>
      </c>
      <c r="AE64" s="19">
        <v>0.1</v>
      </c>
      <c r="AF64" s="19">
        <v>0</v>
      </c>
      <c r="AG64" s="19">
        <v>0</v>
      </c>
      <c r="AH64" s="19">
        <v>0.1</v>
      </c>
      <c r="AI64" s="24">
        <v>0.1</v>
      </c>
      <c r="AJ64" s="24">
        <v>0.1</v>
      </c>
      <c r="AK64" s="24">
        <v>0.1</v>
      </c>
      <c r="AL64" s="24">
        <v>0.1</v>
      </c>
      <c r="AM64" s="24">
        <v>0</v>
      </c>
      <c r="AN64" s="24">
        <v>0</v>
      </c>
      <c r="AO64" s="24">
        <v>0</v>
      </c>
      <c r="AP64" s="24">
        <v>0</v>
      </c>
      <c r="AQ64" s="24">
        <v>0</v>
      </c>
      <c r="AR64" s="24">
        <v>0</v>
      </c>
      <c r="AS64" s="24">
        <v>0</v>
      </c>
      <c r="AT64" s="24">
        <v>0</v>
      </c>
      <c r="AU64" s="24">
        <v>0</v>
      </c>
      <c r="AV64" s="24">
        <v>0</v>
      </c>
      <c r="AW64" s="24">
        <v>0</v>
      </c>
      <c r="AX64" s="24">
        <v>0</v>
      </c>
      <c r="AY64" s="24">
        <v>0</v>
      </c>
      <c r="AZ64" s="232">
        <v>0</v>
      </c>
      <c r="BA64" s="232">
        <v>0</v>
      </c>
      <c r="BB64" s="232">
        <v>0</v>
      </c>
      <c r="BC64" s="276">
        <v>0</v>
      </c>
      <c r="BD64" s="232">
        <v>0</v>
      </c>
      <c r="BE64" s="276">
        <v>0</v>
      </c>
      <c r="BF64" s="276">
        <v>0</v>
      </c>
      <c r="BG64" s="276">
        <v>0</v>
      </c>
      <c r="BH64" s="276">
        <v>0</v>
      </c>
      <c r="BI64" s="276">
        <v>0</v>
      </c>
      <c r="BJ64" s="342">
        <v>0</v>
      </c>
    </row>
    <row r="65" spans="1:62" x14ac:dyDescent="0.3">
      <c r="A65" s="33" t="s">
        <v>208</v>
      </c>
      <c r="B65" s="19">
        <v>0</v>
      </c>
      <c r="C65" s="19">
        <v>0</v>
      </c>
      <c r="D65" s="19">
        <v>0</v>
      </c>
      <c r="E65" s="19">
        <v>0</v>
      </c>
      <c r="F65" s="19">
        <v>0</v>
      </c>
      <c r="G65" s="19">
        <v>0</v>
      </c>
      <c r="H65" s="19">
        <v>0</v>
      </c>
      <c r="I65" s="19">
        <v>0</v>
      </c>
      <c r="J65" s="19">
        <v>0</v>
      </c>
      <c r="K65" s="19">
        <v>0</v>
      </c>
      <c r="L65" s="19">
        <v>0</v>
      </c>
      <c r="M65" s="19">
        <v>0</v>
      </c>
      <c r="N65" s="19">
        <v>0</v>
      </c>
      <c r="O65" s="19">
        <v>0</v>
      </c>
      <c r="P65" s="19">
        <v>0</v>
      </c>
      <c r="Q65" s="19">
        <v>0</v>
      </c>
      <c r="R65" s="19">
        <v>0</v>
      </c>
      <c r="S65" s="19">
        <v>0</v>
      </c>
      <c r="T65" s="19">
        <v>0</v>
      </c>
      <c r="U65" s="19">
        <v>0</v>
      </c>
      <c r="V65" s="19">
        <v>0</v>
      </c>
      <c r="W65" s="19">
        <v>0</v>
      </c>
      <c r="X65" s="19">
        <v>0</v>
      </c>
      <c r="Y65" s="19">
        <v>0</v>
      </c>
      <c r="Z65" s="19">
        <v>0</v>
      </c>
      <c r="AA65" s="19">
        <v>0</v>
      </c>
      <c r="AB65" s="19">
        <v>0</v>
      </c>
      <c r="AC65" s="19">
        <v>0</v>
      </c>
      <c r="AD65" s="19">
        <v>0</v>
      </c>
      <c r="AE65" s="19">
        <v>0</v>
      </c>
      <c r="AF65" s="19">
        <v>0</v>
      </c>
      <c r="AG65" s="19">
        <v>0</v>
      </c>
      <c r="AH65" s="19">
        <v>0</v>
      </c>
      <c r="AI65" s="24">
        <v>0</v>
      </c>
      <c r="AJ65" s="24">
        <v>0</v>
      </c>
      <c r="AK65" s="24">
        <v>0</v>
      </c>
      <c r="AL65" s="24">
        <v>0</v>
      </c>
      <c r="AM65" s="24">
        <v>0</v>
      </c>
      <c r="AN65" s="24">
        <v>0</v>
      </c>
      <c r="AO65" s="24">
        <v>0</v>
      </c>
      <c r="AP65" s="24">
        <v>0</v>
      </c>
      <c r="AQ65" s="24">
        <v>0</v>
      </c>
      <c r="AR65" s="24">
        <v>0</v>
      </c>
      <c r="AS65" s="24">
        <v>0</v>
      </c>
      <c r="AT65" s="24">
        <v>0</v>
      </c>
      <c r="AU65" s="24">
        <v>0</v>
      </c>
      <c r="AV65" s="24">
        <v>0</v>
      </c>
      <c r="AW65" s="10">
        <v>73.5</v>
      </c>
      <c r="AX65" s="24">
        <v>0</v>
      </c>
      <c r="AY65" s="24">
        <v>0</v>
      </c>
      <c r="AZ65" s="232">
        <v>0</v>
      </c>
      <c r="BA65" s="232">
        <v>0</v>
      </c>
      <c r="BB65" s="232">
        <v>0</v>
      </c>
      <c r="BC65" s="276">
        <v>0</v>
      </c>
      <c r="BD65" s="232">
        <v>0</v>
      </c>
      <c r="BE65" s="276">
        <v>0</v>
      </c>
      <c r="BF65" s="276">
        <v>0</v>
      </c>
      <c r="BG65" s="276">
        <v>0</v>
      </c>
      <c r="BH65" s="276">
        <v>0</v>
      </c>
      <c r="BI65" s="276">
        <v>0</v>
      </c>
      <c r="BJ65" s="342">
        <v>0</v>
      </c>
    </row>
    <row r="66" spans="1:62" x14ac:dyDescent="0.3">
      <c r="A66" s="33" t="s">
        <v>206</v>
      </c>
      <c r="B66" s="24">
        <v>0</v>
      </c>
      <c r="C66" s="24">
        <v>0</v>
      </c>
      <c r="D66" s="24">
        <v>0</v>
      </c>
      <c r="E66" s="24">
        <v>0</v>
      </c>
      <c r="F66" s="24">
        <v>0</v>
      </c>
      <c r="G66" s="24">
        <v>0</v>
      </c>
      <c r="H66" s="24">
        <v>0</v>
      </c>
      <c r="I66" s="24">
        <v>0</v>
      </c>
      <c r="J66" s="24">
        <v>0</v>
      </c>
      <c r="K66" s="24">
        <v>0</v>
      </c>
      <c r="L66" s="24">
        <v>0</v>
      </c>
      <c r="M66" s="24">
        <v>0</v>
      </c>
      <c r="N66" s="24">
        <v>0</v>
      </c>
      <c r="O66" s="24">
        <v>0</v>
      </c>
      <c r="P66" s="24">
        <v>0</v>
      </c>
      <c r="Q66" s="24">
        <v>0</v>
      </c>
      <c r="R66" s="24">
        <v>0</v>
      </c>
      <c r="S66" s="24">
        <v>0</v>
      </c>
      <c r="T66" s="24">
        <v>0</v>
      </c>
      <c r="U66" s="24">
        <v>0</v>
      </c>
      <c r="V66" s="24">
        <v>0</v>
      </c>
      <c r="W66" s="24">
        <v>0</v>
      </c>
      <c r="X66" s="24">
        <v>0</v>
      </c>
      <c r="Y66" s="24">
        <v>0</v>
      </c>
      <c r="Z66" s="24">
        <v>0</v>
      </c>
      <c r="AA66" s="24">
        <v>0</v>
      </c>
      <c r="AB66" s="24">
        <v>0</v>
      </c>
      <c r="AC66" s="24">
        <v>0</v>
      </c>
      <c r="AD66" s="24">
        <v>0</v>
      </c>
      <c r="AE66" s="24">
        <v>0</v>
      </c>
      <c r="AF66" s="24">
        <v>0</v>
      </c>
      <c r="AG66" s="24">
        <v>0</v>
      </c>
      <c r="AH66" s="24">
        <v>0</v>
      </c>
      <c r="AI66" s="24">
        <v>0</v>
      </c>
      <c r="AJ66" s="24">
        <v>0</v>
      </c>
      <c r="AK66" s="24">
        <v>0</v>
      </c>
      <c r="AL66" s="24">
        <v>0</v>
      </c>
      <c r="AM66" s="24">
        <v>0</v>
      </c>
      <c r="AN66" s="24">
        <v>0</v>
      </c>
      <c r="AO66" s="24">
        <v>0</v>
      </c>
      <c r="AP66" s="24">
        <v>0</v>
      </c>
      <c r="AQ66" s="24">
        <v>0</v>
      </c>
      <c r="AR66" s="24">
        <v>0</v>
      </c>
      <c r="AS66" s="24">
        <v>0</v>
      </c>
      <c r="AT66" s="24">
        <v>0</v>
      </c>
      <c r="AU66" s="24">
        <v>0</v>
      </c>
      <c r="AV66" s="24">
        <v>0</v>
      </c>
      <c r="AW66" s="10">
        <v>0.1</v>
      </c>
      <c r="AX66" s="10">
        <v>0.2</v>
      </c>
      <c r="AY66" s="232">
        <v>0</v>
      </c>
      <c r="AZ66" s="232">
        <v>0</v>
      </c>
      <c r="BA66" s="232">
        <v>0</v>
      </c>
      <c r="BB66" s="232">
        <v>0</v>
      </c>
      <c r="BC66" s="276">
        <v>0</v>
      </c>
      <c r="BD66" s="232">
        <v>0</v>
      </c>
      <c r="BE66" s="276">
        <v>0</v>
      </c>
      <c r="BF66" s="276">
        <v>0</v>
      </c>
      <c r="BG66" s="276">
        <v>0</v>
      </c>
      <c r="BH66" s="276">
        <v>0</v>
      </c>
      <c r="BI66" s="276">
        <v>0</v>
      </c>
      <c r="BJ66" s="342">
        <v>0</v>
      </c>
    </row>
    <row r="67" spans="1:62" x14ac:dyDescent="0.3">
      <c r="A67" s="33" t="s">
        <v>81</v>
      </c>
      <c r="B67" s="10">
        <v>30.4</v>
      </c>
      <c r="C67" s="10">
        <v>30.2</v>
      </c>
      <c r="D67" s="10">
        <v>28.3</v>
      </c>
      <c r="E67" s="10">
        <v>28.9</v>
      </c>
      <c r="F67" s="10">
        <v>29</v>
      </c>
      <c r="G67" s="10">
        <v>30.3</v>
      </c>
      <c r="H67" s="10">
        <v>30.4</v>
      </c>
      <c r="I67" s="10">
        <v>32.4</v>
      </c>
      <c r="J67" s="10">
        <v>34.4</v>
      </c>
      <c r="K67" s="10">
        <v>34.9</v>
      </c>
      <c r="L67" s="10">
        <v>35.6</v>
      </c>
      <c r="M67" s="10">
        <v>36.1</v>
      </c>
      <c r="N67" s="10">
        <v>37</v>
      </c>
      <c r="O67" s="20">
        <v>39.6</v>
      </c>
      <c r="P67" s="20">
        <v>42.4</v>
      </c>
      <c r="Q67" s="20">
        <v>41.8</v>
      </c>
      <c r="R67" s="20">
        <v>46</v>
      </c>
      <c r="S67" s="20">
        <v>47.7</v>
      </c>
      <c r="T67" s="20">
        <v>48.6</v>
      </c>
      <c r="U67" s="24">
        <v>49.4</v>
      </c>
      <c r="V67" s="24">
        <v>51.8</v>
      </c>
      <c r="W67" s="24">
        <v>57.4</v>
      </c>
      <c r="X67" s="24">
        <v>58.3</v>
      </c>
      <c r="Y67" s="24">
        <v>58.5</v>
      </c>
      <c r="Z67" s="24">
        <v>59.1</v>
      </c>
      <c r="AA67" s="24">
        <v>46.9</v>
      </c>
      <c r="AB67" s="24">
        <v>51.6</v>
      </c>
      <c r="AC67" s="24">
        <v>53.5</v>
      </c>
      <c r="AD67" s="24">
        <v>54.4</v>
      </c>
      <c r="AE67" s="24">
        <v>56.1</v>
      </c>
      <c r="AF67" s="24">
        <v>59</v>
      </c>
      <c r="AG67" s="24">
        <v>54.8</v>
      </c>
      <c r="AH67" s="24">
        <v>56.5</v>
      </c>
      <c r="AI67" s="24">
        <v>58.9</v>
      </c>
      <c r="AJ67" s="24">
        <v>58.7</v>
      </c>
      <c r="AK67" s="24">
        <v>98.5</v>
      </c>
      <c r="AL67" s="24">
        <v>93.6</v>
      </c>
      <c r="AM67" s="24">
        <v>95</v>
      </c>
      <c r="AN67" s="24">
        <v>93.7</v>
      </c>
      <c r="AO67" s="24">
        <v>94.8</v>
      </c>
      <c r="AP67" s="24">
        <v>95.1</v>
      </c>
      <c r="AQ67" s="24">
        <v>99.6</v>
      </c>
      <c r="AR67" s="24">
        <v>100</v>
      </c>
      <c r="AS67" s="24">
        <v>91.4</v>
      </c>
      <c r="AT67" s="198">
        <v>95.5</v>
      </c>
      <c r="AU67" s="10">
        <v>112.1</v>
      </c>
      <c r="AV67" s="10">
        <v>112.1</v>
      </c>
      <c r="AW67" s="3">
        <v>201.5</v>
      </c>
      <c r="AX67" s="3">
        <v>200</v>
      </c>
      <c r="AY67" s="232">
        <v>188.3</v>
      </c>
      <c r="AZ67" s="232">
        <v>192.3</v>
      </c>
      <c r="BA67" s="232">
        <v>208.6</v>
      </c>
      <c r="BB67" s="232">
        <v>218.2</v>
      </c>
      <c r="BC67" s="276">
        <v>213.5</v>
      </c>
      <c r="BD67" s="232">
        <v>221.3</v>
      </c>
      <c r="BE67" s="276">
        <v>213.7</v>
      </c>
      <c r="BF67" s="276">
        <v>215.5</v>
      </c>
      <c r="BG67" s="276">
        <v>219.1</v>
      </c>
      <c r="BH67" s="276">
        <v>212.6</v>
      </c>
      <c r="BI67" s="276">
        <v>215.6</v>
      </c>
      <c r="BJ67" s="342">
        <v>218.3</v>
      </c>
    </row>
    <row r="68" spans="1:62" x14ac:dyDescent="0.3">
      <c r="B68" s="10"/>
      <c r="C68" s="10"/>
      <c r="D68" s="10"/>
      <c r="E68" s="10"/>
      <c r="F68" s="10"/>
      <c r="G68" s="10"/>
      <c r="H68" s="10"/>
      <c r="I68" s="10"/>
      <c r="J68" s="10"/>
      <c r="K68" s="10"/>
      <c r="L68" s="10"/>
      <c r="M68" s="10"/>
      <c r="N68" s="10"/>
      <c r="O68" s="20"/>
      <c r="P68" s="20"/>
      <c r="Q68" s="20"/>
      <c r="R68" s="20"/>
      <c r="S68" s="20"/>
      <c r="T68" s="20"/>
      <c r="U68" s="24"/>
      <c r="V68" s="24"/>
      <c r="W68" s="24"/>
      <c r="X68" s="24"/>
      <c r="Y68" s="24"/>
      <c r="AA68" s="24"/>
      <c r="AB68" s="24"/>
      <c r="AC68" s="24"/>
      <c r="AD68" s="24"/>
      <c r="AE68" s="24"/>
      <c r="AF68" s="24"/>
      <c r="AG68" s="24"/>
      <c r="AH68" s="24"/>
      <c r="AI68" s="24"/>
      <c r="AJ68" s="24"/>
      <c r="AK68" s="24"/>
      <c r="AL68" s="24"/>
      <c r="AM68" s="21"/>
      <c r="AN68" s="24"/>
      <c r="AO68" s="21"/>
      <c r="AP68" s="24"/>
      <c r="AQ68" s="24"/>
      <c r="AR68" s="24"/>
      <c r="AT68" s="1"/>
      <c r="AU68" s="10"/>
      <c r="BA68" s="230"/>
      <c r="BB68" s="232"/>
      <c r="BC68" s="232"/>
      <c r="BG68" s="270"/>
      <c r="BH68" s="270"/>
      <c r="BI68" s="270"/>
      <c r="BJ68" s="342"/>
    </row>
    <row r="69" spans="1:62" s="1" customFormat="1" x14ac:dyDescent="0.3">
      <c r="A69" s="4" t="s">
        <v>82</v>
      </c>
      <c r="B69" s="17">
        <v>869.7</v>
      </c>
      <c r="C69" s="17">
        <v>865.3</v>
      </c>
      <c r="D69" s="17">
        <v>893.7</v>
      </c>
      <c r="E69" s="17">
        <v>925.2</v>
      </c>
      <c r="F69" s="17">
        <v>958.8</v>
      </c>
      <c r="G69" s="17">
        <v>956.6</v>
      </c>
      <c r="H69" s="17">
        <v>1077.3</v>
      </c>
      <c r="I69" s="17">
        <v>1151.0999999999999</v>
      </c>
      <c r="J69" s="17">
        <v>1200.4000000000001</v>
      </c>
      <c r="K69" s="17">
        <v>1207.3</v>
      </c>
      <c r="L69" s="17">
        <v>1285.2</v>
      </c>
      <c r="M69" s="17">
        <v>1383.1</v>
      </c>
      <c r="N69" s="17">
        <v>1474.5</v>
      </c>
      <c r="O69" s="21">
        <v>1487.3</v>
      </c>
      <c r="P69" s="21">
        <v>1561</v>
      </c>
      <c r="Q69" s="21">
        <v>1613.3</v>
      </c>
      <c r="R69" s="21">
        <v>1708.9</v>
      </c>
      <c r="S69" s="21">
        <v>1760.5</v>
      </c>
      <c r="T69" s="21">
        <v>1842.4</v>
      </c>
      <c r="U69" s="21">
        <v>1891.4</v>
      </c>
      <c r="V69" s="21">
        <v>1980.4</v>
      </c>
      <c r="W69" s="21">
        <v>2005.7999999999997</v>
      </c>
      <c r="X69" s="21">
        <v>2112.2999999999997</v>
      </c>
      <c r="Y69" s="21">
        <v>2228.7999999999997</v>
      </c>
      <c r="Z69" s="21">
        <v>2343.1</v>
      </c>
      <c r="AA69" s="21">
        <v>2410.6</v>
      </c>
      <c r="AB69" s="21">
        <v>2518.6</v>
      </c>
      <c r="AC69" s="21">
        <v>2612.5</v>
      </c>
      <c r="AD69" s="21">
        <v>2754.4</v>
      </c>
      <c r="AE69" s="21">
        <v>2820.2</v>
      </c>
      <c r="AF69" s="21">
        <v>2952.3</v>
      </c>
      <c r="AG69" s="21">
        <v>3047.9</v>
      </c>
      <c r="AH69" s="21">
        <f>SUM(AH70:AH77)</f>
        <v>3196.2000000000003</v>
      </c>
      <c r="AI69" s="21">
        <f>SUM(AI70:AI77)</f>
        <v>3285.6</v>
      </c>
      <c r="AJ69" s="21">
        <v>3411.1</v>
      </c>
      <c r="AK69" s="21">
        <f>SUM(AK70:AK77)</f>
        <v>3507.3999999999996</v>
      </c>
      <c r="AL69" s="21">
        <f>SUM(AL70:AL77)</f>
        <v>3615.8999999999996</v>
      </c>
      <c r="AM69" s="54">
        <v>3716.8999999999996</v>
      </c>
      <c r="AN69" s="21">
        <v>3811.4999999999995</v>
      </c>
      <c r="AO69" s="54">
        <v>3935.8999999999996</v>
      </c>
      <c r="AP69" s="21">
        <v>4149</v>
      </c>
      <c r="AQ69" s="21">
        <v>4333.6000000000004</v>
      </c>
      <c r="AR69" s="21">
        <v>4523</v>
      </c>
      <c r="AS69" s="179">
        <v>4655.5999999999995</v>
      </c>
      <c r="AT69" s="29">
        <v>4852.2</v>
      </c>
      <c r="AU69" s="17">
        <v>4992</v>
      </c>
      <c r="AV69" s="17">
        <v>5132.3</v>
      </c>
      <c r="AW69" s="17">
        <v>5273</v>
      </c>
      <c r="AX69" s="17">
        <v>5508.3</v>
      </c>
      <c r="AY69" s="230">
        <v>5561.8</v>
      </c>
      <c r="AZ69" s="251">
        <v>5619.8</v>
      </c>
      <c r="BA69" s="251">
        <v>5670.2</v>
      </c>
      <c r="BB69" s="251">
        <v>5805.1</v>
      </c>
      <c r="BC69" s="251">
        <v>6034.9000000000005</v>
      </c>
      <c r="BD69" s="251">
        <v>6129.0999999999995</v>
      </c>
      <c r="BE69" s="251">
        <v>6234</v>
      </c>
      <c r="BF69" s="251">
        <v>6502.5999999999995</v>
      </c>
      <c r="BG69" s="251">
        <v>6645.6</v>
      </c>
      <c r="BH69" s="251">
        <v>6678.9</v>
      </c>
      <c r="BI69" s="251">
        <v>6620.3</v>
      </c>
      <c r="BJ69" s="345">
        <v>6893.9</v>
      </c>
    </row>
    <row r="70" spans="1:62" x14ac:dyDescent="0.3">
      <c r="A70" s="33" t="s">
        <v>83</v>
      </c>
      <c r="B70" s="10">
        <v>688.8</v>
      </c>
      <c r="C70" s="10">
        <v>688.8</v>
      </c>
      <c r="D70" s="10">
        <v>688.8</v>
      </c>
      <c r="E70" s="10">
        <v>688.8</v>
      </c>
      <c r="F70" s="10">
        <v>704.8</v>
      </c>
      <c r="G70" s="10">
        <v>704.8</v>
      </c>
      <c r="H70" s="10">
        <v>704.8</v>
      </c>
      <c r="I70" s="10">
        <v>725.6</v>
      </c>
      <c r="J70" s="10">
        <v>725.6</v>
      </c>
      <c r="K70" s="10">
        <v>725.6</v>
      </c>
      <c r="L70" s="10">
        <v>725.6</v>
      </c>
      <c r="M70" s="10">
        <v>725.6</v>
      </c>
      <c r="N70" s="10">
        <v>728.3</v>
      </c>
      <c r="O70" s="20">
        <v>728.3</v>
      </c>
      <c r="P70" s="20">
        <v>744.9</v>
      </c>
      <c r="Q70" s="20">
        <v>745</v>
      </c>
      <c r="R70" s="20">
        <v>746.5</v>
      </c>
      <c r="S70" s="20">
        <v>746.5</v>
      </c>
      <c r="T70" s="20">
        <v>777.8</v>
      </c>
      <c r="U70" s="24">
        <v>777.8</v>
      </c>
      <c r="V70" s="24">
        <v>777.8</v>
      </c>
      <c r="W70" s="24">
        <v>777.8</v>
      </c>
      <c r="X70" s="24">
        <v>801.3</v>
      </c>
      <c r="Y70" s="24">
        <v>802.6</v>
      </c>
      <c r="Z70" s="24">
        <v>802.6</v>
      </c>
      <c r="AA70" s="24">
        <v>802.6</v>
      </c>
      <c r="AB70" s="24">
        <v>827.7</v>
      </c>
      <c r="AC70" s="24">
        <v>827.7</v>
      </c>
      <c r="AD70" s="24">
        <v>827.7</v>
      </c>
      <c r="AE70" s="24">
        <v>827.7</v>
      </c>
      <c r="AF70" s="24">
        <v>990</v>
      </c>
      <c r="AG70" s="24">
        <v>990</v>
      </c>
      <c r="AH70" s="24">
        <v>990</v>
      </c>
      <c r="AI70" s="24">
        <v>990</v>
      </c>
      <c r="AJ70" s="24">
        <v>1701.2</v>
      </c>
      <c r="AK70" s="24">
        <v>1701.2</v>
      </c>
      <c r="AL70" s="24">
        <v>1701.2</v>
      </c>
      <c r="AM70" s="24">
        <v>1701.7</v>
      </c>
      <c r="AN70" s="24">
        <v>1701.7</v>
      </c>
      <c r="AO70" s="24">
        <v>1701.7</v>
      </c>
      <c r="AP70" s="24">
        <v>1705.5</v>
      </c>
      <c r="AQ70" s="24">
        <v>1705.5</v>
      </c>
      <c r="AR70" s="24">
        <v>1765.3</v>
      </c>
      <c r="AS70" s="22">
        <v>1765.3</v>
      </c>
      <c r="AT70" s="198">
        <v>1765.3</v>
      </c>
      <c r="AU70" s="10">
        <v>1765.3</v>
      </c>
      <c r="AV70" s="10">
        <v>2258.6</v>
      </c>
      <c r="AW70" s="10">
        <v>2258.6</v>
      </c>
      <c r="AX70" s="10">
        <v>2258.6</v>
      </c>
      <c r="AY70" s="232">
        <v>2258.6</v>
      </c>
      <c r="AZ70" s="232">
        <v>2508.4</v>
      </c>
      <c r="BA70" s="232">
        <v>2508.4</v>
      </c>
      <c r="BB70" s="232">
        <v>2508.4</v>
      </c>
      <c r="BC70" s="276">
        <v>2508.4</v>
      </c>
      <c r="BD70" s="232">
        <v>2567.9</v>
      </c>
      <c r="BE70" s="276">
        <v>2567.9</v>
      </c>
      <c r="BF70" s="276">
        <v>2567.9</v>
      </c>
      <c r="BG70" s="276">
        <v>2567.9</v>
      </c>
      <c r="BH70" s="276">
        <v>2597.6999999999998</v>
      </c>
      <c r="BI70" s="276">
        <v>2597.6999999999998</v>
      </c>
      <c r="BJ70" s="342">
        <v>2597.6999999999998</v>
      </c>
    </row>
    <row r="71" spans="1:62" x14ac:dyDescent="0.3">
      <c r="A71" s="33" t="s">
        <v>84</v>
      </c>
      <c r="B71" s="10">
        <v>56.2</v>
      </c>
      <c r="C71" s="10">
        <v>94.5</v>
      </c>
      <c r="D71" s="10">
        <v>106.1</v>
      </c>
      <c r="E71" s="10">
        <v>119.4</v>
      </c>
      <c r="F71" s="10">
        <v>115.5</v>
      </c>
      <c r="G71" s="10">
        <v>142.69999999999999</v>
      </c>
      <c r="H71" s="10">
        <v>147.19999999999999</v>
      </c>
      <c r="I71" s="10">
        <v>128.1</v>
      </c>
      <c r="J71" s="10">
        <v>128</v>
      </c>
      <c r="K71" s="10">
        <v>126.4</v>
      </c>
      <c r="L71" s="10">
        <v>126.4</v>
      </c>
      <c r="M71" s="10">
        <v>126.4</v>
      </c>
      <c r="N71" s="10">
        <v>126.4</v>
      </c>
      <c r="O71" s="20">
        <v>126.4</v>
      </c>
      <c r="P71" s="20">
        <v>123.6</v>
      </c>
      <c r="Q71" s="20">
        <v>123.4</v>
      </c>
      <c r="R71" s="20">
        <v>123.4</v>
      </c>
      <c r="S71" s="20">
        <v>123.2</v>
      </c>
      <c r="T71" s="20">
        <v>121.9</v>
      </c>
      <c r="U71" s="24">
        <v>122</v>
      </c>
      <c r="V71" s="24">
        <v>122</v>
      </c>
      <c r="W71" s="24">
        <v>122</v>
      </c>
      <c r="X71" s="24">
        <v>122</v>
      </c>
      <c r="Y71" s="24">
        <v>122</v>
      </c>
      <c r="Z71" s="12">
        <v>122</v>
      </c>
      <c r="AA71" s="24">
        <v>122</v>
      </c>
      <c r="AB71" s="24">
        <v>122</v>
      </c>
      <c r="AC71" s="24">
        <v>122</v>
      </c>
      <c r="AD71" s="24">
        <v>122</v>
      </c>
      <c r="AE71" s="24">
        <v>122</v>
      </c>
      <c r="AF71" s="24">
        <v>16.5</v>
      </c>
      <c r="AG71" s="24">
        <v>16.5</v>
      </c>
      <c r="AH71" s="24">
        <v>16.5</v>
      </c>
      <c r="AI71" s="24">
        <v>16.5</v>
      </c>
      <c r="AJ71" s="24">
        <v>16.5</v>
      </c>
      <c r="AK71" s="24">
        <v>16.5</v>
      </c>
      <c r="AL71" s="24">
        <v>16.5</v>
      </c>
      <c r="AM71" s="19">
        <v>16.5</v>
      </c>
      <c r="AN71" s="24">
        <v>16.5</v>
      </c>
      <c r="AO71" s="19">
        <v>16.5</v>
      </c>
      <c r="AP71" s="24">
        <v>16.5</v>
      </c>
      <c r="AQ71" s="24">
        <v>16.5</v>
      </c>
      <c r="AR71" s="24">
        <v>16.5</v>
      </c>
      <c r="AS71" s="19">
        <v>16.8</v>
      </c>
      <c r="AT71" s="198">
        <v>17.399999999999999</v>
      </c>
      <c r="AU71" s="10">
        <v>18</v>
      </c>
      <c r="AV71" s="10">
        <v>18.600000000000001</v>
      </c>
      <c r="AW71" s="10">
        <v>19.5</v>
      </c>
      <c r="AX71" s="10">
        <v>20.5</v>
      </c>
      <c r="AY71" s="232">
        <v>21.5</v>
      </c>
      <c r="AZ71" s="232">
        <v>22.5</v>
      </c>
      <c r="BA71" s="232">
        <v>24</v>
      </c>
      <c r="BB71" s="232">
        <v>24.5</v>
      </c>
      <c r="BC71" s="276">
        <v>26.3</v>
      </c>
      <c r="BD71" s="232">
        <v>27.2</v>
      </c>
      <c r="BE71" s="276">
        <v>24.8</v>
      </c>
      <c r="BF71" s="276">
        <v>25.7</v>
      </c>
      <c r="BG71" s="276">
        <v>27.6</v>
      </c>
      <c r="BH71" s="276">
        <v>29.5</v>
      </c>
      <c r="BI71" s="276">
        <v>28.9</v>
      </c>
      <c r="BJ71" s="342">
        <v>30.8</v>
      </c>
    </row>
    <row r="72" spans="1:62" x14ac:dyDescent="0.3">
      <c r="A72" s="33" t="s">
        <v>107</v>
      </c>
      <c r="B72" s="10">
        <v>0</v>
      </c>
      <c r="C72" s="10">
        <v>0</v>
      </c>
      <c r="D72" s="10">
        <v>0</v>
      </c>
      <c r="E72" s="10">
        <v>0</v>
      </c>
      <c r="F72" s="10">
        <v>0</v>
      </c>
      <c r="G72" s="10">
        <v>0</v>
      </c>
      <c r="H72" s="10">
        <v>0</v>
      </c>
      <c r="I72" s="10">
        <v>-0.1</v>
      </c>
      <c r="J72" s="10">
        <v>0.1</v>
      </c>
      <c r="K72" s="10">
        <v>0.3</v>
      </c>
      <c r="L72" s="10">
        <v>0.3</v>
      </c>
      <c r="M72" s="10">
        <v>-4</v>
      </c>
      <c r="N72" s="10">
        <v>-0.6</v>
      </c>
      <c r="O72" s="20">
        <v>-0.9</v>
      </c>
      <c r="P72" s="20">
        <v>0.1</v>
      </c>
      <c r="Q72" s="20">
        <v>0.1</v>
      </c>
      <c r="R72" s="20">
        <v>0.1</v>
      </c>
      <c r="S72" s="20">
        <v>0.1</v>
      </c>
      <c r="T72" s="41" t="s">
        <v>1</v>
      </c>
      <c r="U72" s="41" t="s">
        <v>1</v>
      </c>
      <c r="V72" s="41" t="s">
        <v>1</v>
      </c>
      <c r="W72" s="24">
        <v>0.1</v>
      </c>
      <c r="X72" s="24">
        <v>0.1</v>
      </c>
      <c r="Y72" s="41" t="s">
        <v>1</v>
      </c>
      <c r="Z72" s="41" t="s">
        <v>1</v>
      </c>
      <c r="AA72" s="41" t="s">
        <v>1</v>
      </c>
      <c r="AB72" s="19" t="s">
        <v>1</v>
      </c>
      <c r="AC72" s="19">
        <v>0.1</v>
      </c>
      <c r="AD72" s="19">
        <v>0.1</v>
      </c>
      <c r="AE72" s="19">
        <v>0.1</v>
      </c>
      <c r="AF72" s="19">
        <v>0.1</v>
      </c>
      <c r="AG72" s="19">
        <v>0.1</v>
      </c>
      <c r="AH72" s="19">
        <v>0.1</v>
      </c>
      <c r="AI72" s="19">
        <v>0.1</v>
      </c>
      <c r="AJ72" s="19">
        <v>0.1</v>
      </c>
      <c r="AK72" s="19">
        <v>0.1</v>
      </c>
      <c r="AL72" s="19">
        <v>0.1</v>
      </c>
      <c r="AM72" s="24">
        <v>0.1</v>
      </c>
      <c r="AN72" s="19">
        <v>0.1</v>
      </c>
      <c r="AO72" s="24">
        <v>0.1</v>
      </c>
      <c r="AP72" s="19">
        <v>0.1</v>
      </c>
      <c r="AQ72" s="19">
        <v>0.1</v>
      </c>
      <c r="AR72" s="19">
        <v>0.1</v>
      </c>
      <c r="AS72" s="22">
        <v>0.1</v>
      </c>
      <c r="AT72" s="198">
        <v>0.1</v>
      </c>
      <c r="AU72" s="10">
        <v>0.1</v>
      </c>
      <c r="AV72" s="10">
        <v>0.1</v>
      </c>
      <c r="AW72" s="10">
        <v>0.1</v>
      </c>
      <c r="AX72" s="10">
        <v>0.1</v>
      </c>
      <c r="AY72" s="232">
        <v>0.1</v>
      </c>
      <c r="AZ72" s="232">
        <v>0.2</v>
      </c>
      <c r="BA72" s="232">
        <v>0.2</v>
      </c>
      <c r="BB72" s="232">
        <v>0.1</v>
      </c>
      <c r="BC72" s="276">
        <v>0.1</v>
      </c>
      <c r="BD72" s="232">
        <v>0.2</v>
      </c>
      <c r="BE72" s="276">
        <v>0.2</v>
      </c>
      <c r="BF72" s="276">
        <v>0.2</v>
      </c>
      <c r="BG72" s="276">
        <v>0.2</v>
      </c>
      <c r="BH72" s="276">
        <v>0.2</v>
      </c>
      <c r="BI72" s="276">
        <v>0.2</v>
      </c>
      <c r="BJ72" s="342">
        <v>0.2</v>
      </c>
    </row>
    <row r="73" spans="1:62" s="270" customFormat="1" x14ac:dyDescent="0.3">
      <c r="A73" s="33" t="s">
        <v>235</v>
      </c>
      <c r="B73" s="10">
        <v>0</v>
      </c>
      <c r="C73" s="10">
        <v>0</v>
      </c>
      <c r="D73" s="10">
        <v>0</v>
      </c>
      <c r="E73" s="10">
        <v>0</v>
      </c>
      <c r="F73" s="10">
        <v>0</v>
      </c>
      <c r="G73" s="10">
        <v>0</v>
      </c>
      <c r="H73" s="10">
        <v>0</v>
      </c>
      <c r="I73" s="10">
        <v>0</v>
      </c>
      <c r="J73" s="10">
        <v>0</v>
      </c>
      <c r="K73" s="10">
        <v>0</v>
      </c>
      <c r="L73" s="10">
        <v>0</v>
      </c>
      <c r="M73" s="10">
        <v>0</v>
      </c>
      <c r="N73" s="10">
        <v>0</v>
      </c>
      <c r="O73" s="10">
        <v>0</v>
      </c>
      <c r="P73" s="10">
        <v>0</v>
      </c>
      <c r="Q73" s="10">
        <v>0</v>
      </c>
      <c r="R73" s="10">
        <v>0</v>
      </c>
      <c r="S73" s="10">
        <v>0</v>
      </c>
      <c r="T73" s="10">
        <v>0</v>
      </c>
      <c r="U73" s="10">
        <v>0</v>
      </c>
      <c r="V73" s="10">
        <v>0</v>
      </c>
      <c r="W73" s="10">
        <v>0</v>
      </c>
      <c r="X73" s="10">
        <v>0</v>
      </c>
      <c r="Y73" s="10">
        <v>0</v>
      </c>
      <c r="Z73" s="10">
        <v>0</v>
      </c>
      <c r="AA73" s="10">
        <v>0</v>
      </c>
      <c r="AB73" s="10">
        <v>0</v>
      </c>
      <c r="AC73" s="10">
        <v>0</v>
      </c>
      <c r="AD73" s="10">
        <v>0</v>
      </c>
      <c r="AE73" s="10">
        <v>0</v>
      </c>
      <c r="AF73" s="10">
        <v>0</v>
      </c>
      <c r="AG73" s="10">
        <v>0</v>
      </c>
      <c r="AH73" s="10">
        <v>0</v>
      </c>
      <c r="AI73" s="10">
        <v>0</v>
      </c>
      <c r="AJ73" s="10">
        <v>0</v>
      </c>
      <c r="AK73" s="10">
        <v>0</v>
      </c>
      <c r="AL73" s="10">
        <v>0</v>
      </c>
      <c r="AM73" s="10">
        <v>0</v>
      </c>
      <c r="AN73" s="10">
        <v>0</v>
      </c>
      <c r="AO73" s="10">
        <v>0</v>
      </c>
      <c r="AP73" s="10">
        <v>0</v>
      </c>
      <c r="AQ73" s="10">
        <v>0</v>
      </c>
      <c r="AR73" s="10">
        <v>0</v>
      </c>
      <c r="AS73" s="10">
        <v>0</v>
      </c>
      <c r="AT73" s="10">
        <v>0</v>
      </c>
      <c r="AU73" s="10">
        <v>0</v>
      </c>
      <c r="AV73" s="10">
        <v>0</v>
      </c>
      <c r="AW73" s="10">
        <v>0</v>
      </c>
      <c r="AX73" s="10">
        <v>0</v>
      </c>
      <c r="AY73" s="10">
        <v>0</v>
      </c>
      <c r="AZ73" s="10">
        <v>0</v>
      </c>
      <c r="BA73" s="10">
        <v>0</v>
      </c>
      <c r="BB73" s="10">
        <v>0</v>
      </c>
      <c r="BC73" s="10">
        <v>0</v>
      </c>
      <c r="BD73" s="10">
        <v>0</v>
      </c>
      <c r="BE73" s="10">
        <v>0</v>
      </c>
      <c r="BF73" s="10">
        <v>1.5</v>
      </c>
      <c r="BG73" s="10">
        <v>-7.5</v>
      </c>
      <c r="BH73" s="10">
        <v>8.8000000000000007</v>
      </c>
      <c r="BI73" s="10">
        <v>-51.5</v>
      </c>
      <c r="BJ73" s="342">
        <v>39.9</v>
      </c>
    </row>
    <row r="74" spans="1:62" x14ac:dyDescent="0.3">
      <c r="A74" s="33" t="s">
        <v>108</v>
      </c>
      <c r="B74" s="10">
        <v>16.5</v>
      </c>
      <c r="C74" s="10">
        <v>11.6</v>
      </c>
      <c r="D74" s="10">
        <v>11.6</v>
      </c>
      <c r="E74" s="10">
        <v>11.6</v>
      </c>
      <c r="F74" s="10">
        <v>11.6</v>
      </c>
      <c r="G74" s="10">
        <v>19.600000000000001</v>
      </c>
      <c r="H74" s="10">
        <v>19.600000000000001</v>
      </c>
      <c r="I74" s="10">
        <v>19.600000000000001</v>
      </c>
      <c r="J74" s="10">
        <v>19.600000000000001</v>
      </c>
      <c r="K74" s="10">
        <v>355</v>
      </c>
      <c r="L74" s="10">
        <v>355</v>
      </c>
      <c r="M74" s="10">
        <v>355</v>
      </c>
      <c r="N74" s="10">
        <v>351.7</v>
      </c>
      <c r="O74" s="20">
        <v>623.20000000000005</v>
      </c>
      <c r="P74" s="20">
        <v>608.29999999999995</v>
      </c>
      <c r="Q74" s="20">
        <v>608.20000000000005</v>
      </c>
      <c r="R74" s="20">
        <v>606.70000000000005</v>
      </c>
      <c r="S74" s="20">
        <v>863.4</v>
      </c>
      <c r="T74" s="20">
        <v>833.2</v>
      </c>
      <c r="U74" s="24">
        <v>833.2</v>
      </c>
      <c r="V74" s="24">
        <v>833.2</v>
      </c>
      <c r="W74" s="24">
        <v>1108.3</v>
      </c>
      <c r="X74" s="24">
        <v>1084.8</v>
      </c>
      <c r="Y74" s="24">
        <v>1083.5</v>
      </c>
      <c r="Z74" s="12">
        <v>1083.5</v>
      </c>
      <c r="AA74" s="24">
        <v>1437.4</v>
      </c>
      <c r="AB74" s="24">
        <v>1412.3</v>
      </c>
      <c r="AC74" s="24">
        <v>1412.3</v>
      </c>
      <c r="AD74" s="24">
        <v>1412.3</v>
      </c>
      <c r="AE74" s="24">
        <v>1819.2</v>
      </c>
      <c r="AF74" s="24">
        <v>1762.3</v>
      </c>
      <c r="AG74" s="24">
        <v>1762.3</v>
      </c>
      <c r="AH74" s="24">
        <v>1762.3</v>
      </c>
      <c r="AI74" s="24">
        <v>2223.9</v>
      </c>
      <c r="AJ74" s="24">
        <v>1512.8</v>
      </c>
      <c r="AK74" s="24">
        <v>1512.8</v>
      </c>
      <c r="AL74" s="24">
        <v>1512.8</v>
      </c>
      <c r="AM74" s="19">
        <v>1938.9</v>
      </c>
      <c r="AN74" s="24">
        <v>1938.9</v>
      </c>
      <c r="AO74" s="19">
        <v>1938.9</v>
      </c>
      <c r="AP74" s="24">
        <v>1935.1</v>
      </c>
      <c r="AQ74" s="24">
        <v>2544.4</v>
      </c>
      <c r="AR74" s="24">
        <v>2484.6</v>
      </c>
      <c r="AS74" s="19">
        <v>2484.6</v>
      </c>
      <c r="AT74" s="198">
        <v>2484.6</v>
      </c>
      <c r="AU74" s="10">
        <v>3138.8</v>
      </c>
      <c r="AV74" s="10">
        <v>2645.4</v>
      </c>
      <c r="AW74" s="10">
        <v>2645.4</v>
      </c>
      <c r="AX74" s="10">
        <v>2645.4</v>
      </c>
      <c r="AY74" s="232">
        <v>3229.9</v>
      </c>
      <c r="AZ74" s="232">
        <v>2980.1</v>
      </c>
      <c r="BA74" s="232">
        <v>2980.1</v>
      </c>
      <c r="BB74" s="232">
        <v>2980.1</v>
      </c>
      <c r="BC74" s="276">
        <v>3452</v>
      </c>
      <c r="BD74" s="232">
        <v>3392.5</v>
      </c>
      <c r="BE74" s="276">
        <v>3392.2</v>
      </c>
      <c r="BF74" s="276">
        <v>3392.1</v>
      </c>
      <c r="BG74" s="276">
        <v>4001.4</v>
      </c>
      <c r="BH74" s="276">
        <v>3971.7</v>
      </c>
      <c r="BI74" s="276">
        <v>3970.8</v>
      </c>
      <c r="BJ74" s="342">
        <v>3970.8</v>
      </c>
    </row>
    <row r="75" spans="1:62" x14ac:dyDescent="0.3">
      <c r="A75" s="33" t="s">
        <v>85</v>
      </c>
      <c r="B75" s="10">
        <v>0</v>
      </c>
      <c r="C75" s="10">
        <v>0</v>
      </c>
      <c r="D75" s="10">
        <v>0</v>
      </c>
      <c r="E75" s="10">
        <v>0</v>
      </c>
      <c r="F75" s="10">
        <v>0</v>
      </c>
      <c r="G75" s="10">
        <v>-22.6</v>
      </c>
      <c r="H75" s="10">
        <v>-25.7</v>
      </c>
      <c r="I75" s="10">
        <v>-25.7</v>
      </c>
      <c r="J75" s="10">
        <v>-28.8</v>
      </c>
      <c r="K75" s="10">
        <v>0</v>
      </c>
      <c r="L75" s="41" t="s">
        <v>1</v>
      </c>
      <c r="M75" s="10">
        <v>-1.2</v>
      </c>
      <c r="N75" s="10">
        <v>-8</v>
      </c>
      <c r="O75" s="20">
        <v>-4.7</v>
      </c>
      <c r="P75" s="20">
        <v>-1.4</v>
      </c>
      <c r="Q75" s="20">
        <v>-0.7</v>
      </c>
      <c r="R75" s="20">
        <v>-0.6</v>
      </c>
      <c r="S75" s="41" t="s">
        <v>1</v>
      </c>
      <c r="T75" s="41" t="s">
        <v>1</v>
      </c>
      <c r="U75" s="41" t="s">
        <v>1</v>
      </c>
      <c r="V75" s="41" t="s">
        <v>1</v>
      </c>
      <c r="W75" s="41" t="s">
        <v>1</v>
      </c>
      <c r="X75" s="41" t="s">
        <v>1</v>
      </c>
      <c r="Y75" s="41" t="s">
        <v>1</v>
      </c>
      <c r="Z75" s="41" t="s">
        <v>1</v>
      </c>
      <c r="AA75" s="41" t="s">
        <v>1</v>
      </c>
      <c r="AB75" s="19" t="s">
        <v>1</v>
      </c>
      <c r="AC75" s="19" t="s">
        <v>1</v>
      </c>
      <c r="AD75" s="19" t="s">
        <v>1</v>
      </c>
      <c r="AE75" s="19" t="s">
        <v>1</v>
      </c>
      <c r="AF75" s="19" t="s">
        <v>1</v>
      </c>
      <c r="AG75" s="19">
        <v>0</v>
      </c>
      <c r="AH75" s="19" t="s">
        <v>1</v>
      </c>
      <c r="AI75" s="19" t="s">
        <v>1</v>
      </c>
      <c r="AJ75" s="19" t="s">
        <v>1</v>
      </c>
      <c r="AK75" s="19">
        <v>-39.4</v>
      </c>
      <c r="AL75" s="19">
        <v>-39.4</v>
      </c>
      <c r="AM75" s="19" t="s">
        <v>1</v>
      </c>
      <c r="AN75" s="19" t="s">
        <v>1</v>
      </c>
      <c r="AO75" s="19" t="s">
        <v>1</v>
      </c>
      <c r="AP75" s="19">
        <v>0</v>
      </c>
      <c r="AQ75" s="19">
        <v>0</v>
      </c>
      <c r="AR75" s="19">
        <v>0</v>
      </c>
      <c r="AS75" s="19">
        <v>0</v>
      </c>
      <c r="AT75" s="198">
        <v>0</v>
      </c>
      <c r="AU75" s="10">
        <v>0</v>
      </c>
      <c r="AV75" s="10">
        <v>0</v>
      </c>
      <c r="AW75" s="10">
        <v>0</v>
      </c>
      <c r="AX75" s="10">
        <v>0</v>
      </c>
      <c r="AY75" s="232">
        <v>0</v>
      </c>
      <c r="AZ75" s="232">
        <v>0</v>
      </c>
      <c r="BA75" s="232">
        <v>0</v>
      </c>
      <c r="BB75" s="232">
        <v>0</v>
      </c>
      <c r="BC75" s="253">
        <v>0</v>
      </c>
      <c r="BD75" s="253">
        <v>-43.8</v>
      </c>
      <c r="BE75" s="253">
        <v>-40.5</v>
      </c>
      <c r="BF75" s="253">
        <v>-39.6</v>
      </c>
      <c r="BG75" s="253">
        <v>-39.6</v>
      </c>
      <c r="BH75" s="253">
        <v>-39.6</v>
      </c>
      <c r="BI75" s="253">
        <v>-49.3</v>
      </c>
      <c r="BJ75" s="346">
        <v>-48.7</v>
      </c>
    </row>
    <row r="76" spans="1:62" x14ac:dyDescent="0.3">
      <c r="A76" s="33" t="s">
        <v>86</v>
      </c>
      <c r="B76" s="10">
        <v>0</v>
      </c>
      <c r="C76" s="10">
        <v>0</v>
      </c>
      <c r="D76" s="10">
        <v>0</v>
      </c>
      <c r="E76" s="10">
        <v>0</v>
      </c>
      <c r="F76" s="10">
        <v>0</v>
      </c>
      <c r="G76" s="10">
        <v>0</v>
      </c>
      <c r="H76" s="10">
        <v>0</v>
      </c>
      <c r="I76" s="10">
        <v>0</v>
      </c>
      <c r="J76" s="10">
        <v>0</v>
      </c>
      <c r="K76" s="10">
        <v>0</v>
      </c>
      <c r="L76" s="41" t="s">
        <v>1</v>
      </c>
      <c r="M76" s="41" t="s">
        <v>1</v>
      </c>
      <c r="N76" s="41" t="s">
        <v>1</v>
      </c>
      <c r="O76" s="20">
        <v>28.6</v>
      </c>
      <c r="P76" s="20">
        <v>28.6</v>
      </c>
      <c r="Q76" s="41" t="s">
        <v>1</v>
      </c>
      <c r="R76" s="41" t="s">
        <v>1</v>
      </c>
      <c r="S76" s="20">
        <v>33.6</v>
      </c>
      <c r="T76" s="20">
        <v>33.6</v>
      </c>
      <c r="U76" s="41" t="s">
        <v>1</v>
      </c>
      <c r="V76" s="41" t="s">
        <v>1</v>
      </c>
      <c r="W76" s="41" t="s">
        <v>1</v>
      </c>
      <c r="X76" s="41" t="s">
        <v>1</v>
      </c>
      <c r="Y76" s="41" t="s">
        <v>1</v>
      </c>
      <c r="Z76" s="41" t="s">
        <v>1</v>
      </c>
      <c r="AA76" s="24">
        <v>48.8</v>
      </c>
      <c r="AB76" s="24">
        <v>48.8</v>
      </c>
      <c r="AC76" s="19" t="s">
        <v>1</v>
      </c>
      <c r="AD76" s="19" t="s">
        <v>1</v>
      </c>
      <c r="AE76" s="19">
        <v>51.2</v>
      </c>
      <c r="AF76" s="19">
        <v>51.2</v>
      </c>
      <c r="AG76" s="19">
        <v>0</v>
      </c>
      <c r="AH76" s="19" t="s">
        <v>1</v>
      </c>
      <c r="AI76" s="19">
        <v>55.1</v>
      </c>
      <c r="AJ76" s="19">
        <v>55.1</v>
      </c>
      <c r="AK76" s="19" t="s">
        <v>1</v>
      </c>
      <c r="AL76" s="19" t="s">
        <v>1</v>
      </c>
      <c r="AM76" s="19">
        <v>59.7</v>
      </c>
      <c r="AN76" s="19">
        <v>59.7</v>
      </c>
      <c r="AO76" s="19" t="s">
        <v>1</v>
      </c>
      <c r="AP76" s="19">
        <v>0</v>
      </c>
      <c r="AQ76" s="19">
        <v>67.099999999999994</v>
      </c>
      <c r="AR76" s="19">
        <v>67.099999999999994</v>
      </c>
      <c r="AS76" s="19">
        <v>0</v>
      </c>
      <c r="AT76" s="198">
        <v>0</v>
      </c>
      <c r="AU76" s="10">
        <v>69.8</v>
      </c>
      <c r="AV76" s="10">
        <v>69.8</v>
      </c>
      <c r="AW76" s="10">
        <v>0</v>
      </c>
      <c r="AX76" s="10">
        <v>0</v>
      </c>
      <c r="AY76" s="232">
        <v>51.7</v>
      </c>
      <c r="AZ76" s="232">
        <v>51.7</v>
      </c>
      <c r="BA76" s="232">
        <v>0</v>
      </c>
      <c r="BB76" s="232">
        <v>0</v>
      </c>
      <c r="BC76" s="276">
        <v>48.1</v>
      </c>
      <c r="BD76" s="232">
        <v>48.1</v>
      </c>
      <c r="BE76" s="276">
        <v>0</v>
      </c>
      <c r="BF76" s="276">
        <v>0</v>
      </c>
      <c r="BG76" s="276">
        <v>95.6</v>
      </c>
      <c r="BH76" s="276">
        <v>95.6</v>
      </c>
      <c r="BI76" s="276">
        <v>0</v>
      </c>
      <c r="BJ76" s="342">
        <v>0</v>
      </c>
    </row>
    <row r="77" spans="1:62" s="5" customFormat="1" x14ac:dyDescent="0.3">
      <c r="A77" s="165" t="s">
        <v>87</v>
      </c>
      <c r="B77" s="20">
        <v>108.2</v>
      </c>
      <c r="C77" s="20">
        <v>70.400000000000006</v>
      </c>
      <c r="D77" s="20">
        <v>87.2</v>
      </c>
      <c r="E77" s="20">
        <v>105.4</v>
      </c>
      <c r="F77" s="20">
        <v>126.9</v>
      </c>
      <c r="G77" s="20">
        <v>112.1</v>
      </c>
      <c r="H77" s="20">
        <v>231.4</v>
      </c>
      <c r="I77" s="20">
        <v>303.60000000000002</v>
      </c>
      <c r="J77" s="20">
        <v>355.9</v>
      </c>
      <c r="K77" s="20">
        <v>0</v>
      </c>
      <c r="L77" s="20">
        <v>77.900000000000006</v>
      </c>
      <c r="M77" s="20">
        <v>181.3</v>
      </c>
      <c r="N77" s="20">
        <v>276.7</v>
      </c>
      <c r="O77" s="20">
        <v>-13.6</v>
      </c>
      <c r="P77" s="20">
        <v>56.9</v>
      </c>
      <c r="Q77" s="20">
        <v>137.30000000000001</v>
      </c>
      <c r="R77" s="20">
        <v>232.8</v>
      </c>
      <c r="S77" s="20">
        <v>-6.3</v>
      </c>
      <c r="T77" s="20">
        <v>75.900000000000006</v>
      </c>
      <c r="U77" s="24">
        <v>158.4</v>
      </c>
      <c r="V77" s="24">
        <v>247.4</v>
      </c>
      <c r="W77" s="24">
        <v>-2.4</v>
      </c>
      <c r="X77" s="24">
        <v>104.1</v>
      </c>
      <c r="Y77" s="24">
        <v>220.7</v>
      </c>
      <c r="Z77" s="24">
        <v>335</v>
      </c>
      <c r="AA77" s="24">
        <v>-0.2</v>
      </c>
      <c r="AB77" s="24">
        <v>107.8</v>
      </c>
      <c r="AC77" s="24">
        <v>250.4</v>
      </c>
      <c r="AD77" s="24">
        <v>392.3</v>
      </c>
      <c r="AE77" s="19" t="s">
        <v>1</v>
      </c>
      <c r="AF77" s="19">
        <v>132.19999999999999</v>
      </c>
      <c r="AG77" s="19">
        <v>279</v>
      </c>
      <c r="AH77" s="19">
        <v>427.3</v>
      </c>
      <c r="AI77" s="19" t="s">
        <v>1</v>
      </c>
      <c r="AJ77" s="19">
        <v>125.4</v>
      </c>
      <c r="AK77" s="19">
        <v>316.2</v>
      </c>
      <c r="AL77" s="19">
        <v>424.7</v>
      </c>
      <c r="AM77" s="100" t="s">
        <v>1</v>
      </c>
      <c r="AN77" s="19">
        <v>94.6</v>
      </c>
      <c r="AO77" s="24">
        <v>278.7</v>
      </c>
      <c r="AP77" s="19">
        <v>491.8</v>
      </c>
      <c r="AQ77" s="19">
        <v>0</v>
      </c>
      <c r="AR77" s="19">
        <v>189.4</v>
      </c>
      <c r="AS77" s="52">
        <v>388.8</v>
      </c>
      <c r="AT77" s="198">
        <v>584.79999999999995</v>
      </c>
      <c r="AU77" s="20">
        <v>0</v>
      </c>
      <c r="AV77" s="20">
        <v>139.80000000000001</v>
      </c>
      <c r="AW77" s="20">
        <v>349.4</v>
      </c>
      <c r="AX77" s="20">
        <v>583.70000000000005</v>
      </c>
      <c r="AY77" s="232">
        <v>0</v>
      </c>
      <c r="AZ77" s="232">
        <v>56.9</v>
      </c>
      <c r="BA77" s="232">
        <v>157.5</v>
      </c>
      <c r="BB77" s="232">
        <v>292</v>
      </c>
      <c r="BC77" s="276">
        <v>0</v>
      </c>
      <c r="BD77" s="232">
        <v>137</v>
      </c>
      <c r="BE77" s="276">
        <v>289.39999999999998</v>
      </c>
      <c r="BF77" s="276">
        <v>554.79999999999995</v>
      </c>
      <c r="BG77" s="276">
        <v>0</v>
      </c>
      <c r="BH77" s="276">
        <v>15</v>
      </c>
      <c r="BI77" s="276">
        <v>123.5</v>
      </c>
      <c r="BJ77" s="342">
        <v>303.2</v>
      </c>
    </row>
    <row r="78" spans="1:62" x14ac:dyDescent="0.3">
      <c r="B78" s="10"/>
      <c r="C78" s="10"/>
      <c r="D78" s="10"/>
      <c r="E78" s="10"/>
      <c r="F78" s="10"/>
      <c r="G78" s="10"/>
      <c r="H78" s="10"/>
      <c r="I78" s="10"/>
      <c r="J78" s="10"/>
      <c r="K78" s="10"/>
      <c r="L78" s="10"/>
      <c r="M78" s="10"/>
      <c r="N78" s="10"/>
      <c r="O78" s="20"/>
      <c r="P78" s="20"/>
      <c r="Q78" s="20"/>
      <c r="R78" s="20"/>
      <c r="S78" s="20"/>
      <c r="T78" s="20"/>
      <c r="U78" s="24"/>
      <c r="V78" s="24"/>
      <c r="W78" s="24"/>
      <c r="X78" s="24"/>
      <c r="Y78" s="24"/>
      <c r="AA78" s="24"/>
      <c r="AB78" s="24"/>
      <c r="AC78" s="24"/>
      <c r="AD78" s="24"/>
      <c r="AE78" s="24"/>
      <c r="AF78" s="24"/>
      <c r="AG78" s="24"/>
      <c r="AH78" s="24"/>
      <c r="AI78" s="24"/>
      <c r="AJ78" s="24"/>
      <c r="AK78" s="24"/>
      <c r="AL78" s="24"/>
      <c r="AM78" s="24"/>
      <c r="AN78" s="24"/>
      <c r="AO78" s="24"/>
      <c r="AP78" s="24"/>
      <c r="AQ78" s="24"/>
      <c r="AR78" s="24"/>
      <c r="AT78" s="1"/>
      <c r="AU78" s="10"/>
      <c r="AY78" s="232"/>
      <c r="AZ78" s="232"/>
      <c r="BA78" s="232"/>
      <c r="BB78" s="232"/>
      <c r="BG78" s="270"/>
      <c r="BH78" s="270"/>
      <c r="BI78" s="270"/>
      <c r="BJ78" s="342"/>
    </row>
    <row r="79" spans="1:62" s="1" customFormat="1" x14ac:dyDescent="0.3">
      <c r="A79" s="35" t="s">
        <v>88</v>
      </c>
      <c r="B79" s="39">
        <v>1683.8</v>
      </c>
      <c r="C79" s="39">
        <v>1606.3</v>
      </c>
      <c r="D79" s="39">
        <v>1642.4</v>
      </c>
      <c r="E79" s="39">
        <v>1647.5</v>
      </c>
      <c r="F79" s="39">
        <v>1680.8</v>
      </c>
      <c r="G79" s="39">
        <v>1670.8</v>
      </c>
      <c r="H79" s="39">
        <v>1837.4</v>
      </c>
      <c r="I79" s="39">
        <v>2430</v>
      </c>
      <c r="J79" s="39">
        <v>2450.1</v>
      </c>
      <c r="K79" s="39">
        <v>2364.1</v>
      </c>
      <c r="L79" s="39">
        <v>2385.9</v>
      </c>
      <c r="M79" s="39">
        <v>2332.6</v>
      </c>
      <c r="N79" s="39">
        <v>2361.4</v>
      </c>
      <c r="O79" s="39">
        <v>2258</v>
      </c>
      <c r="P79" s="39">
        <v>2325.1999999999998</v>
      </c>
      <c r="Q79" s="39">
        <v>2325.6</v>
      </c>
      <c r="R79" s="39">
        <v>2378.6999999999998</v>
      </c>
      <c r="S79" s="39">
        <v>2361.6</v>
      </c>
      <c r="T79" s="39">
        <v>2565.9</v>
      </c>
      <c r="U79" s="39">
        <v>2617.1</v>
      </c>
      <c r="V79" s="39">
        <v>2700.8</v>
      </c>
      <c r="W79" s="39">
        <v>3058.2</v>
      </c>
      <c r="X79" s="39">
        <v>3117.3</v>
      </c>
      <c r="Y79" s="39">
        <v>3418.2</v>
      </c>
      <c r="Z79" s="39">
        <v>3418.6</v>
      </c>
      <c r="AA79" s="39">
        <v>3426.9</v>
      </c>
      <c r="AB79" s="39">
        <v>3640.4</v>
      </c>
      <c r="AC79" s="39">
        <v>3669.6</v>
      </c>
      <c r="AD79" s="39">
        <v>3854.5</v>
      </c>
      <c r="AE79" s="39">
        <v>3884.9</v>
      </c>
      <c r="AF79" s="39">
        <v>4013.6</v>
      </c>
      <c r="AG79" s="39">
        <v>4107</v>
      </c>
      <c r="AH79" s="39">
        <f>AH36+AH53+AH69</f>
        <v>4345.2000000000007</v>
      </c>
      <c r="AI79" s="39">
        <f>AI36+AI53+AI69</f>
        <v>4478.2</v>
      </c>
      <c r="AJ79" s="39">
        <v>4697.2</v>
      </c>
      <c r="AK79" s="39">
        <f>AK36+AK53+AK69</f>
        <v>4796.5</v>
      </c>
      <c r="AL79" s="39">
        <f>AL36+AL53+AL69</f>
        <v>5002.7999999999993</v>
      </c>
      <c r="AM79" s="39">
        <v>5099.5999999999995</v>
      </c>
      <c r="AN79" s="39">
        <v>5107.8999999999996</v>
      </c>
      <c r="AO79" s="39">
        <v>5234.5</v>
      </c>
      <c r="AP79" s="39">
        <v>5489.7</v>
      </c>
      <c r="AQ79" s="39">
        <v>5681</v>
      </c>
      <c r="AR79" s="39">
        <v>5752.4</v>
      </c>
      <c r="AS79" s="39">
        <v>5791.6</v>
      </c>
      <c r="AT79" s="39">
        <v>5960.7</v>
      </c>
      <c r="AU79" s="39">
        <v>6089.8</v>
      </c>
      <c r="AV79" s="39">
        <v>6274</v>
      </c>
      <c r="AW79" s="39">
        <v>7704.4</v>
      </c>
      <c r="AX79" s="39">
        <v>8128.4000000000005</v>
      </c>
      <c r="AY79" s="39">
        <v>7807.4</v>
      </c>
      <c r="AZ79" s="39">
        <v>7982.2</v>
      </c>
      <c r="BA79" s="39">
        <v>7866.6</v>
      </c>
      <c r="BB79" s="39">
        <v>8008.6</v>
      </c>
      <c r="BC79" s="39">
        <v>8101.0000000000009</v>
      </c>
      <c r="BD79" s="39">
        <v>8858.7000000000007</v>
      </c>
      <c r="BE79" s="39">
        <v>9444.7999999999993</v>
      </c>
      <c r="BF79" s="39">
        <v>9677.2999999999993</v>
      </c>
      <c r="BG79" s="39">
        <v>9729.9</v>
      </c>
      <c r="BH79" s="39">
        <v>10423.5</v>
      </c>
      <c r="BI79" s="39">
        <v>10299.700000000001</v>
      </c>
      <c r="BJ79" s="343">
        <v>10588.099999999999</v>
      </c>
    </row>
    <row r="80" spans="1:62" x14ac:dyDescent="0.3">
      <c r="O80" s="5"/>
      <c r="P80" s="5"/>
      <c r="Q80" s="5"/>
      <c r="R80" s="5"/>
      <c r="S80" s="22"/>
      <c r="T80" s="5"/>
      <c r="U80" s="5"/>
      <c r="X80" s="5"/>
      <c r="Y80" s="5"/>
      <c r="AA80" s="5"/>
    </row>
    <row r="81" spans="15:27" x14ac:dyDescent="0.3">
      <c r="O81" s="5"/>
      <c r="P81" s="5"/>
      <c r="Q81" s="5"/>
      <c r="R81" s="5"/>
      <c r="S81" s="5"/>
      <c r="T81" s="5"/>
      <c r="U81" s="5"/>
      <c r="X81" s="5"/>
      <c r="Y81" s="5"/>
      <c r="AA81" s="5"/>
    </row>
    <row r="82" spans="15:27" x14ac:dyDescent="0.3">
      <c r="O82" s="5"/>
      <c r="P82" s="5"/>
      <c r="Q82" s="5"/>
      <c r="R82" s="5"/>
      <c r="S82" s="5"/>
      <c r="T82" s="5"/>
      <c r="U82" s="5"/>
      <c r="X82" s="5"/>
      <c r="Y82" s="5"/>
      <c r="AA82" s="5"/>
    </row>
    <row r="83" spans="15:27" x14ac:dyDescent="0.3">
      <c r="O83" s="5"/>
      <c r="P83" s="5"/>
      <c r="Q83" s="5"/>
      <c r="R83" s="5"/>
      <c r="S83" s="5"/>
      <c r="T83" s="5"/>
      <c r="U83" s="5"/>
      <c r="X83" s="5"/>
      <c r="Y83" s="5"/>
      <c r="AA83" s="5"/>
    </row>
    <row r="84" spans="15:27" x14ac:dyDescent="0.3">
      <c r="O84" s="5"/>
      <c r="P84" s="5"/>
      <c r="Q84" s="5"/>
      <c r="R84" s="5"/>
      <c r="S84" s="5"/>
      <c r="T84" s="5"/>
      <c r="U84" s="5"/>
      <c r="X84" s="5"/>
      <c r="Y84" s="5"/>
      <c r="AA84" s="5"/>
    </row>
    <row r="85" spans="15:27" x14ac:dyDescent="0.3">
      <c r="O85" s="5"/>
      <c r="P85" s="5"/>
      <c r="Q85" s="5"/>
      <c r="R85" s="5"/>
      <c r="S85" s="5"/>
      <c r="T85" s="5"/>
      <c r="U85" s="5"/>
      <c r="X85" s="5"/>
      <c r="Y85" s="5"/>
      <c r="AA85" s="5"/>
    </row>
    <row r="86" spans="15:27" x14ac:dyDescent="0.3">
      <c r="O86" s="5"/>
      <c r="P86" s="5"/>
      <c r="Q86" s="5"/>
      <c r="R86" s="5"/>
      <c r="S86" s="5"/>
      <c r="T86" s="5"/>
      <c r="U86" s="5"/>
      <c r="X86" s="5"/>
      <c r="Y86" s="5"/>
      <c r="AA86" s="5"/>
    </row>
    <row r="87" spans="15:27" x14ac:dyDescent="0.3">
      <c r="O87" s="5"/>
      <c r="P87" s="5"/>
      <c r="Q87" s="5"/>
      <c r="R87" s="5"/>
      <c r="S87" s="5"/>
      <c r="T87" s="5"/>
      <c r="U87" s="5"/>
      <c r="X87" s="5"/>
      <c r="Y87" s="5"/>
      <c r="AA87" s="5"/>
    </row>
    <row r="88" spans="15:27" x14ac:dyDescent="0.3">
      <c r="O88" s="5"/>
      <c r="P88" s="5"/>
      <c r="Q88" s="5"/>
      <c r="R88" s="5"/>
      <c r="S88" s="5"/>
      <c r="T88" s="5"/>
      <c r="U88" s="5"/>
      <c r="X88" s="5"/>
      <c r="Y88" s="5"/>
      <c r="AA88" s="5"/>
    </row>
    <row r="89" spans="15:27" x14ac:dyDescent="0.3">
      <c r="O89" s="5"/>
      <c r="P89" s="5"/>
      <c r="Q89" s="5"/>
      <c r="R89" s="5"/>
      <c r="S89" s="5"/>
      <c r="T89" s="5"/>
      <c r="U89" s="5"/>
      <c r="X89" s="5"/>
      <c r="Y89" s="5"/>
      <c r="AA89" s="5"/>
    </row>
    <row r="90" spans="15:27" x14ac:dyDescent="0.3">
      <c r="O90" s="5"/>
      <c r="P90" s="5"/>
      <c r="Q90" s="5"/>
      <c r="R90" s="5"/>
      <c r="S90" s="5"/>
      <c r="T90" s="5"/>
      <c r="U90" s="5"/>
      <c r="X90" s="5"/>
      <c r="Y90" s="5"/>
      <c r="AA90" s="5"/>
    </row>
    <row r="91" spans="15:27" x14ac:dyDescent="0.3">
      <c r="O91" s="5"/>
      <c r="P91" s="5"/>
      <c r="Q91" s="5"/>
      <c r="R91" s="5"/>
      <c r="S91" s="5"/>
      <c r="T91" s="5"/>
      <c r="U91" s="5"/>
      <c r="X91" s="5"/>
      <c r="Y91" s="5"/>
      <c r="AA91" s="5"/>
    </row>
    <row r="92" spans="15:27" x14ac:dyDescent="0.3">
      <c r="O92" s="5"/>
      <c r="P92" s="5"/>
      <c r="Q92" s="5"/>
      <c r="R92" s="5"/>
      <c r="S92" s="5"/>
      <c r="T92" s="5"/>
      <c r="U92" s="5"/>
      <c r="X92" s="5"/>
      <c r="Y92" s="5"/>
      <c r="AA92" s="5"/>
    </row>
    <row r="93" spans="15:27" x14ac:dyDescent="0.3">
      <c r="O93" s="5"/>
      <c r="P93" s="5"/>
      <c r="Q93" s="5"/>
      <c r="R93" s="5"/>
      <c r="S93" s="5"/>
      <c r="T93" s="5"/>
      <c r="U93" s="5"/>
      <c r="X93" s="5"/>
      <c r="Y93" s="5"/>
      <c r="AA93" s="5"/>
    </row>
    <row r="94" spans="15:27" x14ac:dyDescent="0.3">
      <c r="O94" s="5"/>
      <c r="P94" s="5"/>
      <c r="Q94" s="5"/>
      <c r="R94" s="5"/>
      <c r="S94" s="5"/>
      <c r="T94" s="5"/>
      <c r="U94" s="5"/>
      <c r="X94" s="5"/>
      <c r="Y94" s="5"/>
      <c r="AA94" s="5"/>
    </row>
    <row r="95" spans="15:27" x14ac:dyDescent="0.3">
      <c r="O95" s="5"/>
      <c r="P95" s="5"/>
      <c r="Q95" s="5"/>
      <c r="R95" s="5"/>
      <c r="S95" s="5"/>
      <c r="T95" s="5"/>
      <c r="U95" s="5"/>
      <c r="X95" s="5"/>
      <c r="Y95" s="5"/>
      <c r="AA95" s="5"/>
    </row>
    <row r="96" spans="15:27" x14ac:dyDescent="0.3">
      <c r="O96" s="5"/>
      <c r="P96" s="5"/>
      <c r="Q96" s="5"/>
      <c r="R96" s="5"/>
      <c r="S96" s="5"/>
      <c r="T96" s="5"/>
      <c r="U96" s="5"/>
      <c r="X96" s="5"/>
      <c r="Y96" s="5"/>
      <c r="AA96" s="5"/>
    </row>
    <row r="97" spans="15:27" x14ac:dyDescent="0.3">
      <c r="O97" s="5"/>
      <c r="P97" s="5"/>
      <c r="Q97" s="5"/>
      <c r="R97" s="5"/>
      <c r="S97" s="5"/>
      <c r="T97" s="5"/>
      <c r="U97" s="5"/>
      <c r="X97" s="5"/>
      <c r="Y97" s="5"/>
      <c r="AA97" s="5"/>
    </row>
    <row r="98" spans="15:27" x14ac:dyDescent="0.3">
      <c r="O98" s="5"/>
      <c r="P98" s="5"/>
      <c r="Q98" s="5"/>
      <c r="R98" s="5"/>
      <c r="S98" s="5"/>
      <c r="T98" s="5"/>
      <c r="U98" s="5"/>
      <c r="X98" s="5"/>
      <c r="Y98" s="5"/>
      <c r="AA98" s="5"/>
    </row>
    <row r="99" spans="15:27" x14ac:dyDescent="0.3">
      <c r="O99" s="5"/>
      <c r="P99" s="5"/>
      <c r="Q99" s="5"/>
      <c r="R99" s="5"/>
      <c r="S99" s="5"/>
      <c r="T99" s="5"/>
      <c r="U99" s="5"/>
      <c r="X99" s="5"/>
      <c r="Y99" s="5"/>
      <c r="AA99" s="5"/>
    </row>
    <row r="100" spans="15:27" x14ac:dyDescent="0.3">
      <c r="O100" s="5"/>
      <c r="P100" s="5"/>
      <c r="Q100" s="5"/>
      <c r="R100" s="5"/>
      <c r="S100" s="5"/>
      <c r="T100" s="5"/>
      <c r="U100" s="5"/>
      <c r="X100" s="5"/>
      <c r="Y100" s="5"/>
      <c r="AA100" s="5"/>
    </row>
    <row r="101" spans="15:27" x14ac:dyDescent="0.3">
      <c r="O101" s="5"/>
      <c r="P101" s="5"/>
      <c r="Q101" s="5"/>
      <c r="R101" s="5"/>
      <c r="S101" s="5"/>
      <c r="T101" s="5"/>
      <c r="U101" s="5"/>
      <c r="X101" s="5"/>
      <c r="Y101" s="5"/>
      <c r="AA101" s="5"/>
    </row>
    <row r="102" spans="15:27" x14ac:dyDescent="0.3">
      <c r="O102" s="5"/>
      <c r="P102" s="5"/>
      <c r="Q102" s="5"/>
      <c r="R102" s="5"/>
      <c r="S102" s="5"/>
      <c r="T102" s="5"/>
      <c r="U102" s="5"/>
      <c r="X102" s="5"/>
      <c r="Y102" s="5"/>
      <c r="AA102" s="5"/>
    </row>
    <row r="103" spans="15:27" x14ac:dyDescent="0.3">
      <c r="O103" s="5"/>
      <c r="P103" s="5"/>
      <c r="Q103" s="5"/>
      <c r="R103" s="5"/>
      <c r="S103" s="5"/>
      <c r="T103" s="5"/>
      <c r="U103" s="5"/>
      <c r="X103" s="5"/>
      <c r="Y103" s="5"/>
      <c r="AA103" s="5"/>
    </row>
    <row r="104" spans="15:27" x14ac:dyDescent="0.3">
      <c r="O104" s="5"/>
      <c r="P104" s="5"/>
      <c r="Q104" s="5"/>
      <c r="R104" s="5"/>
      <c r="S104" s="5"/>
      <c r="T104" s="5"/>
      <c r="U104" s="5"/>
      <c r="X104" s="5"/>
      <c r="Y104" s="5"/>
      <c r="AA104" s="5"/>
    </row>
    <row r="105" spans="15:27" x14ac:dyDescent="0.3">
      <c r="O105" s="5"/>
      <c r="P105" s="5"/>
      <c r="Q105" s="5"/>
      <c r="R105" s="5"/>
      <c r="S105" s="5"/>
      <c r="T105" s="5"/>
      <c r="U105" s="5"/>
      <c r="X105" s="5"/>
      <c r="Y105" s="5"/>
      <c r="AA105" s="5"/>
    </row>
    <row r="106" spans="15:27" x14ac:dyDescent="0.3">
      <c r="O106" s="5"/>
      <c r="P106" s="5"/>
      <c r="Q106" s="5"/>
      <c r="R106" s="5"/>
      <c r="S106" s="5"/>
      <c r="T106" s="5"/>
      <c r="U106" s="5"/>
      <c r="X106" s="5"/>
      <c r="Y106" s="5"/>
      <c r="AA106" s="5"/>
    </row>
    <row r="107" spans="15:27" x14ac:dyDescent="0.3">
      <c r="O107" s="5"/>
      <c r="P107" s="5"/>
      <c r="Q107" s="5"/>
      <c r="R107" s="5"/>
      <c r="S107" s="5"/>
      <c r="T107" s="5"/>
      <c r="U107" s="5"/>
      <c r="X107" s="5"/>
      <c r="Y107" s="5"/>
      <c r="AA107" s="5"/>
    </row>
    <row r="108" spans="15:27" x14ac:dyDescent="0.3">
      <c r="O108" s="5"/>
      <c r="P108" s="5"/>
      <c r="Q108" s="5"/>
      <c r="R108" s="5"/>
      <c r="S108" s="5"/>
      <c r="T108" s="5"/>
      <c r="U108" s="5"/>
      <c r="X108" s="5"/>
      <c r="Y108" s="5"/>
      <c r="AA108" s="5"/>
    </row>
    <row r="109" spans="15:27" x14ac:dyDescent="0.3">
      <c r="O109" s="5"/>
      <c r="P109" s="5"/>
      <c r="Q109" s="5"/>
      <c r="R109" s="5"/>
      <c r="S109" s="5"/>
      <c r="T109" s="5"/>
      <c r="U109" s="5"/>
      <c r="X109" s="5"/>
      <c r="Y109" s="5"/>
      <c r="AA109" s="5"/>
    </row>
    <row r="110" spans="15:27" x14ac:dyDescent="0.3">
      <c r="O110" s="5"/>
      <c r="P110" s="5"/>
      <c r="Q110" s="5"/>
      <c r="R110" s="5"/>
      <c r="S110" s="5"/>
      <c r="T110" s="5"/>
      <c r="U110" s="5"/>
      <c r="X110" s="5"/>
      <c r="Y110" s="5"/>
      <c r="AA110" s="5"/>
    </row>
    <row r="111" spans="15:27" x14ac:dyDescent="0.3">
      <c r="O111" s="5"/>
      <c r="P111" s="5"/>
      <c r="Q111" s="5"/>
      <c r="R111" s="5"/>
      <c r="S111" s="5"/>
      <c r="T111" s="5"/>
      <c r="U111" s="5"/>
      <c r="X111" s="5"/>
      <c r="Y111" s="5"/>
      <c r="AA111" s="5"/>
    </row>
    <row r="112" spans="15:27" x14ac:dyDescent="0.3">
      <c r="O112" s="5"/>
      <c r="P112" s="5"/>
      <c r="Q112" s="5"/>
      <c r="R112" s="5"/>
      <c r="S112" s="5"/>
      <c r="T112" s="5"/>
      <c r="U112" s="5"/>
      <c r="X112" s="5"/>
      <c r="Y112" s="5"/>
      <c r="AA112" s="5"/>
    </row>
    <row r="113" spans="15:27" x14ac:dyDescent="0.3">
      <c r="O113" s="5"/>
      <c r="P113" s="5"/>
      <c r="Q113" s="5"/>
      <c r="R113" s="5"/>
      <c r="S113" s="5"/>
      <c r="T113" s="5"/>
      <c r="U113" s="5"/>
      <c r="X113" s="5"/>
      <c r="Y113" s="5"/>
      <c r="AA113" s="5"/>
    </row>
    <row r="114" spans="15:27" x14ac:dyDescent="0.3">
      <c r="O114" s="5"/>
      <c r="P114" s="5"/>
      <c r="Q114" s="5"/>
      <c r="R114" s="5"/>
      <c r="S114" s="5"/>
      <c r="T114" s="5"/>
      <c r="U114" s="5"/>
      <c r="X114" s="5"/>
      <c r="Y114" s="5"/>
      <c r="AA114" s="5"/>
    </row>
    <row r="115" spans="15:27" x14ac:dyDescent="0.3">
      <c r="O115" s="5"/>
      <c r="P115" s="5"/>
      <c r="Q115" s="5"/>
      <c r="R115" s="5"/>
      <c r="S115" s="5"/>
      <c r="T115" s="5"/>
      <c r="U115" s="5"/>
      <c r="X115" s="5"/>
      <c r="Y115" s="5"/>
      <c r="AA115" s="5"/>
    </row>
    <row r="116" spans="15:27" x14ac:dyDescent="0.3">
      <c r="O116" s="5"/>
      <c r="P116" s="5"/>
      <c r="Q116" s="5"/>
      <c r="R116" s="5"/>
      <c r="S116" s="5"/>
      <c r="T116" s="5"/>
      <c r="U116" s="5"/>
      <c r="X116" s="5"/>
      <c r="Y116" s="5"/>
      <c r="AA116" s="5"/>
    </row>
    <row r="117" spans="15:27" x14ac:dyDescent="0.3">
      <c r="O117" s="5"/>
      <c r="P117" s="5"/>
      <c r="Q117" s="5"/>
      <c r="R117" s="5"/>
      <c r="S117" s="5"/>
      <c r="T117" s="5"/>
      <c r="U117" s="5"/>
      <c r="X117" s="5"/>
      <c r="Y117" s="5"/>
      <c r="AA117" s="5"/>
    </row>
    <row r="118" spans="15:27" x14ac:dyDescent="0.3">
      <c r="O118" s="5"/>
      <c r="P118" s="5"/>
      <c r="Q118" s="5"/>
      <c r="R118" s="5"/>
      <c r="S118" s="5"/>
      <c r="T118" s="5"/>
      <c r="U118" s="5"/>
      <c r="X118" s="5"/>
      <c r="Y118" s="5"/>
      <c r="AA118" s="5"/>
    </row>
    <row r="119" spans="15:27" x14ac:dyDescent="0.3">
      <c r="U119" s="6"/>
      <c r="V119" s="6"/>
      <c r="W119" s="6"/>
      <c r="X119" s="6"/>
      <c r="Y119" s="6"/>
      <c r="AA119" s="6"/>
    </row>
    <row r="120" spans="15:27" x14ac:dyDescent="0.3">
      <c r="U120" s="6"/>
      <c r="V120" s="6"/>
      <c r="W120" s="6"/>
      <c r="X120" s="6"/>
      <c r="Y120" s="6"/>
      <c r="AA120" s="6"/>
    </row>
    <row r="121" spans="15:27" x14ac:dyDescent="0.3">
      <c r="U121" s="6"/>
      <c r="V121" s="6"/>
      <c r="W121" s="6"/>
      <c r="X121" s="6"/>
      <c r="Y121" s="6"/>
      <c r="AA121" s="6"/>
    </row>
    <row r="122" spans="15:27" x14ac:dyDescent="0.3">
      <c r="U122" s="6"/>
      <c r="V122" s="6"/>
      <c r="W122" s="6"/>
      <c r="X122" s="6"/>
      <c r="Y122" s="6"/>
      <c r="AA122" s="6"/>
    </row>
    <row r="123" spans="15:27" x14ac:dyDescent="0.3">
      <c r="U123" s="6"/>
      <c r="V123" s="6"/>
      <c r="W123" s="6"/>
      <c r="X123" s="6"/>
      <c r="Y123" s="6"/>
      <c r="AA123" s="6"/>
    </row>
    <row r="124" spans="15:27" x14ac:dyDescent="0.3">
      <c r="U124" s="6"/>
      <c r="V124" s="6"/>
      <c r="W124" s="6"/>
      <c r="X124" s="6"/>
      <c r="Y124" s="6"/>
      <c r="AA124" s="6"/>
    </row>
    <row r="125" spans="15:27" x14ac:dyDescent="0.3">
      <c r="U125" s="6"/>
      <c r="V125" s="6"/>
      <c r="W125" s="6"/>
      <c r="X125" s="6"/>
      <c r="Y125" s="6"/>
      <c r="AA125" s="6"/>
    </row>
    <row r="126" spans="15:27" x14ac:dyDescent="0.3">
      <c r="U126" s="6"/>
      <c r="V126" s="6"/>
      <c r="W126" s="6"/>
      <c r="X126" s="6"/>
      <c r="Y126" s="6"/>
      <c r="AA126" s="6"/>
    </row>
    <row r="127" spans="15:27" x14ac:dyDescent="0.3">
      <c r="U127" s="6"/>
      <c r="V127" s="6"/>
      <c r="W127" s="6"/>
      <c r="X127" s="6"/>
      <c r="Y127" s="6"/>
      <c r="AA127" s="6"/>
    </row>
    <row r="128" spans="15:27" x14ac:dyDescent="0.3">
      <c r="U128" s="6"/>
      <c r="V128" s="6"/>
      <c r="W128" s="6"/>
      <c r="X128" s="6"/>
      <c r="Y128" s="6"/>
      <c r="AA128" s="6"/>
    </row>
    <row r="129" spans="21:27" x14ac:dyDescent="0.3">
      <c r="U129" s="6"/>
      <c r="V129" s="6"/>
      <c r="W129" s="6"/>
      <c r="X129" s="6"/>
      <c r="Y129" s="6"/>
      <c r="AA129" s="6"/>
    </row>
    <row r="130" spans="21:27" x14ac:dyDescent="0.3">
      <c r="U130" s="6"/>
      <c r="V130" s="6"/>
      <c r="W130" s="6"/>
      <c r="X130" s="6"/>
      <c r="Y130" s="6"/>
      <c r="AA130" s="6"/>
    </row>
  </sheetData>
  <phoneticPr fontId="15" type="noConversion"/>
  <pageMargins left="0.511811024" right="0.511811024" top="0.78740157499999996" bottom="0.78740157499999996" header="0.31496062000000002" footer="0.31496062000000002"/>
  <pageSetup paperSize="9" orientation="portrait" horizontalDpi="300" verticalDpi="300" r:id="rId1"/>
  <ignoredErrors>
    <ignoredError sqref="AI18:AL18"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2060"/>
  </sheetPr>
  <dimension ref="A1:BD134"/>
  <sheetViews>
    <sheetView showGridLines="0" zoomScale="70" zoomScaleNormal="70" workbookViewId="0">
      <pane xSplit="1" topLeftCell="AN1" activePane="topRight" state="frozen"/>
      <selection activeCell="Y3" sqref="Y3"/>
      <selection pane="topRight" activeCell="BD2" sqref="BD2"/>
    </sheetView>
  </sheetViews>
  <sheetFormatPr defaultColWidth="9.109375" defaultRowHeight="14.4" x14ac:dyDescent="0.3"/>
  <cols>
    <col min="1" max="1" width="84.33203125" style="3" bestFit="1" customWidth="1"/>
    <col min="2" max="51" width="9.44140625" style="3" customWidth="1"/>
    <col min="52" max="52" width="9.44140625" style="270" customWidth="1"/>
    <col min="53" max="53" width="9.5546875" style="7" customWidth="1"/>
    <col min="54" max="55" width="9.5546875" style="3" customWidth="1"/>
    <col min="56" max="56" width="8.109375" style="3" bestFit="1" customWidth="1"/>
    <col min="57" max="57" width="9.109375" style="3"/>
    <col min="58" max="59" width="6.88671875" style="3" bestFit="1" customWidth="1"/>
    <col min="60" max="60" width="9.88671875" style="3" bestFit="1" customWidth="1"/>
    <col min="61" max="16384" width="9.109375" style="3"/>
  </cols>
  <sheetData>
    <row r="1" spans="1:56" ht="15.6" x14ac:dyDescent="0.3">
      <c r="A1" s="13" t="s">
        <v>34</v>
      </c>
    </row>
    <row r="2" spans="1:56" ht="15.6" x14ac:dyDescent="0.3">
      <c r="A2" s="14" t="s">
        <v>256</v>
      </c>
      <c r="B2" s="16" t="s">
        <v>2</v>
      </c>
      <c r="C2" s="16" t="s">
        <v>3</v>
      </c>
      <c r="D2" s="16" t="s">
        <v>4</v>
      </c>
      <c r="E2" s="16" t="s">
        <v>5</v>
      </c>
      <c r="F2" s="16" t="s">
        <v>6</v>
      </c>
      <c r="G2" s="16" t="s">
        <v>7</v>
      </c>
      <c r="H2" s="16" t="s">
        <v>8</v>
      </c>
      <c r="I2" s="16" t="s">
        <v>9</v>
      </c>
      <c r="J2" s="16" t="s">
        <v>10</v>
      </c>
      <c r="K2" s="16" t="s">
        <v>11</v>
      </c>
      <c r="L2" s="16" t="s">
        <v>12</v>
      </c>
      <c r="M2" s="16" t="s">
        <v>13</v>
      </c>
      <c r="N2" s="16" t="s">
        <v>14</v>
      </c>
      <c r="O2" s="16" t="s">
        <v>15</v>
      </c>
      <c r="P2" s="16" t="s">
        <v>16</v>
      </c>
      <c r="Q2" s="16" t="s">
        <v>17</v>
      </c>
      <c r="R2" s="16" t="s">
        <v>18</v>
      </c>
      <c r="S2" s="16" t="s">
        <v>19</v>
      </c>
      <c r="T2" s="16" t="s">
        <v>20</v>
      </c>
      <c r="U2" s="16" t="s">
        <v>21</v>
      </c>
      <c r="V2" s="16" t="s">
        <v>22</v>
      </c>
      <c r="W2" s="16" t="s">
        <v>23</v>
      </c>
      <c r="X2" s="16" t="s">
        <v>24</v>
      </c>
      <c r="Y2" s="16" t="s">
        <v>25</v>
      </c>
      <c r="Z2" s="16" t="s">
        <v>89</v>
      </c>
      <c r="AA2" s="16" t="s">
        <v>90</v>
      </c>
      <c r="AB2" s="16" t="s">
        <v>91</v>
      </c>
      <c r="AC2" s="16" t="s">
        <v>92</v>
      </c>
      <c r="AD2" s="16" t="s">
        <v>93</v>
      </c>
      <c r="AE2" s="16" t="s">
        <v>109</v>
      </c>
      <c r="AF2" s="16" t="s">
        <v>111</v>
      </c>
      <c r="AG2" s="16" t="s">
        <v>112</v>
      </c>
      <c r="AH2" s="16" t="s">
        <v>124</v>
      </c>
      <c r="AI2" s="16" t="s">
        <v>127</v>
      </c>
      <c r="AJ2" s="16" t="s">
        <v>132</v>
      </c>
      <c r="AK2" s="142" t="s">
        <v>133</v>
      </c>
      <c r="AL2" s="142" t="s">
        <v>134</v>
      </c>
      <c r="AM2" s="142" t="s">
        <v>143</v>
      </c>
      <c r="AN2" s="142" t="s">
        <v>145</v>
      </c>
      <c r="AO2" s="16" t="s">
        <v>150</v>
      </c>
      <c r="AP2" s="16" t="s">
        <v>157</v>
      </c>
      <c r="AQ2" s="16" t="s">
        <v>205</v>
      </c>
      <c r="AR2" s="16" t="s">
        <v>209</v>
      </c>
      <c r="AS2" s="16" t="s">
        <v>211</v>
      </c>
      <c r="AT2" s="16" t="s">
        <v>218</v>
      </c>
      <c r="AU2" s="16" t="s">
        <v>221</v>
      </c>
      <c r="AV2" s="16" t="s">
        <v>222</v>
      </c>
      <c r="AW2" s="16" t="s">
        <v>223</v>
      </c>
      <c r="AX2" s="16" t="s">
        <v>231</v>
      </c>
      <c r="AY2" s="16" t="s">
        <v>232</v>
      </c>
      <c r="AZ2" s="16" t="s">
        <v>234</v>
      </c>
      <c r="BA2" s="16" t="s">
        <v>237</v>
      </c>
      <c r="BB2" s="16" t="s">
        <v>265</v>
      </c>
      <c r="BC2" s="16" t="s">
        <v>267</v>
      </c>
      <c r="BD2" s="16" t="s">
        <v>269</v>
      </c>
    </row>
    <row r="3" spans="1:56" s="28" customFormat="1" x14ac:dyDescent="0.3">
      <c r="A3" s="28" t="s">
        <v>198</v>
      </c>
      <c r="B3" s="26">
        <v>51.8</v>
      </c>
      <c r="C3" s="26">
        <v>84.9</v>
      </c>
      <c r="D3" s="26">
        <v>57.9</v>
      </c>
      <c r="E3" s="26">
        <v>41.4</v>
      </c>
      <c r="F3" s="26">
        <v>92</v>
      </c>
      <c r="G3" s="26">
        <v>123.2</v>
      </c>
      <c r="H3" s="26">
        <v>111</v>
      </c>
      <c r="I3" s="26">
        <v>74.2</v>
      </c>
      <c r="J3" s="26">
        <v>86</v>
      </c>
      <c r="K3" s="26">
        <v>94.5</v>
      </c>
      <c r="L3" s="26">
        <v>115.7</v>
      </c>
      <c r="M3" s="26">
        <v>98.9</v>
      </c>
      <c r="N3" s="26">
        <v>99</v>
      </c>
      <c r="O3" s="26">
        <v>93.300000000000011</v>
      </c>
      <c r="P3" s="26">
        <v>102</v>
      </c>
      <c r="Q3" s="26">
        <v>108.30000000000001</v>
      </c>
      <c r="R3" s="26">
        <v>130.5</v>
      </c>
      <c r="S3" s="26">
        <v>135.19999999999999</v>
      </c>
      <c r="T3" s="26">
        <v>126.69999999999999</v>
      </c>
      <c r="U3" s="26">
        <v>115.40000000000003</v>
      </c>
      <c r="V3" s="26">
        <v>120.7</v>
      </c>
      <c r="W3" s="26">
        <v>156.40000000000003</v>
      </c>
      <c r="X3" s="26">
        <v>165.5</v>
      </c>
      <c r="Y3" s="26">
        <v>121.79999999999995</v>
      </c>
      <c r="Z3" s="26">
        <v>152.80000000000001</v>
      </c>
      <c r="AA3" s="26">
        <v>167.2</v>
      </c>
      <c r="AB3" s="26">
        <v>180.40000000000003</v>
      </c>
      <c r="AC3" s="26">
        <v>155.69999999999999</v>
      </c>
      <c r="AD3" s="26">
        <v>155.9</v>
      </c>
      <c r="AE3" s="26">
        <v>197.49999999999997</v>
      </c>
      <c r="AF3" s="26">
        <v>173.89999999999998</v>
      </c>
      <c r="AG3" s="26">
        <v>114.70000000000005</v>
      </c>
      <c r="AH3" s="26">
        <v>101.19999999999999</v>
      </c>
      <c r="AI3" s="26">
        <v>208.7</v>
      </c>
      <c r="AJ3" s="26">
        <v>295.70000000000005</v>
      </c>
      <c r="AK3" s="26">
        <v>226.60000000000002</v>
      </c>
      <c r="AL3" s="26">
        <v>223</v>
      </c>
      <c r="AM3" s="26">
        <v>235.7</v>
      </c>
      <c r="AN3" s="26">
        <v>272.40000000000003</v>
      </c>
      <c r="AO3" s="26">
        <v>184.39999999999998</v>
      </c>
      <c r="AP3" s="26">
        <v>163.1</v>
      </c>
      <c r="AQ3" s="26">
        <v>233.4</v>
      </c>
      <c r="AR3" s="26">
        <v>261.79999999999995</v>
      </c>
      <c r="AS3" s="26">
        <v>138.80000000000007</v>
      </c>
      <c r="AT3" s="26">
        <v>54.7</v>
      </c>
      <c r="AU3" s="26">
        <v>104.60000000000002</v>
      </c>
      <c r="AV3" s="26">
        <v>144.99999999999994</v>
      </c>
      <c r="AW3" s="26">
        <v>264.7</v>
      </c>
      <c r="AX3" s="26">
        <v>162.80000000000001</v>
      </c>
      <c r="AY3" s="26">
        <v>159.69999999999999</v>
      </c>
      <c r="AZ3" s="26">
        <v>291.79999999999995</v>
      </c>
      <c r="BA3" s="26">
        <v>181.30000000000007</v>
      </c>
      <c r="BB3" s="26">
        <v>-12.9</v>
      </c>
      <c r="BC3" s="26">
        <v>88.2</v>
      </c>
      <c r="BD3" s="26">
        <v>213.7</v>
      </c>
    </row>
    <row r="4" spans="1:56" s="28" customFormat="1" x14ac:dyDescent="0.3">
      <c r="A4" s="28" t="s">
        <v>199</v>
      </c>
      <c r="B4" s="26">
        <v>27.6</v>
      </c>
      <c r="C4" s="26">
        <v>14.1</v>
      </c>
      <c r="D4" s="26">
        <v>119.39999999999999</v>
      </c>
      <c r="E4" s="26">
        <v>31.199999999999974</v>
      </c>
      <c r="F4" s="26">
        <v>30.9</v>
      </c>
      <c r="G4" s="26">
        <v>-18.700000000000003</v>
      </c>
      <c r="H4" s="26">
        <v>18.7</v>
      </c>
      <c r="I4" s="26">
        <v>48.3</v>
      </c>
      <c r="J4" s="26">
        <v>19.7</v>
      </c>
      <c r="K4" s="26">
        <v>23.099999999999998</v>
      </c>
      <c r="L4" s="26">
        <v>20.299999999999997</v>
      </c>
      <c r="M4" s="26">
        <v>21.3</v>
      </c>
      <c r="N4" s="26">
        <v>18.2</v>
      </c>
      <c r="O4" s="26">
        <v>17.999999999999996</v>
      </c>
      <c r="P4" s="26">
        <v>33.6</v>
      </c>
      <c r="Q4" s="26">
        <v>25.599999999999994</v>
      </c>
      <c r="R4" s="26">
        <v>37.600000000000009</v>
      </c>
      <c r="S4" s="26">
        <v>37.600000000000009</v>
      </c>
      <c r="T4" s="26">
        <v>34.700000000000003</v>
      </c>
      <c r="U4" s="26">
        <v>28.300000000000008</v>
      </c>
      <c r="V4" s="26">
        <v>31.400000000000002</v>
      </c>
      <c r="W4" s="26">
        <v>44.199999999999996</v>
      </c>
      <c r="X4" s="26">
        <v>34</v>
      </c>
      <c r="Y4" s="26">
        <v>47</v>
      </c>
      <c r="Z4" s="26">
        <v>26.2</v>
      </c>
      <c r="AA4" s="26">
        <v>24.699999999999996</v>
      </c>
      <c r="AB4" s="26">
        <v>68.7</v>
      </c>
      <c r="AC4" s="26">
        <v>60.100000000000009</v>
      </c>
      <c r="AD4" s="26">
        <v>89.9</v>
      </c>
      <c r="AE4" s="26">
        <v>-23.099999999999991</v>
      </c>
      <c r="AF4" s="26">
        <v>115.50000000000001</v>
      </c>
      <c r="AG4" s="26">
        <v>35.999999999999986</v>
      </c>
      <c r="AH4" s="26">
        <v>15.200000000000003</v>
      </c>
      <c r="AI4" s="26">
        <v>20.800000000000004</v>
      </c>
      <c r="AJ4" s="26">
        <v>40.5</v>
      </c>
      <c r="AK4" s="26">
        <v>104.60000000000001</v>
      </c>
      <c r="AL4" s="26">
        <v>42.6</v>
      </c>
      <c r="AM4" s="26">
        <v>31.4</v>
      </c>
      <c r="AN4" s="26">
        <v>43.5</v>
      </c>
      <c r="AO4" s="26">
        <v>80.599999999999994</v>
      </c>
      <c r="AP4" s="26">
        <v>48.000000000000007</v>
      </c>
      <c r="AQ4" s="46">
        <v>125.19999999999999</v>
      </c>
      <c r="AR4" s="46">
        <v>88.8</v>
      </c>
      <c r="AS4" s="46">
        <v>-12.1</v>
      </c>
      <c r="AT4" s="259">
        <v>63.999999999999979</v>
      </c>
      <c r="AU4" s="259">
        <v>45.099999999999994</v>
      </c>
      <c r="AV4" s="259">
        <v>12.399999999999983</v>
      </c>
      <c r="AW4" s="46">
        <v>15.200000000000029</v>
      </c>
      <c r="AX4" s="259">
        <v>89.999999999999957</v>
      </c>
      <c r="AY4" s="28">
        <v>43.200000000000038</v>
      </c>
      <c r="AZ4" s="46">
        <v>-93.000000000000057</v>
      </c>
      <c r="BA4" s="46">
        <v>-147.00000000000003</v>
      </c>
      <c r="BB4" s="46">
        <v>50.199999999999967</v>
      </c>
      <c r="BC4" s="259">
        <v>33.500000000000014</v>
      </c>
      <c r="BD4" s="259">
        <v>96.59999999999998</v>
      </c>
    </row>
    <row r="5" spans="1:56" s="28" customFormat="1" x14ac:dyDescent="0.3">
      <c r="A5" s="38" t="s">
        <v>158</v>
      </c>
      <c r="B5" s="210">
        <v>22.6</v>
      </c>
      <c r="C5" s="210">
        <v>24.2</v>
      </c>
      <c r="D5" s="210">
        <v>24.4</v>
      </c>
      <c r="E5" s="210">
        <v>23.899999999999991</v>
      </c>
      <c r="F5" s="26">
        <v>14.7</v>
      </c>
      <c r="G5" s="26">
        <v>14.5</v>
      </c>
      <c r="H5" s="26">
        <v>14.2</v>
      </c>
      <c r="I5" s="26">
        <v>12</v>
      </c>
      <c r="J5" s="26">
        <v>12.2</v>
      </c>
      <c r="K5" s="26">
        <v>13.400000000000002</v>
      </c>
      <c r="L5" s="26">
        <v>14.5</v>
      </c>
      <c r="M5" s="26">
        <v>14.8</v>
      </c>
      <c r="N5" s="26">
        <v>15.1</v>
      </c>
      <c r="O5" s="26">
        <v>15.4</v>
      </c>
      <c r="P5" s="26">
        <v>16.5</v>
      </c>
      <c r="Q5" s="26">
        <v>18.599999999999994</v>
      </c>
      <c r="R5" s="26">
        <v>18.899999999999999</v>
      </c>
      <c r="S5" s="26">
        <v>18.899999999999999</v>
      </c>
      <c r="T5" s="26">
        <v>20.399999999999999</v>
      </c>
      <c r="U5" s="26">
        <v>22.500000000000007</v>
      </c>
      <c r="V5" s="26">
        <v>22.7</v>
      </c>
      <c r="W5" s="26">
        <v>23.3</v>
      </c>
      <c r="X5" s="26">
        <v>24.099999999999994</v>
      </c>
      <c r="Y5" s="26">
        <v>24.900000000000006</v>
      </c>
      <c r="Z5" s="26">
        <v>24.8</v>
      </c>
      <c r="AA5" s="26">
        <v>23.999999999999996</v>
      </c>
      <c r="AB5" s="26">
        <v>25.700000000000003</v>
      </c>
      <c r="AC5" s="26">
        <v>27.900000000000006</v>
      </c>
      <c r="AD5" s="26">
        <v>26.3</v>
      </c>
      <c r="AE5" s="26">
        <v>24.7</v>
      </c>
      <c r="AF5" s="26">
        <v>27.200000000000003</v>
      </c>
      <c r="AG5" s="26">
        <v>27.799999999999997</v>
      </c>
      <c r="AH5" s="26">
        <v>29.9</v>
      </c>
      <c r="AI5" s="26">
        <v>29.300000000000004</v>
      </c>
      <c r="AJ5" s="26">
        <v>29.799999999999997</v>
      </c>
      <c r="AK5" s="26">
        <v>29.799999999999997</v>
      </c>
      <c r="AL5" s="26">
        <v>28.6</v>
      </c>
      <c r="AM5" s="26">
        <v>32.699999999999996</v>
      </c>
      <c r="AN5" s="26">
        <v>32.5</v>
      </c>
      <c r="AO5" s="26">
        <v>33.799999999999997</v>
      </c>
      <c r="AP5" s="26">
        <v>34.6</v>
      </c>
      <c r="AQ5" s="229">
        <v>44.4</v>
      </c>
      <c r="AR5" s="229">
        <v>50.300000000000011</v>
      </c>
      <c r="AS5" s="229">
        <v>53</v>
      </c>
      <c r="AT5" s="260">
        <v>53.7</v>
      </c>
      <c r="AU5" s="260">
        <v>57.099999999999994</v>
      </c>
      <c r="AV5" s="260">
        <v>61.399999999999991</v>
      </c>
      <c r="AW5" s="229">
        <v>61.300000000000011</v>
      </c>
      <c r="AX5" s="260">
        <v>61.8</v>
      </c>
      <c r="AY5" s="275">
        <v>63.2</v>
      </c>
      <c r="AZ5" s="275">
        <v>66.699999999999989</v>
      </c>
      <c r="BA5" s="275">
        <v>68</v>
      </c>
      <c r="BB5" s="275">
        <v>66.400000000000006</v>
      </c>
      <c r="BC5" s="260">
        <v>73.900000000000006</v>
      </c>
      <c r="BD5" s="260">
        <v>70.399999999999977</v>
      </c>
    </row>
    <row r="6" spans="1:56" s="28" customFormat="1" x14ac:dyDescent="0.3">
      <c r="A6" s="38" t="s">
        <v>159</v>
      </c>
      <c r="B6" s="210">
        <v>0.2</v>
      </c>
      <c r="C6" s="210">
        <v>0.8</v>
      </c>
      <c r="D6" s="210">
        <v>0.9</v>
      </c>
      <c r="E6" s="210">
        <v>0.49999999999999978</v>
      </c>
      <c r="F6" s="26">
        <v>0.3</v>
      </c>
      <c r="G6" s="26">
        <v>0</v>
      </c>
      <c r="H6" s="26">
        <v>13</v>
      </c>
      <c r="I6" s="26">
        <v>0.3</v>
      </c>
      <c r="J6" s="26">
        <v>0.1</v>
      </c>
      <c r="K6" s="26">
        <v>0</v>
      </c>
      <c r="L6" s="26">
        <v>-0.3</v>
      </c>
      <c r="M6" s="26">
        <v>2.2999999999999998</v>
      </c>
      <c r="N6" s="26">
        <v>0.1</v>
      </c>
      <c r="O6" s="26">
        <v>0.30000000000000004</v>
      </c>
      <c r="P6" s="26">
        <v>1.2999999999999998</v>
      </c>
      <c r="Q6" s="26">
        <v>1.3</v>
      </c>
      <c r="R6" s="26">
        <v>0.5</v>
      </c>
      <c r="S6" s="26">
        <v>0.5</v>
      </c>
      <c r="T6" s="26">
        <v>0.8</v>
      </c>
      <c r="U6" s="26">
        <v>9.9999999999999867E-2</v>
      </c>
      <c r="V6" s="26">
        <v>5.6000000000000005</v>
      </c>
      <c r="W6" s="26">
        <v>-3.9000000000000004</v>
      </c>
      <c r="X6" s="26">
        <v>0.30000000000000004</v>
      </c>
      <c r="Y6" s="26">
        <v>1.7999999999999998</v>
      </c>
      <c r="Z6" s="26">
        <v>0</v>
      </c>
      <c r="AA6" s="26">
        <v>0</v>
      </c>
      <c r="AB6" s="26">
        <v>0.1</v>
      </c>
      <c r="AC6" s="26">
        <v>0</v>
      </c>
      <c r="AD6" s="26">
        <v>0.1</v>
      </c>
      <c r="AE6" s="26">
        <v>0.1</v>
      </c>
      <c r="AF6" s="26">
        <v>9.9999999999999978E-2</v>
      </c>
      <c r="AG6" s="26">
        <v>0</v>
      </c>
      <c r="AH6" s="26">
        <v>0.1</v>
      </c>
      <c r="AI6" s="26">
        <v>0</v>
      </c>
      <c r="AJ6" s="26">
        <v>0.1</v>
      </c>
      <c r="AK6" s="26">
        <v>1.3</v>
      </c>
      <c r="AL6" s="26">
        <v>0.3</v>
      </c>
      <c r="AM6" s="26">
        <v>0</v>
      </c>
      <c r="AN6" s="26">
        <v>0</v>
      </c>
      <c r="AO6" s="26">
        <v>0</v>
      </c>
      <c r="AP6" s="26">
        <v>0.1</v>
      </c>
      <c r="AQ6" s="229">
        <v>0.70000000000000007</v>
      </c>
      <c r="AR6" s="229">
        <v>0</v>
      </c>
      <c r="AS6" s="229">
        <v>1</v>
      </c>
      <c r="AT6" s="260">
        <v>1</v>
      </c>
      <c r="AU6" s="260">
        <v>0.60000000000000009</v>
      </c>
      <c r="AV6" s="260">
        <v>9.9999999999999867E-2</v>
      </c>
      <c r="AW6" s="229">
        <v>5.7</v>
      </c>
      <c r="AX6" s="260">
        <v>1.4</v>
      </c>
      <c r="AY6" s="275">
        <v>0.20000000000000018</v>
      </c>
      <c r="AZ6" s="260">
        <v>0</v>
      </c>
      <c r="BA6" s="260">
        <v>0.19999999999999996</v>
      </c>
      <c r="BB6" s="260">
        <v>0</v>
      </c>
      <c r="BC6" s="260">
        <v>0</v>
      </c>
      <c r="BD6" s="260">
        <v>0.7</v>
      </c>
    </row>
    <row r="7" spans="1:56" s="28" customFormat="1" x14ac:dyDescent="0.3">
      <c r="A7" s="218" t="s">
        <v>168</v>
      </c>
      <c r="B7" s="210">
        <v>4.8</v>
      </c>
      <c r="C7" s="210">
        <v>-10.9</v>
      </c>
      <c r="D7" s="210">
        <v>94.1</v>
      </c>
      <c r="E7" s="210">
        <v>109</v>
      </c>
      <c r="F7" s="26">
        <v>15.9</v>
      </c>
      <c r="G7" s="26">
        <v>-33.200000000000003</v>
      </c>
      <c r="H7" s="26">
        <v>-8.5</v>
      </c>
      <c r="I7" s="26">
        <v>36</v>
      </c>
      <c r="J7" s="26">
        <v>7.4</v>
      </c>
      <c r="K7" s="26">
        <v>9.7000000000000011</v>
      </c>
      <c r="L7" s="26">
        <v>5.7</v>
      </c>
      <c r="M7" s="26">
        <v>4.2</v>
      </c>
      <c r="N7" s="26">
        <v>3</v>
      </c>
      <c r="O7" s="26">
        <v>2.2999999999999998</v>
      </c>
      <c r="P7" s="26">
        <v>15.8</v>
      </c>
      <c r="Q7" s="26">
        <v>5.6999999999999993</v>
      </c>
      <c r="R7" s="26">
        <v>18.2</v>
      </c>
      <c r="S7" s="26">
        <v>18.2</v>
      </c>
      <c r="T7" s="26">
        <v>13.5</v>
      </c>
      <c r="U7" s="26">
        <v>9.3999999999999986</v>
      </c>
      <c r="V7" s="26">
        <v>3.1</v>
      </c>
      <c r="W7" s="26">
        <v>24.799999999999997</v>
      </c>
      <c r="X7" s="26">
        <v>9.6000000000000014</v>
      </c>
      <c r="Y7" s="26">
        <v>20.299999999999997</v>
      </c>
      <c r="Z7" s="26">
        <v>1.4</v>
      </c>
      <c r="AA7" s="26">
        <v>0.70000000000000018</v>
      </c>
      <c r="AB7" s="26">
        <v>34.299999999999997</v>
      </c>
      <c r="AC7" s="26">
        <v>26</v>
      </c>
      <c r="AD7" s="26">
        <v>60.8</v>
      </c>
      <c r="AE7" s="26">
        <v>3.1000000000000014</v>
      </c>
      <c r="AF7" s="26">
        <v>83.5</v>
      </c>
      <c r="AG7" s="26">
        <v>2.6999999999999886</v>
      </c>
      <c r="AH7" s="26">
        <v>-18.399999999999999</v>
      </c>
      <c r="AI7" s="26">
        <v>-14.899999999999999</v>
      </c>
      <c r="AJ7" s="26">
        <v>6.6999999999999957</v>
      </c>
      <c r="AK7" s="26">
        <v>10.200000000000003</v>
      </c>
      <c r="AL7" s="26">
        <v>0.1</v>
      </c>
      <c r="AM7" s="26">
        <v>13.5</v>
      </c>
      <c r="AN7" s="26">
        <v>-9.9999999999999645E-2</v>
      </c>
      <c r="AO7" s="26">
        <v>1.9000000000000004</v>
      </c>
      <c r="AP7" s="26">
        <v>4.7</v>
      </c>
      <c r="AQ7" s="229">
        <v>68.899999999999991</v>
      </c>
      <c r="AR7" s="229">
        <v>46.7</v>
      </c>
      <c r="AS7" s="229">
        <v>-30.5</v>
      </c>
      <c r="AT7" s="260">
        <v>18.899999999999999</v>
      </c>
      <c r="AU7" s="260">
        <v>12.5</v>
      </c>
      <c r="AV7" s="260">
        <v>48.1</v>
      </c>
      <c r="AW7" s="229">
        <v>-9.9999999999994316E-2</v>
      </c>
      <c r="AX7" s="260">
        <v>155.69999999999999</v>
      </c>
      <c r="AY7" s="275">
        <v>74.200000000000017</v>
      </c>
      <c r="AZ7" s="268">
        <v>35.999999999999972</v>
      </c>
      <c r="BA7" s="268">
        <v>-47.399999999999977</v>
      </c>
      <c r="BB7" s="268">
        <v>87.3</v>
      </c>
      <c r="BC7" s="260">
        <v>-36.299999999999997</v>
      </c>
      <c r="BD7" s="260">
        <v>71.3</v>
      </c>
    </row>
    <row r="8" spans="1:56" s="5" customFormat="1" x14ac:dyDescent="0.3">
      <c r="A8" s="218" t="s">
        <v>175</v>
      </c>
      <c r="B8" s="210">
        <v>0</v>
      </c>
      <c r="C8" s="210">
        <v>0</v>
      </c>
      <c r="D8" s="210">
        <v>0</v>
      </c>
      <c r="E8" s="210">
        <v>0</v>
      </c>
      <c r="F8" s="26">
        <v>0</v>
      </c>
      <c r="G8" s="26">
        <v>0</v>
      </c>
      <c r="H8" s="26">
        <v>0</v>
      </c>
      <c r="I8" s="210">
        <v>0</v>
      </c>
      <c r="J8" s="210">
        <v>0</v>
      </c>
      <c r="K8" s="210">
        <v>0</v>
      </c>
      <c r="L8" s="210">
        <v>0</v>
      </c>
      <c r="M8" s="210">
        <v>0</v>
      </c>
      <c r="N8" s="210">
        <v>0</v>
      </c>
      <c r="O8" s="210">
        <v>0</v>
      </c>
      <c r="P8" s="210">
        <v>0</v>
      </c>
      <c r="Q8" s="210">
        <v>0</v>
      </c>
      <c r="R8" s="210">
        <v>0</v>
      </c>
      <c r="S8" s="210">
        <v>0</v>
      </c>
      <c r="T8" s="210">
        <v>0</v>
      </c>
      <c r="U8" s="210">
        <v>0</v>
      </c>
      <c r="V8" s="210">
        <v>0</v>
      </c>
      <c r="W8" s="210">
        <v>0</v>
      </c>
      <c r="X8" s="210">
        <v>0</v>
      </c>
      <c r="Y8" s="210">
        <v>0</v>
      </c>
      <c r="Z8" s="210">
        <v>0</v>
      </c>
      <c r="AA8" s="210">
        <v>0</v>
      </c>
      <c r="AB8" s="210">
        <v>0</v>
      </c>
      <c r="AC8" s="210">
        <v>0</v>
      </c>
      <c r="AD8" s="210">
        <v>0</v>
      </c>
      <c r="AE8" s="210">
        <v>0</v>
      </c>
      <c r="AF8" s="210">
        <v>0</v>
      </c>
      <c r="AG8" s="210">
        <v>0</v>
      </c>
      <c r="AH8" s="210">
        <v>0</v>
      </c>
      <c r="AI8" s="210">
        <v>0</v>
      </c>
      <c r="AJ8" s="210">
        <v>0</v>
      </c>
      <c r="AK8" s="210">
        <v>0</v>
      </c>
      <c r="AL8" s="210">
        <v>0</v>
      </c>
      <c r="AM8" s="210">
        <v>0</v>
      </c>
      <c r="AN8" s="210">
        <v>0</v>
      </c>
      <c r="AO8" s="210">
        <v>0.5</v>
      </c>
      <c r="AP8" s="210">
        <v>0.1</v>
      </c>
      <c r="AQ8" s="229">
        <v>0.1</v>
      </c>
      <c r="AR8" s="229">
        <v>1</v>
      </c>
      <c r="AS8" s="229">
        <v>0.19999999999999996</v>
      </c>
      <c r="AT8" s="260">
        <v>0.3</v>
      </c>
      <c r="AU8" s="260">
        <v>0.10000000000000003</v>
      </c>
      <c r="AV8" s="260">
        <v>9.9999999999999978E-2</v>
      </c>
      <c r="AW8" s="229">
        <v>0.4</v>
      </c>
      <c r="AX8" s="260">
        <v>0.8</v>
      </c>
      <c r="AY8" s="5">
        <v>1.4000000000000001</v>
      </c>
      <c r="AZ8" s="271">
        <v>1.6999999999999997</v>
      </c>
      <c r="BA8" s="271">
        <v>1.6999999999999997</v>
      </c>
      <c r="BB8" s="271">
        <v>1.2</v>
      </c>
      <c r="BC8" s="260">
        <v>1.2</v>
      </c>
      <c r="BD8" s="260">
        <v>0.60000000000000009</v>
      </c>
    </row>
    <row r="9" spans="1:56" s="5" customFormat="1" x14ac:dyDescent="0.3">
      <c r="A9" s="218" t="s">
        <v>219</v>
      </c>
      <c r="B9" s="210">
        <v>0</v>
      </c>
      <c r="C9" s="210">
        <v>0</v>
      </c>
      <c r="D9" s="210">
        <v>0</v>
      </c>
      <c r="E9" s="210">
        <v>0</v>
      </c>
      <c r="F9" s="210">
        <v>0</v>
      </c>
      <c r="G9" s="210">
        <v>0</v>
      </c>
      <c r="H9" s="210">
        <v>0</v>
      </c>
      <c r="I9" s="210">
        <v>0</v>
      </c>
      <c r="J9" s="210">
        <v>0</v>
      </c>
      <c r="K9" s="210">
        <v>0</v>
      </c>
      <c r="L9" s="210">
        <v>0</v>
      </c>
      <c r="M9" s="210">
        <v>0</v>
      </c>
      <c r="N9" s="210">
        <v>0</v>
      </c>
      <c r="O9" s="210">
        <v>0</v>
      </c>
      <c r="P9" s="210">
        <v>0</v>
      </c>
      <c r="Q9" s="210">
        <v>0</v>
      </c>
      <c r="R9" s="210">
        <v>0</v>
      </c>
      <c r="S9" s="210">
        <v>0</v>
      </c>
      <c r="T9" s="210">
        <v>0</v>
      </c>
      <c r="U9" s="210">
        <v>0</v>
      </c>
      <c r="V9" s="210">
        <v>0</v>
      </c>
      <c r="W9" s="210">
        <v>0</v>
      </c>
      <c r="X9" s="210">
        <v>0</v>
      </c>
      <c r="Y9" s="210">
        <v>0</v>
      </c>
      <c r="Z9" s="210">
        <v>0</v>
      </c>
      <c r="AA9" s="210">
        <v>0</v>
      </c>
      <c r="AB9" s="210">
        <v>0</v>
      </c>
      <c r="AC9" s="210">
        <v>0</v>
      </c>
      <c r="AD9" s="210">
        <v>0</v>
      </c>
      <c r="AE9" s="210">
        <v>0</v>
      </c>
      <c r="AF9" s="210">
        <v>0</v>
      </c>
      <c r="AG9" s="210">
        <v>0</v>
      </c>
      <c r="AH9" s="210">
        <v>0</v>
      </c>
      <c r="AI9" s="210">
        <v>0</v>
      </c>
      <c r="AJ9" s="210">
        <v>0</v>
      </c>
      <c r="AK9" s="210">
        <v>0</v>
      </c>
      <c r="AL9" s="210">
        <v>0</v>
      </c>
      <c r="AM9" s="210">
        <v>0</v>
      </c>
      <c r="AN9" s="210">
        <v>0</v>
      </c>
      <c r="AO9" s="210">
        <v>0</v>
      </c>
      <c r="AP9" s="210">
        <v>0</v>
      </c>
      <c r="AQ9" s="210">
        <v>0</v>
      </c>
      <c r="AR9" s="210">
        <v>0</v>
      </c>
      <c r="AS9" s="210">
        <v>0</v>
      </c>
      <c r="AT9" s="260">
        <v>1.8</v>
      </c>
      <c r="AU9" s="260">
        <v>1.7</v>
      </c>
      <c r="AV9" s="260">
        <v>1.7999999999999998</v>
      </c>
      <c r="AW9" s="229">
        <v>3.0000000000000009</v>
      </c>
      <c r="AX9" s="260">
        <v>2.7</v>
      </c>
      <c r="AY9" s="277">
        <v>3</v>
      </c>
      <c r="AZ9" s="271">
        <v>6.8</v>
      </c>
      <c r="BA9" s="271">
        <v>4.8999999999999986</v>
      </c>
      <c r="BB9" s="271">
        <v>5.0999999999999996</v>
      </c>
      <c r="BC9" s="260">
        <v>4.7000000000000011</v>
      </c>
      <c r="BD9" s="260">
        <v>5.0999999999999996</v>
      </c>
    </row>
    <row r="10" spans="1:56" s="5" customFormat="1" x14ac:dyDescent="0.3">
      <c r="A10" s="218" t="s">
        <v>177</v>
      </c>
      <c r="B10" s="210">
        <v>0</v>
      </c>
      <c r="C10" s="210">
        <v>0</v>
      </c>
      <c r="D10" s="210">
        <v>0</v>
      </c>
      <c r="E10" s="210">
        <v>0</v>
      </c>
      <c r="F10" s="26">
        <v>0</v>
      </c>
      <c r="G10" s="26">
        <v>0</v>
      </c>
      <c r="H10" s="26">
        <v>0</v>
      </c>
      <c r="I10" s="210">
        <v>0</v>
      </c>
      <c r="J10" s="210">
        <v>0</v>
      </c>
      <c r="K10" s="210">
        <v>0</v>
      </c>
      <c r="L10" s="210">
        <v>0.4</v>
      </c>
      <c r="M10" s="210">
        <v>0</v>
      </c>
      <c r="N10" s="210">
        <v>0</v>
      </c>
      <c r="O10" s="210">
        <v>0</v>
      </c>
      <c r="P10" s="210">
        <v>0</v>
      </c>
      <c r="Q10" s="210">
        <v>0</v>
      </c>
      <c r="R10" s="210">
        <v>0</v>
      </c>
      <c r="S10" s="210">
        <v>0</v>
      </c>
      <c r="T10" s="210">
        <v>0</v>
      </c>
      <c r="U10" s="210">
        <v>0</v>
      </c>
      <c r="V10" s="210">
        <v>0</v>
      </c>
      <c r="W10" s="210">
        <v>0</v>
      </c>
      <c r="X10" s="210">
        <v>0</v>
      </c>
      <c r="Y10" s="210">
        <v>0</v>
      </c>
      <c r="Z10" s="210">
        <v>0</v>
      </c>
      <c r="AA10" s="210">
        <v>0</v>
      </c>
      <c r="AB10" s="210">
        <v>0</v>
      </c>
      <c r="AC10" s="210">
        <v>0</v>
      </c>
      <c r="AD10" s="210">
        <v>0</v>
      </c>
      <c r="AE10" s="210">
        <v>0</v>
      </c>
      <c r="AF10" s="210">
        <v>0</v>
      </c>
      <c r="AG10" s="210">
        <v>0</v>
      </c>
      <c r="AH10" s="210">
        <v>0</v>
      </c>
      <c r="AI10" s="210">
        <v>0</v>
      </c>
      <c r="AJ10" s="210">
        <v>0</v>
      </c>
      <c r="AK10" s="210">
        <v>0</v>
      </c>
      <c r="AL10" s="210">
        <v>0</v>
      </c>
      <c r="AM10" s="210">
        <v>0</v>
      </c>
      <c r="AN10" s="210">
        <v>0</v>
      </c>
      <c r="AO10" s="210">
        <v>0</v>
      </c>
      <c r="AP10" s="210">
        <v>0</v>
      </c>
      <c r="AQ10" s="229">
        <v>0</v>
      </c>
      <c r="AR10" s="229">
        <v>0</v>
      </c>
      <c r="AS10" s="229">
        <v>2.7</v>
      </c>
      <c r="AT10" s="260">
        <v>0.8</v>
      </c>
      <c r="AU10" s="260">
        <v>0.9</v>
      </c>
      <c r="AV10" s="260">
        <v>0.8</v>
      </c>
      <c r="AW10" s="229">
        <v>0.60000000000000009</v>
      </c>
      <c r="AX10" s="260">
        <v>1.1000000000000001</v>
      </c>
      <c r="AY10" s="5">
        <v>0.79999999999999982</v>
      </c>
      <c r="AZ10" s="271">
        <v>0.80000000000000027</v>
      </c>
      <c r="BA10" s="271">
        <v>0.59999999999999964</v>
      </c>
      <c r="BB10" s="271">
        <v>1.7</v>
      </c>
      <c r="BC10" s="260">
        <v>1.0999999999999999</v>
      </c>
      <c r="BD10" s="260">
        <v>0.40000000000000036</v>
      </c>
    </row>
    <row r="11" spans="1:56" s="5" customFormat="1" x14ac:dyDescent="0.3">
      <c r="A11" s="218" t="s">
        <v>179</v>
      </c>
      <c r="B11" s="210">
        <v>0</v>
      </c>
      <c r="C11" s="210">
        <v>0</v>
      </c>
      <c r="D11" s="210">
        <v>0</v>
      </c>
      <c r="E11" s="210">
        <v>0</v>
      </c>
      <c r="F11" s="26">
        <v>0</v>
      </c>
      <c r="G11" s="26">
        <v>0</v>
      </c>
      <c r="H11" s="26">
        <v>0</v>
      </c>
      <c r="I11" s="210">
        <v>0</v>
      </c>
      <c r="J11" s="210">
        <v>0</v>
      </c>
      <c r="K11" s="210">
        <v>0</v>
      </c>
      <c r="L11" s="210">
        <v>0</v>
      </c>
      <c r="M11" s="210">
        <v>0</v>
      </c>
      <c r="N11" s="210">
        <v>0</v>
      </c>
      <c r="O11" s="210">
        <v>0</v>
      </c>
      <c r="P11" s="210">
        <v>0</v>
      </c>
      <c r="Q11" s="210">
        <v>0</v>
      </c>
      <c r="R11" s="210">
        <v>0</v>
      </c>
      <c r="S11" s="210">
        <v>0</v>
      </c>
      <c r="T11" s="210">
        <v>0</v>
      </c>
      <c r="U11" s="210">
        <v>-3.7</v>
      </c>
      <c r="V11" s="210">
        <v>0</v>
      </c>
      <c r="W11" s="210">
        <v>0</v>
      </c>
      <c r="X11" s="210">
        <v>0</v>
      </c>
      <c r="Y11" s="210">
        <v>0</v>
      </c>
      <c r="Z11" s="210">
        <v>0</v>
      </c>
      <c r="AA11" s="210">
        <v>0</v>
      </c>
      <c r="AB11" s="210">
        <v>0</v>
      </c>
      <c r="AC11" s="210">
        <v>0</v>
      </c>
      <c r="AD11" s="210">
        <v>0</v>
      </c>
      <c r="AE11" s="210">
        <v>0</v>
      </c>
      <c r="AF11" s="210">
        <v>0</v>
      </c>
      <c r="AG11" s="210">
        <v>0</v>
      </c>
      <c r="AH11" s="210">
        <v>0</v>
      </c>
      <c r="AI11" s="210">
        <v>0</v>
      </c>
      <c r="AJ11" s="210">
        <v>0</v>
      </c>
      <c r="AK11" s="210">
        <v>0</v>
      </c>
      <c r="AL11" s="210">
        <v>0</v>
      </c>
      <c r="AM11" s="210">
        <v>0</v>
      </c>
      <c r="AN11" s="210">
        <v>0</v>
      </c>
      <c r="AO11" s="210">
        <v>0</v>
      </c>
      <c r="AP11" s="210">
        <v>0</v>
      </c>
      <c r="AQ11" s="229">
        <v>0</v>
      </c>
      <c r="AR11" s="229">
        <v>0</v>
      </c>
      <c r="AS11" s="229">
        <v>0</v>
      </c>
      <c r="AT11" s="260">
        <v>0</v>
      </c>
      <c r="AU11" s="260">
        <v>0</v>
      </c>
      <c r="AV11" s="260">
        <v>0</v>
      </c>
      <c r="AW11" s="229">
        <v>0</v>
      </c>
      <c r="AX11" s="260">
        <v>0</v>
      </c>
      <c r="AY11" s="260">
        <v>0</v>
      </c>
      <c r="AZ11" s="260">
        <v>0</v>
      </c>
      <c r="BA11" s="260">
        <v>0</v>
      </c>
      <c r="BB11" s="260">
        <v>0</v>
      </c>
      <c r="BC11" s="260">
        <v>0</v>
      </c>
      <c r="BD11" s="260">
        <v>0</v>
      </c>
    </row>
    <row r="12" spans="1:56" s="5" customFormat="1" x14ac:dyDescent="0.3">
      <c r="A12" s="218" t="s">
        <v>215</v>
      </c>
      <c r="B12" s="210">
        <v>0</v>
      </c>
      <c r="C12" s="210">
        <v>0</v>
      </c>
      <c r="D12" s="210">
        <v>0</v>
      </c>
      <c r="E12" s="210">
        <v>0</v>
      </c>
      <c r="F12" s="26">
        <v>0</v>
      </c>
      <c r="G12" s="26">
        <v>0</v>
      </c>
      <c r="H12" s="26">
        <v>0</v>
      </c>
      <c r="I12" s="210">
        <v>0</v>
      </c>
      <c r="J12" s="210">
        <v>0</v>
      </c>
      <c r="K12" s="210">
        <v>0</v>
      </c>
      <c r="L12" s="210">
        <v>0</v>
      </c>
      <c r="M12" s="210">
        <v>0</v>
      </c>
      <c r="N12" s="210">
        <v>0</v>
      </c>
      <c r="O12" s="210">
        <v>0</v>
      </c>
      <c r="P12" s="210">
        <v>0</v>
      </c>
      <c r="Q12" s="210">
        <v>0</v>
      </c>
      <c r="R12" s="210">
        <v>0</v>
      </c>
      <c r="S12" s="210">
        <v>0</v>
      </c>
      <c r="T12" s="210">
        <v>0</v>
      </c>
      <c r="U12" s="210">
        <v>0</v>
      </c>
      <c r="V12" s="210">
        <v>0</v>
      </c>
      <c r="W12" s="210">
        <v>0</v>
      </c>
      <c r="X12" s="210">
        <v>0</v>
      </c>
      <c r="Y12" s="210">
        <v>0</v>
      </c>
      <c r="Z12" s="210">
        <v>0</v>
      </c>
      <c r="AA12" s="210">
        <v>0</v>
      </c>
      <c r="AB12" s="210">
        <v>0</v>
      </c>
      <c r="AC12" s="210">
        <v>0</v>
      </c>
      <c r="AD12" s="210">
        <v>0</v>
      </c>
      <c r="AE12" s="210">
        <v>-98.7</v>
      </c>
      <c r="AF12" s="210">
        <v>2.7999999999999972</v>
      </c>
      <c r="AG12" s="210">
        <v>-2.7999999999999972</v>
      </c>
      <c r="AH12" s="210">
        <v>-1.7</v>
      </c>
      <c r="AI12" s="210">
        <v>-1.2</v>
      </c>
      <c r="AJ12" s="210">
        <v>-1</v>
      </c>
      <c r="AK12" s="210">
        <v>0.10000000000000009</v>
      </c>
      <c r="AL12" s="210">
        <v>0</v>
      </c>
      <c r="AM12" s="210">
        <v>0</v>
      </c>
      <c r="AN12" s="210">
        <v>0</v>
      </c>
      <c r="AO12" s="210">
        <v>0</v>
      </c>
      <c r="AP12" s="210">
        <v>0</v>
      </c>
      <c r="AQ12" s="229">
        <v>0</v>
      </c>
      <c r="AR12" s="229">
        <v>-31.2</v>
      </c>
      <c r="AS12" s="229">
        <v>-16.2</v>
      </c>
      <c r="AT12" s="260">
        <v>-26.6</v>
      </c>
      <c r="AU12" s="260">
        <v>-72</v>
      </c>
      <c r="AV12" s="260">
        <v>-93.7</v>
      </c>
      <c r="AW12" s="229">
        <v>-92.699999999999989</v>
      </c>
      <c r="AX12" s="260">
        <v>-6.5</v>
      </c>
      <c r="AY12" s="260">
        <v>-43.9</v>
      </c>
      <c r="AZ12" s="260">
        <v>-191.5</v>
      </c>
      <c r="BA12" s="260">
        <v>-292</v>
      </c>
      <c r="BB12" s="260">
        <v>-44.1</v>
      </c>
      <c r="BC12" s="260">
        <v>-98.300000000000011</v>
      </c>
      <c r="BD12" s="260">
        <v>-19</v>
      </c>
    </row>
    <row r="13" spans="1:56" s="28" customFormat="1" x14ac:dyDescent="0.3">
      <c r="A13" s="218" t="s">
        <v>178</v>
      </c>
      <c r="B13" s="210">
        <v>0</v>
      </c>
      <c r="C13" s="210">
        <v>0</v>
      </c>
      <c r="D13" s="210">
        <v>0</v>
      </c>
      <c r="E13" s="210">
        <v>0</v>
      </c>
      <c r="F13" s="26">
        <v>0</v>
      </c>
      <c r="G13" s="26">
        <v>0</v>
      </c>
      <c r="H13" s="26">
        <v>0</v>
      </c>
      <c r="I13" s="210">
        <v>0</v>
      </c>
      <c r="J13" s="210">
        <v>0</v>
      </c>
      <c r="K13" s="210">
        <v>0</v>
      </c>
      <c r="L13" s="210">
        <v>0</v>
      </c>
      <c r="M13" s="210">
        <v>0</v>
      </c>
      <c r="N13" s="210">
        <v>0</v>
      </c>
      <c r="O13" s="210">
        <v>0</v>
      </c>
      <c r="P13" s="210">
        <v>0</v>
      </c>
      <c r="Q13" s="210">
        <v>0</v>
      </c>
      <c r="R13" s="210">
        <v>0</v>
      </c>
      <c r="S13" s="210">
        <v>0</v>
      </c>
      <c r="T13" s="210">
        <v>0</v>
      </c>
      <c r="U13" s="210">
        <v>0</v>
      </c>
      <c r="V13" s="210">
        <v>0</v>
      </c>
      <c r="W13" s="210">
        <v>0</v>
      </c>
      <c r="X13" s="210">
        <v>0</v>
      </c>
      <c r="Y13" s="210">
        <v>0</v>
      </c>
      <c r="Z13" s="210">
        <v>0</v>
      </c>
      <c r="AA13" s="210">
        <v>0</v>
      </c>
      <c r="AB13" s="210">
        <v>0</v>
      </c>
      <c r="AC13" s="210">
        <v>0</v>
      </c>
      <c r="AD13" s="210">
        <v>0</v>
      </c>
      <c r="AE13" s="210">
        <v>0</v>
      </c>
      <c r="AF13" s="210">
        <v>0</v>
      </c>
      <c r="AG13" s="210">
        <v>0</v>
      </c>
      <c r="AH13" s="210">
        <v>0</v>
      </c>
      <c r="AI13" s="210">
        <v>0</v>
      </c>
      <c r="AJ13" s="210">
        <v>0</v>
      </c>
      <c r="AK13" s="210">
        <v>0</v>
      </c>
      <c r="AL13" s="210">
        <v>0</v>
      </c>
      <c r="AM13" s="210">
        <v>0</v>
      </c>
      <c r="AN13" s="210">
        <v>0</v>
      </c>
      <c r="AO13" s="210">
        <v>-27.9</v>
      </c>
      <c r="AP13" s="210">
        <v>-1.2</v>
      </c>
      <c r="AQ13" s="229">
        <v>-1.8</v>
      </c>
      <c r="AR13" s="229">
        <v>-0.70000000000000018</v>
      </c>
      <c r="AS13" s="229">
        <v>-3.8</v>
      </c>
      <c r="AT13" s="260">
        <v>-2.2000000000000002</v>
      </c>
      <c r="AU13" s="260">
        <v>-2.0999999999999996</v>
      </c>
      <c r="AV13" s="260">
        <v>-2.2000000000000002</v>
      </c>
      <c r="AW13" s="229">
        <v>-1.8000000000000007</v>
      </c>
      <c r="AX13" s="260">
        <v>-1.8</v>
      </c>
      <c r="AY13" s="260">
        <v>-1.0999999999999999</v>
      </c>
      <c r="AZ13" s="260">
        <v>-0.80000000000000027</v>
      </c>
      <c r="BA13" s="260">
        <v>-0.5</v>
      </c>
      <c r="BB13" s="260">
        <v>-0.6</v>
      </c>
      <c r="BC13" s="260">
        <v>-1.1000000000000001</v>
      </c>
      <c r="BD13" s="260">
        <v>-1.5000000000000002</v>
      </c>
    </row>
    <row r="14" spans="1:56" s="5" customFormat="1" x14ac:dyDescent="0.3">
      <c r="A14" s="218" t="s">
        <v>169</v>
      </c>
      <c r="B14" s="210">
        <v>0</v>
      </c>
      <c r="C14" s="210">
        <v>0</v>
      </c>
      <c r="D14" s="210">
        <v>0</v>
      </c>
      <c r="E14" s="210">
        <v>0</v>
      </c>
      <c r="F14" s="26">
        <v>0</v>
      </c>
      <c r="G14" s="26">
        <v>0</v>
      </c>
      <c r="H14" s="26">
        <v>0</v>
      </c>
      <c r="I14" s="210">
        <v>0</v>
      </c>
      <c r="J14" s="210">
        <v>0</v>
      </c>
      <c r="K14" s="210">
        <v>0</v>
      </c>
      <c r="L14" s="210">
        <v>0</v>
      </c>
      <c r="M14" s="210">
        <v>0</v>
      </c>
      <c r="N14" s="210">
        <v>0</v>
      </c>
      <c r="O14" s="210">
        <v>0</v>
      </c>
      <c r="P14" s="210">
        <v>0</v>
      </c>
      <c r="Q14" s="210">
        <v>0</v>
      </c>
      <c r="R14" s="210">
        <v>0</v>
      </c>
      <c r="S14" s="210">
        <v>0</v>
      </c>
      <c r="T14" s="210">
        <v>0</v>
      </c>
      <c r="U14" s="210">
        <v>0</v>
      </c>
      <c r="V14" s="210">
        <v>0</v>
      </c>
      <c r="W14" s="210">
        <v>0</v>
      </c>
      <c r="X14" s="210">
        <v>0</v>
      </c>
      <c r="Y14" s="210">
        <v>0</v>
      </c>
      <c r="Z14" s="210">
        <v>0</v>
      </c>
      <c r="AA14" s="210">
        <v>0</v>
      </c>
      <c r="AB14" s="210">
        <v>0.3</v>
      </c>
      <c r="AC14" s="210">
        <v>2.5</v>
      </c>
      <c r="AD14" s="210">
        <v>-0.2</v>
      </c>
      <c r="AE14" s="210">
        <v>39.800000000000004</v>
      </c>
      <c r="AF14" s="210">
        <v>-4.8999999999999986</v>
      </c>
      <c r="AG14" s="210">
        <v>1.2999999999999972</v>
      </c>
      <c r="AH14" s="210">
        <v>-1.2</v>
      </c>
      <c r="AI14" s="210">
        <v>1.0999999999999999</v>
      </c>
      <c r="AJ14" s="210">
        <v>0.2</v>
      </c>
      <c r="AK14" s="210">
        <v>28.5</v>
      </c>
      <c r="AL14" s="210">
        <v>12.1</v>
      </c>
      <c r="AM14" s="210">
        <v>-20.2</v>
      </c>
      <c r="AN14" s="210">
        <v>4</v>
      </c>
      <c r="AO14" s="210">
        <v>36.800000000000004</v>
      </c>
      <c r="AP14" s="210">
        <v>3.6</v>
      </c>
      <c r="AQ14" s="229">
        <v>7.1</v>
      </c>
      <c r="AR14" s="229">
        <v>16.5</v>
      </c>
      <c r="AS14" s="229">
        <v>7.5999999999999979</v>
      </c>
      <c r="AT14" s="260">
        <v>9.1</v>
      </c>
      <c r="AU14" s="260">
        <v>10.9</v>
      </c>
      <c r="AV14" s="260">
        <v>15.6</v>
      </c>
      <c r="AW14" s="229">
        <v>8.6000000000000014</v>
      </c>
      <c r="AX14" s="260">
        <v>5</v>
      </c>
      <c r="AY14" s="5">
        <v>6.6999999999999993</v>
      </c>
      <c r="AZ14" s="271">
        <v>12.8</v>
      </c>
      <c r="BA14" s="271">
        <v>20.200000000000003</v>
      </c>
      <c r="BB14" s="271">
        <v>4</v>
      </c>
      <c r="BC14" s="260">
        <v>9.1</v>
      </c>
      <c r="BD14" s="260">
        <v>9.5000000000000018</v>
      </c>
    </row>
    <row r="15" spans="1:56" s="5" customFormat="1" x14ac:dyDescent="0.3">
      <c r="A15" s="218" t="s">
        <v>225</v>
      </c>
      <c r="B15" s="210"/>
      <c r="C15" s="210"/>
      <c r="D15" s="210"/>
      <c r="E15" s="210"/>
      <c r="F15" s="26"/>
      <c r="G15" s="26"/>
      <c r="H15" s="26"/>
      <c r="I15" s="210"/>
      <c r="J15" s="210"/>
      <c r="K15" s="210"/>
      <c r="L15" s="210"/>
      <c r="M15" s="210"/>
      <c r="N15" s="210"/>
      <c r="O15" s="210"/>
      <c r="P15" s="210"/>
      <c r="Q15" s="210"/>
      <c r="R15" s="210"/>
      <c r="S15" s="210"/>
      <c r="T15" s="210"/>
      <c r="U15" s="210"/>
      <c r="V15" s="210"/>
      <c r="W15" s="210"/>
      <c r="X15" s="210"/>
      <c r="Y15" s="210"/>
      <c r="Z15" s="210"/>
      <c r="AA15" s="210"/>
      <c r="AB15" s="210"/>
      <c r="AC15" s="210"/>
      <c r="AD15" s="210"/>
      <c r="AE15" s="210"/>
      <c r="AF15" s="210"/>
      <c r="AG15" s="210"/>
      <c r="AH15" s="210"/>
      <c r="AI15" s="210"/>
      <c r="AJ15" s="210"/>
      <c r="AK15" s="210"/>
      <c r="AL15" s="210"/>
      <c r="AM15" s="210"/>
      <c r="AN15" s="210"/>
      <c r="AO15" s="210"/>
      <c r="AP15" s="210"/>
      <c r="AQ15" s="229"/>
      <c r="AR15" s="229"/>
      <c r="AS15" s="229">
        <v>8.3000000000000007</v>
      </c>
      <c r="AT15" s="260">
        <v>0.5</v>
      </c>
      <c r="AU15" s="260">
        <v>21.3</v>
      </c>
      <c r="AV15" s="260">
        <v>3.6</v>
      </c>
      <c r="AW15" s="229">
        <v>-1.5999999999999979</v>
      </c>
      <c r="AX15" s="260">
        <v>4.5999999999999996</v>
      </c>
      <c r="AY15" s="260">
        <v>-1.9999999999999996</v>
      </c>
      <c r="AZ15" s="271">
        <v>4.4000000000000004</v>
      </c>
      <c r="BA15" s="271">
        <v>2</v>
      </c>
      <c r="BB15" s="271">
        <v>1.7</v>
      </c>
      <c r="BC15" s="260">
        <v>2.8</v>
      </c>
      <c r="BD15" s="260">
        <v>1.4000000000000004</v>
      </c>
    </row>
    <row r="16" spans="1:56" s="5" customFormat="1" x14ac:dyDescent="0.3">
      <c r="A16" s="218" t="s">
        <v>176</v>
      </c>
      <c r="B16" s="210">
        <v>0</v>
      </c>
      <c r="C16" s="210">
        <v>0</v>
      </c>
      <c r="D16" s="210">
        <v>0</v>
      </c>
      <c r="E16" s="210">
        <v>0</v>
      </c>
      <c r="F16" s="26">
        <v>0</v>
      </c>
      <c r="G16" s="26">
        <v>0</v>
      </c>
      <c r="H16" s="26">
        <v>0</v>
      </c>
      <c r="I16" s="210">
        <v>0</v>
      </c>
      <c r="J16" s="210">
        <v>0</v>
      </c>
      <c r="K16" s="210">
        <v>0</v>
      </c>
      <c r="L16" s="210">
        <v>0</v>
      </c>
      <c r="M16" s="210">
        <v>0</v>
      </c>
      <c r="N16" s="210">
        <v>0</v>
      </c>
      <c r="O16" s="210">
        <v>0</v>
      </c>
      <c r="P16" s="210">
        <v>0</v>
      </c>
      <c r="Q16" s="210">
        <v>0</v>
      </c>
      <c r="R16" s="210">
        <v>0</v>
      </c>
      <c r="S16" s="210">
        <v>0</v>
      </c>
      <c r="T16" s="210">
        <v>0</v>
      </c>
      <c r="U16" s="210">
        <v>0</v>
      </c>
      <c r="V16" s="210">
        <v>0</v>
      </c>
      <c r="W16" s="210">
        <v>0</v>
      </c>
      <c r="X16" s="210">
        <v>0</v>
      </c>
      <c r="Y16" s="210">
        <v>0</v>
      </c>
      <c r="Z16" s="210">
        <v>0</v>
      </c>
      <c r="AA16" s="210">
        <v>0</v>
      </c>
      <c r="AB16" s="210">
        <v>0</v>
      </c>
      <c r="AC16" s="210">
        <v>0</v>
      </c>
      <c r="AD16" s="210">
        <v>0</v>
      </c>
      <c r="AE16" s="210">
        <v>0</v>
      </c>
      <c r="AF16" s="210">
        <v>0</v>
      </c>
      <c r="AG16" s="210">
        <v>0</v>
      </c>
      <c r="AH16" s="210">
        <v>0</v>
      </c>
      <c r="AI16" s="210">
        <v>0</v>
      </c>
      <c r="AJ16" s="210">
        <v>0</v>
      </c>
      <c r="AK16" s="210">
        <v>21.8</v>
      </c>
      <c r="AL16" s="210">
        <v>0</v>
      </c>
      <c r="AM16" s="210">
        <v>0</v>
      </c>
      <c r="AN16" s="210">
        <v>0</v>
      </c>
      <c r="AO16" s="210">
        <v>27.8</v>
      </c>
      <c r="AP16" s="210">
        <v>0</v>
      </c>
      <c r="AQ16" s="229">
        <v>0</v>
      </c>
      <c r="AR16" s="229">
        <v>0</v>
      </c>
      <c r="AS16" s="229">
        <v>0</v>
      </c>
      <c r="AT16" s="260">
        <v>0</v>
      </c>
      <c r="AU16" s="260">
        <v>0</v>
      </c>
      <c r="AV16" s="260">
        <v>0</v>
      </c>
      <c r="AW16" s="229">
        <v>0</v>
      </c>
      <c r="AX16" s="260">
        <v>0</v>
      </c>
      <c r="AY16" s="5">
        <v>0.8</v>
      </c>
      <c r="AZ16" s="260">
        <v>0</v>
      </c>
      <c r="BA16" s="260">
        <v>0</v>
      </c>
      <c r="BB16" s="260">
        <v>0</v>
      </c>
      <c r="BC16" s="260">
        <v>0</v>
      </c>
      <c r="BD16" s="260">
        <v>0</v>
      </c>
    </row>
    <row r="17" spans="1:56" s="5" customFormat="1" x14ac:dyDescent="0.3">
      <c r="A17" s="218" t="s">
        <v>268</v>
      </c>
      <c r="B17" s="210"/>
      <c r="C17" s="210"/>
      <c r="D17" s="210"/>
      <c r="E17" s="210">
        <v>-102.2</v>
      </c>
      <c r="F17" s="26"/>
      <c r="G17" s="26"/>
      <c r="H17" s="26"/>
      <c r="I17" s="210"/>
      <c r="J17" s="210"/>
      <c r="K17" s="210"/>
      <c r="L17" s="210"/>
      <c r="M17" s="210"/>
      <c r="N17" s="210"/>
      <c r="O17" s="210"/>
      <c r="P17" s="210"/>
      <c r="Q17" s="210"/>
      <c r="R17" s="210"/>
      <c r="S17" s="210"/>
      <c r="T17" s="210"/>
      <c r="U17" s="210"/>
      <c r="V17" s="210"/>
      <c r="W17" s="210"/>
      <c r="X17" s="210"/>
      <c r="Y17" s="210"/>
      <c r="Z17" s="210"/>
      <c r="AA17" s="210"/>
      <c r="AB17" s="210"/>
      <c r="AC17" s="210"/>
      <c r="AD17" s="210"/>
      <c r="AE17" s="210"/>
      <c r="AF17" s="210"/>
      <c r="AG17" s="210"/>
      <c r="AH17" s="210"/>
      <c r="AI17" s="210"/>
      <c r="AJ17" s="210"/>
      <c r="AK17" s="210"/>
      <c r="AL17" s="210"/>
      <c r="AM17" s="210"/>
      <c r="AN17" s="210"/>
      <c r="AO17" s="210"/>
      <c r="AP17" s="210"/>
      <c r="AQ17" s="229"/>
      <c r="AR17" s="229"/>
      <c r="AS17" s="229">
        <v>-36.4</v>
      </c>
      <c r="AT17" s="260">
        <v>-4.0999999999999996</v>
      </c>
      <c r="AU17" s="260">
        <v>5.9</v>
      </c>
      <c r="AV17" s="260">
        <v>-30.2</v>
      </c>
      <c r="AW17" s="229">
        <v>15.899999999999999</v>
      </c>
      <c r="AX17" s="260">
        <v>-146.1</v>
      </c>
      <c r="AY17" s="260">
        <v>-64</v>
      </c>
      <c r="AZ17" s="260">
        <v>-32.900000000000006</v>
      </c>
      <c r="BA17" s="260">
        <v>83.199999999999989</v>
      </c>
      <c r="BB17" s="260">
        <v>-71.900000000000006</v>
      </c>
      <c r="BC17" s="260">
        <v>72.800000000000011</v>
      </c>
      <c r="BD17" s="260">
        <v>-49</v>
      </c>
    </row>
    <row r="18" spans="1:56" s="5" customFormat="1" x14ac:dyDescent="0.3">
      <c r="A18" s="218" t="s">
        <v>170</v>
      </c>
      <c r="B18" s="210">
        <v>0</v>
      </c>
      <c r="C18" s="210">
        <v>0</v>
      </c>
      <c r="D18" s="210">
        <v>0</v>
      </c>
      <c r="E18" s="210">
        <v>0</v>
      </c>
      <c r="F18" s="26">
        <v>0</v>
      </c>
      <c r="G18" s="26">
        <v>0</v>
      </c>
      <c r="H18" s="26">
        <v>0</v>
      </c>
      <c r="I18" s="210">
        <v>0</v>
      </c>
      <c r="J18" s="210">
        <v>0</v>
      </c>
      <c r="K18" s="210">
        <v>0</v>
      </c>
      <c r="L18" s="210">
        <v>0</v>
      </c>
      <c r="M18" s="210">
        <v>0</v>
      </c>
      <c r="N18" s="210">
        <v>0</v>
      </c>
      <c r="O18" s="210">
        <v>0</v>
      </c>
      <c r="P18" s="210">
        <v>0</v>
      </c>
      <c r="Q18" s="210">
        <v>0</v>
      </c>
      <c r="R18" s="210">
        <v>0</v>
      </c>
      <c r="S18" s="210">
        <v>0</v>
      </c>
      <c r="T18" s="210">
        <v>0</v>
      </c>
      <c r="U18" s="210">
        <v>0</v>
      </c>
      <c r="V18" s="210">
        <v>0</v>
      </c>
      <c r="W18" s="210">
        <v>0</v>
      </c>
      <c r="X18" s="210">
        <v>0</v>
      </c>
      <c r="Y18" s="210">
        <v>0</v>
      </c>
      <c r="Z18" s="210">
        <v>0</v>
      </c>
      <c r="AA18" s="210">
        <v>0</v>
      </c>
      <c r="AB18" s="210">
        <v>0</v>
      </c>
      <c r="AC18" s="210">
        <v>0</v>
      </c>
      <c r="AD18" s="210">
        <v>0</v>
      </c>
      <c r="AE18" s="210">
        <v>0</v>
      </c>
      <c r="AF18" s="210">
        <v>0</v>
      </c>
      <c r="AG18" s="210">
        <v>0</v>
      </c>
      <c r="AH18" s="210">
        <v>0</v>
      </c>
      <c r="AI18" s="210">
        <v>0</v>
      </c>
      <c r="AJ18" s="210">
        <v>0</v>
      </c>
      <c r="AK18" s="210">
        <v>0</v>
      </c>
      <c r="AL18" s="210">
        <v>0</v>
      </c>
      <c r="AM18" s="210">
        <v>0.3</v>
      </c>
      <c r="AN18" s="210">
        <v>0.60000000000000009</v>
      </c>
      <c r="AO18" s="210">
        <v>0.6</v>
      </c>
      <c r="AP18" s="210">
        <v>0.6</v>
      </c>
      <c r="AQ18" s="229">
        <v>0.9</v>
      </c>
      <c r="AR18" s="229">
        <v>1</v>
      </c>
      <c r="AS18" s="229">
        <v>1</v>
      </c>
      <c r="AT18" s="260">
        <v>1</v>
      </c>
      <c r="AU18" s="260">
        <v>1.5</v>
      </c>
      <c r="AV18" s="260">
        <v>0.5</v>
      </c>
      <c r="AW18" s="229">
        <v>1.7999999999999998</v>
      </c>
      <c r="AX18" s="260">
        <v>0.9</v>
      </c>
      <c r="AY18" s="5">
        <v>1.8000000000000003</v>
      </c>
      <c r="AZ18" s="277">
        <v>2</v>
      </c>
      <c r="BA18" s="277">
        <v>1.8999999999999995</v>
      </c>
      <c r="BB18" s="277">
        <v>1.9</v>
      </c>
      <c r="BC18" s="260">
        <v>2.5000000000000004</v>
      </c>
      <c r="BD18" s="260">
        <v>2.6999999999999993</v>
      </c>
    </row>
    <row r="19" spans="1:56" s="28" customFormat="1" x14ac:dyDescent="0.3">
      <c r="A19" s="218" t="s">
        <v>171</v>
      </c>
      <c r="B19" s="210">
        <v>0</v>
      </c>
      <c r="C19" s="210">
        <v>0</v>
      </c>
      <c r="D19" s="210">
        <v>0</v>
      </c>
      <c r="E19" s="210">
        <v>0</v>
      </c>
      <c r="F19" s="26">
        <v>0</v>
      </c>
      <c r="G19" s="26">
        <v>0</v>
      </c>
      <c r="H19" s="26">
        <v>0</v>
      </c>
      <c r="I19" s="210">
        <v>0</v>
      </c>
      <c r="J19" s="210">
        <v>0</v>
      </c>
      <c r="K19" s="210">
        <v>0</v>
      </c>
      <c r="L19" s="210">
        <v>0</v>
      </c>
      <c r="M19" s="210">
        <v>0</v>
      </c>
      <c r="N19" s="210">
        <v>0</v>
      </c>
      <c r="O19" s="210">
        <v>0</v>
      </c>
      <c r="P19" s="210">
        <v>0</v>
      </c>
      <c r="Q19" s="210">
        <v>0</v>
      </c>
      <c r="R19" s="210">
        <v>0</v>
      </c>
      <c r="S19" s="210">
        <v>0</v>
      </c>
      <c r="T19" s="210">
        <v>0</v>
      </c>
      <c r="U19" s="210">
        <v>0</v>
      </c>
      <c r="V19" s="210">
        <v>0</v>
      </c>
      <c r="W19" s="210">
        <v>0</v>
      </c>
      <c r="X19" s="210">
        <v>0</v>
      </c>
      <c r="Y19" s="210">
        <v>0</v>
      </c>
      <c r="Z19" s="210">
        <v>0</v>
      </c>
      <c r="AA19" s="210">
        <v>0</v>
      </c>
      <c r="AB19" s="210">
        <v>8.1</v>
      </c>
      <c r="AC19" s="210">
        <v>1.5</v>
      </c>
      <c r="AD19" s="210">
        <v>3.2</v>
      </c>
      <c r="AE19" s="210">
        <v>7.6000000000000005</v>
      </c>
      <c r="AF19" s="210">
        <v>6.3000000000000007</v>
      </c>
      <c r="AG19" s="210">
        <v>6.1999999999999993</v>
      </c>
      <c r="AH19" s="210">
        <v>4.4000000000000004</v>
      </c>
      <c r="AI19" s="210">
        <v>2.6999999999999993</v>
      </c>
      <c r="AJ19" s="210">
        <v>4.0999999999999996</v>
      </c>
      <c r="AK19" s="210">
        <v>2.9000000000000004</v>
      </c>
      <c r="AL19" s="210">
        <v>3.3</v>
      </c>
      <c r="AM19" s="210">
        <v>3.6000000000000005</v>
      </c>
      <c r="AN19" s="210">
        <v>4.4000000000000004</v>
      </c>
      <c r="AO19" s="210">
        <v>5.3000000000000007</v>
      </c>
      <c r="AP19" s="210">
        <v>5.1000000000000005</v>
      </c>
      <c r="AQ19" s="229">
        <v>4.3</v>
      </c>
      <c r="AR19" s="229">
        <v>6.1</v>
      </c>
      <c r="AS19" s="229">
        <v>1.8999999999999986</v>
      </c>
      <c r="AT19" s="260">
        <v>8.1999999999999993</v>
      </c>
      <c r="AU19" s="260">
        <v>5.7000000000000011</v>
      </c>
      <c r="AV19" s="260">
        <v>3.7000000000000011</v>
      </c>
      <c r="AW19" s="229">
        <v>12.999999999999996</v>
      </c>
      <c r="AX19" s="260">
        <v>9.3000000000000007</v>
      </c>
      <c r="AY19" s="275">
        <v>6.1</v>
      </c>
      <c r="AZ19" s="268">
        <v>2.9999999999999982</v>
      </c>
      <c r="BA19" s="268">
        <v>4.6000000000000014</v>
      </c>
      <c r="BB19" s="268">
        <v>-7</v>
      </c>
      <c r="BC19" s="260">
        <v>-2.5999999999999996</v>
      </c>
      <c r="BD19" s="260">
        <v>3.6999999999999993</v>
      </c>
    </row>
    <row r="20" spans="1:56" s="5" customFormat="1" x14ac:dyDescent="0.3">
      <c r="A20" s="218" t="s">
        <v>172</v>
      </c>
      <c r="B20" s="210">
        <v>0</v>
      </c>
      <c r="C20" s="210">
        <v>0</v>
      </c>
      <c r="D20" s="210">
        <v>0</v>
      </c>
      <c r="E20" s="210">
        <v>0</v>
      </c>
      <c r="F20" s="26">
        <v>0</v>
      </c>
      <c r="G20" s="26">
        <v>0</v>
      </c>
      <c r="H20" s="26">
        <v>0</v>
      </c>
      <c r="I20" s="210">
        <v>0</v>
      </c>
      <c r="J20" s="210">
        <v>0</v>
      </c>
      <c r="K20" s="210">
        <v>0</v>
      </c>
      <c r="L20" s="210">
        <v>0</v>
      </c>
      <c r="M20" s="210">
        <v>0</v>
      </c>
      <c r="N20" s="210">
        <v>0</v>
      </c>
      <c r="O20" s="210">
        <v>0</v>
      </c>
      <c r="P20" s="210">
        <v>0</v>
      </c>
      <c r="Q20" s="210">
        <v>0</v>
      </c>
      <c r="R20" s="210">
        <v>0</v>
      </c>
      <c r="S20" s="210">
        <v>0</v>
      </c>
      <c r="T20" s="210">
        <v>0</v>
      </c>
      <c r="U20" s="210">
        <v>0</v>
      </c>
      <c r="V20" s="210">
        <v>0</v>
      </c>
      <c r="W20" s="210">
        <v>0</v>
      </c>
      <c r="X20" s="210">
        <v>0</v>
      </c>
      <c r="Y20" s="210">
        <v>0</v>
      </c>
      <c r="Z20" s="210">
        <v>0</v>
      </c>
      <c r="AA20" s="210">
        <v>0</v>
      </c>
      <c r="AB20" s="210">
        <v>0.2</v>
      </c>
      <c r="AC20" s="210">
        <v>2.1999999999999997</v>
      </c>
      <c r="AD20" s="210">
        <v>-0.3</v>
      </c>
      <c r="AE20" s="210">
        <v>0.3</v>
      </c>
      <c r="AF20" s="210">
        <v>0.5</v>
      </c>
      <c r="AG20" s="210">
        <v>0.8</v>
      </c>
      <c r="AH20" s="210">
        <v>2.1</v>
      </c>
      <c r="AI20" s="210">
        <v>1.4</v>
      </c>
      <c r="AJ20" s="210">
        <v>0.59999999999999964</v>
      </c>
      <c r="AK20" s="210">
        <v>1.7000000000000002</v>
      </c>
      <c r="AL20" s="210">
        <v>-1.8</v>
      </c>
      <c r="AM20" s="210">
        <v>1.5</v>
      </c>
      <c r="AN20" s="210">
        <v>2.1</v>
      </c>
      <c r="AO20" s="210">
        <v>1.8</v>
      </c>
      <c r="AP20" s="210">
        <v>0.4</v>
      </c>
      <c r="AQ20" s="229">
        <v>0.6</v>
      </c>
      <c r="AR20" s="229">
        <v>-0.9</v>
      </c>
      <c r="AS20" s="229">
        <v>-0.9</v>
      </c>
      <c r="AT20" s="260">
        <v>1.6</v>
      </c>
      <c r="AU20" s="260">
        <v>1</v>
      </c>
      <c r="AV20" s="260">
        <v>2.8000000000000003</v>
      </c>
      <c r="AW20" s="229">
        <v>1.0999999999999996</v>
      </c>
      <c r="AX20" s="260">
        <v>1.1000000000000001</v>
      </c>
      <c r="AY20" s="5">
        <v>3.6999999999999997</v>
      </c>
      <c r="AZ20" s="260">
        <v>-2</v>
      </c>
      <c r="BA20" s="260">
        <v>5.6000000000000005</v>
      </c>
      <c r="BB20" s="260">
        <v>4.5</v>
      </c>
      <c r="BC20" s="260">
        <v>3.6999999999999993</v>
      </c>
      <c r="BD20" s="260">
        <v>-0.39999999999999947</v>
      </c>
    </row>
    <row r="21" spans="1:56" s="28" customFormat="1" x14ac:dyDescent="0.3">
      <c r="A21" s="218" t="s">
        <v>173</v>
      </c>
      <c r="B21" s="210">
        <v>0</v>
      </c>
      <c r="C21" s="210">
        <v>0</v>
      </c>
      <c r="D21" s="210">
        <v>0</v>
      </c>
      <c r="E21" s="210">
        <v>0</v>
      </c>
      <c r="F21" s="26">
        <v>0</v>
      </c>
      <c r="G21" s="26">
        <v>0</v>
      </c>
      <c r="H21" s="26">
        <v>0</v>
      </c>
      <c r="I21" s="26">
        <v>0</v>
      </c>
      <c r="J21" s="26">
        <v>0</v>
      </c>
      <c r="K21" s="26">
        <v>0</v>
      </c>
      <c r="L21" s="26">
        <v>0</v>
      </c>
      <c r="M21" s="26">
        <v>0</v>
      </c>
      <c r="N21" s="26">
        <v>0</v>
      </c>
      <c r="O21" s="26">
        <v>0</v>
      </c>
      <c r="P21" s="26">
        <v>0</v>
      </c>
      <c r="Q21" s="26">
        <v>0</v>
      </c>
      <c r="R21" s="26">
        <v>0</v>
      </c>
      <c r="S21" s="26">
        <v>0</v>
      </c>
      <c r="T21" s="26">
        <v>0</v>
      </c>
      <c r="U21" s="26">
        <v>0</v>
      </c>
      <c r="V21" s="26">
        <v>0</v>
      </c>
      <c r="W21" s="26">
        <v>0</v>
      </c>
      <c r="X21" s="26">
        <v>0</v>
      </c>
      <c r="Y21" s="26">
        <v>0</v>
      </c>
      <c r="Z21" s="26">
        <v>0</v>
      </c>
      <c r="AA21" s="26">
        <v>0</v>
      </c>
      <c r="AB21" s="26">
        <v>0</v>
      </c>
      <c r="AC21" s="26">
        <v>0</v>
      </c>
      <c r="AD21" s="26">
        <v>0</v>
      </c>
      <c r="AE21" s="26">
        <v>0</v>
      </c>
      <c r="AF21" s="26">
        <v>0</v>
      </c>
      <c r="AG21" s="26">
        <v>0</v>
      </c>
      <c r="AH21" s="26">
        <v>0</v>
      </c>
      <c r="AI21" s="26">
        <v>2.4</v>
      </c>
      <c r="AJ21" s="26">
        <v>0</v>
      </c>
      <c r="AK21" s="26">
        <v>8.2999999999999989</v>
      </c>
      <c r="AL21" s="26">
        <v>0</v>
      </c>
      <c r="AM21" s="26">
        <v>0</v>
      </c>
      <c r="AN21" s="26">
        <v>0</v>
      </c>
      <c r="AO21" s="26">
        <v>0</v>
      </c>
      <c r="AP21" s="26">
        <v>0</v>
      </c>
      <c r="AQ21" s="229">
        <v>0</v>
      </c>
      <c r="AR21" s="229">
        <v>0</v>
      </c>
      <c r="AS21" s="229">
        <v>0</v>
      </c>
      <c r="AT21" s="260">
        <v>0</v>
      </c>
      <c r="AU21" s="260">
        <v>0</v>
      </c>
      <c r="AV21" s="260">
        <v>0</v>
      </c>
      <c r="AW21" s="229">
        <v>0</v>
      </c>
      <c r="AX21" s="260">
        <v>0</v>
      </c>
      <c r="AY21" s="260">
        <v>0</v>
      </c>
      <c r="AZ21" s="260">
        <v>0</v>
      </c>
      <c r="BA21" s="260">
        <v>0</v>
      </c>
      <c r="BB21" s="260">
        <v>0</v>
      </c>
      <c r="BC21" s="229">
        <v>0</v>
      </c>
      <c r="BD21" s="229">
        <v>0</v>
      </c>
    </row>
    <row r="22" spans="1:56" s="273" customFormat="1" x14ac:dyDescent="0.3">
      <c r="A22" s="319" t="s">
        <v>257</v>
      </c>
      <c r="B22" s="260">
        <v>0</v>
      </c>
      <c r="C22" s="260">
        <v>0</v>
      </c>
      <c r="D22" s="260">
        <v>0</v>
      </c>
      <c r="E22" s="260">
        <v>0</v>
      </c>
      <c r="F22" s="260">
        <v>0</v>
      </c>
      <c r="G22" s="260">
        <v>0</v>
      </c>
      <c r="H22" s="260">
        <v>0</v>
      </c>
      <c r="I22" s="260">
        <v>0</v>
      </c>
      <c r="J22" s="260">
        <v>0</v>
      </c>
      <c r="K22" s="260">
        <v>0</v>
      </c>
      <c r="L22" s="260">
        <v>0</v>
      </c>
      <c r="M22" s="260">
        <v>0</v>
      </c>
      <c r="N22" s="260">
        <v>0</v>
      </c>
      <c r="O22" s="260">
        <v>0</v>
      </c>
      <c r="P22" s="260">
        <v>0</v>
      </c>
      <c r="Q22" s="260">
        <v>0</v>
      </c>
      <c r="R22" s="260">
        <v>0</v>
      </c>
      <c r="S22" s="260">
        <v>0</v>
      </c>
      <c r="T22" s="260">
        <v>0</v>
      </c>
      <c r="U22" s="260">
        <v>0</v>
      </c>
      <c r="V22" s="260">
        <v>0</v>
      </c>
      <c r="W22" s="260">
        <v>0</v>
      </c>
      <c r="X22" s="260">
        <v>0</v>
      </c>
      <c r="Y22" s="260">
        <v>0</v>
      </c>
      <c r="Z22" s="260">
        <v>0</v>
      </c>
      <c r="AA22" s="260">
        <v>0</v>
      </c>
      <c r="AB22" s="260">
        <v>0</v>
      </c>
      <c r="AC22" s="260">
        <v>0</v>
      </c>
      <c r="AD22" s="260">
        <v>0</v>
      </c>
      <c r="AE22" s="260">
        <v>0</v>
      </c>
      <c r="AF22" s="260">
        <v>0</v>
      </c>
      <c r="AG22" s="260">
        <v>0</v>
      </c>
      <c r="AH22" s="260">
        <v>0</v>
      </c>
      <c r="AI22" s="260">
        <v>0</v>
      </c>
      <c r="AJ22" s="260">
        <v>0</v>
      </c>
      <c r="AK22" s="260">
        <v>0</v>
      </c>
      <c r="AL22" s="260">
        <v>0</v>
      </c>
      <c r="AM22" s="260">
        <v>0</v>
      </c>
      <c r="AN22" s="260">
        <v>0</v>
      </c>
      <c r="AO22" s="260">
        <v>0</v>
      </c>
      <c r="AP22" s="260">
        <v>0</v>
      </c>
      <c r="AQ22" s="260">
        <v>0</v>
      </c>
      <c r="AR22" s="260">
        <v>0</v>
      </c>
      <c r="AS22" s="260">
        <v>0</v>
      </c>
      <c r="AT22" s="260">
        <v>0</v>
      </c>
      <c r="AU22" s="260">
        <v>0</v>
      </c>
      <c r="AV22" s="260">
        <v>0</v>
      </c>
      <c r="AW22" s="260">
        <v>0</v>
      </c>
      <c r="AX22" s="260">
        <v>0</v>
      </c>
      <c r="AY22" s="260">
        <v>-7.7</v>
      </c>
      <c r="AZ22" s="260">
        <v>0</v>
      </c>
      <c r="BA22" s="260">
        <v>0</v>
      </c>
      <c r="BB22" s="260">
        <v>0</v>
      </c>
      <c r="BC22" s="210">
        <v>0</v>
      </c>
      <c r="BD22" s="210">
        <v>0.70000000000000007</v>
      </c>
    </row>
    <row r="23" spans="1:56" s="28" customFormat="1" x14ac:dyDescent="0.3">
      <c r="A23" s="223" t="s">
        <v>204</v>
      </c>
      <c r="B23" s="210">
        <v>0</v>
      </c>
      <c r="C23" s="210">
        <v>6.5</v>
      </c>
      <c r="D23" s="210">
        <v>1.7000000000000002</v>
      </c>
      <c r="E23" s="210">
        <v>6.5</v>
      </c>
      <c r="F23" s="210">
        <v>0</v>
      </c>
      <c r="G23" s="210">
        <v>0</v>
      </c>
      <c r="H23" s="210">
        <v>0</v>
      </c>
      <c r="I23" s="210">
        <v>6.5</v>
      </c>
      <c r="J23" s="210">
        <v>1.6</v>
      </c>
      <c r="K23" s="210">
        <v>0</v>
      </c>
      <c r="L23" s="210">
        <v>0</v>
      </c>
      <c r="M23" s="210">
        <v>0</v>
      </c>
      <c r="N23" s="210">
        <v>0</v>
      </c>
      <c r="O23" s="210">
        <v>0</v>
      </c>
      <c r="P23" s="210">
        <v>0</v>
      </c>
      <c r="Q23" s="210">
        <v>0</v>
      </c>
      <c r="R23" s="210">
        <v>0</v>
      </c>
      <c r="S23" s="210">
        <v>0</v>
      </c>
      <c r="T23" s="210">
        <v>0</v>
      </c>
      <c r="U23" s="210">
        <v>0</v>
      </c>
      <c r="V23" s="210">
        <v>0</v>
      </c>
      <c r="W23" s="210">
        <v>0</v>
      </c>
      <c r="X23" s="210">
        <v>0</v>
      </c>
      <c r="Y23" s="210">
        <v>0</v>
      </c>
      <c r="Z23" s="210">
        <v>0</v>
      </c>
      <c r="AA23" s="210">
        <v>0</v>
      </c>
      <c r="AB23" s="210">
        <v>0</v>
      </c>
      <c r="AC23" s="210">
        <v>0</v>
      </c>
      <c r="AD23" s="210">
        <v>0</v>
      </c>
      <c r="AE23" s="210">
        <v>0</v>
      </c>
      <c r="AF23" s="210">
        <v>0</v>
      </c>
      <c r="AG23" s="210">
        <v>0</v>
      </c>
      <c r="AH23" s="210">
        <v>0</v>
      </c>
      <c r="AI23" s="210">
        <v>0</v>
      </c>
      <c r="AJ23" s="210">
        <v>0</v>
      </c>
      <c r="AK23" s="210">
        <v>0</v>
      </c>
      <c r="AL23" s="210">
        <v>0</v>
      </c>
      <c r="AM23" s="210">
        <v>0</v>
      </c>
      <c r="AN23" s="210">
        <v>0</v>
      </c>
      <c r="AO23" s="210">
        <v>0</v>
      </c>
      <c r="AP23" s="210">
        <v>0</v>
      </c>
      <c r="AQ23" s="229">
        <v>0</v>
      </c>
      <c r="AR23" s="229">
        <v>0</v>
      </c>
      <c r="AS23" s="229">
        <v>0</v>
      </c>
      <c r="AT23" s="260">
        <v>0</v>
      </c>
      <c r="AU23" s="260">
        <v>0</v>
      </c>
      <c r="AV23" s="260">
        <v>0</v>
      </c>
      <c r="AW23" s="46">
        <v>0</v>
      </c>
      <c r="AX23" s="260">
        <v>0</v>
      </c>
      <c r="AY23" s="260">
        <v>0</v>
      </c>
      <c r="AZ23" s="260">
        <v>0</v>
      </c>
      <c r="BA23" s="260">
        <v>0</v>
      </c>
      <c r="BB23" s="260">
        <v>0</v>
      </c>
      <c r="BC23" s="229">
        <v>0</v>
      </c>
      <c r="BD23" s="229">
        <v>0</v>
      </c>
    </row>
    <row r="24" spans="1:56" s="28" customFormat="1" x14ac:dyDescent="0.3">
      <c r="A24" s="48" t="s">
        <v>200</v>
      </c>
      <c r="B24" s="26">
        <v>-5.8</v>
      </c>
      <c r="C24" s="26">
        <v>-11.9</v>
      </c>
      <c r="D24" s="26">
        <v>-9.9</v>
      </c>
      <c r="E24" s="26">
        <v>-25.4</v>
      </c>
      <c r="F24" s="26">
        <v>-37.700000000000003</v>
      </c>
      <c r="G24" s="26">
        <v>-56.4</v>
      </c>
      <c r="H24" s="26">
        <v>-13.6</v>
      </c>
      <c r="I24" s="26">
        <v>-7.1</v>
      </c>
      <c r="J24" s="26">
        <v>-15.9</v>
      </c>
      <c r="K24" s="26">
        <v>-4.6999999999999975</v>
      </c>
      <c r="L24" s="26">
        <v>-19.899999999999999</v>
      </c>
      <c r="M24" s="26">
        <v>-20.6</v>
      </c>
      <c r="N24" s="26">
        <v>-3</v>
      </c>
      <c r="O24" s="26">
        <v>-4</v>
      </c>
      <c r="P24" s="26">
        <v>-2.8000000000000007</v>
      </c>
      <c r="Q24" s="26">
        <v>-7</v>
      </c>
      <c r="R24" s="26">
        <v>-7.8</v>
      </c>
      <c r="S24" s="26">
        <v>-7.8</v>
      </c>
      <c r="T24" s="26">
        <v>-36.299999999999997</v>
      </c>
      <c r="U24" s="26">
        <v>-12.900000000000006</v>
      </c>
      <c r="V24" s="26">
        <v>-21</v>
      </c>
      <c r="W24" s="26">
        <v>-4.6000000000000014</v>
      </c>
      <c r="X24" s="26">
        <v>-18.899999999999999</v>
      </c>
      <c r="Y24" s="26">
        <v>-10.200000000000003</v>
      </c>
      <c r="Z24" s="26">
        <v>-19.7</v>
      </c>
      <c r="AA24" s="26">
        <v>-4.8000000000000007</v>
      </c>
      <c r="AB24" s="26">
        <v>-3.3000000000000007</v>
      </c>
      <c r="AC24" s="26">
        <v>-3.0999999999999979</v>
      </c>
      <c r="AD24" s="26">
        <v>-25.2</v>
      </c>
      <c r="AE24" s="26">
        <v>-23.8</v>
      </c>
      <c r="AF24" s="26">
        <v>-48.600000000000009</v>
      </c>
      <c r="AG24" s="26">
        <v>-30.799999999999997</v>
      </c>
      <c r="AH24" s="26">
        <v>-14.9</v>
      </c>
      <c r="AI24" s="26">
        <v>-8.2999999999999989</v>
      </c>
      <c r="AJ24" s="26">
        <v>-84.399999999999991</v>
      </c>
      <c r="AK24" s="26">
        <v>52.399999999999991</v>
      </c>
      <c r="AL24" s="26">
        <v>-8.1999999999999993</v>
      </c>
      <c r="AM24" s="26">
        <v>-17.5</v>
      </c>
      <c r="AN24" s="26">
        <v>-4</v>
      </c>
      <c r="AO24" s="26">
        <v>-2.3999999999999986</v>
      </c>
      <c r="AP24" s="26">
        <v>-1.8</v>
      </c>
      <c r="AQ24" s="46">
        <v>-7.1000000000000005</v>
      </c>
      <c r="AR24" s="46">
        <v>-2.9999999999999964</v>
      </c>
      <c r="AS24" s="46">
        <v>-19.399999999999999</v>
      </c>
      <c r="AT24" s="259">
        <v>-15.6</v>
      </c>
      <c r="AU24" s="259">
        <v>-46.8</v>
      </c>
      <c r="AV24" s="259">
        <v>-4.3</v>
      </c>
      <c r="AW24" s="46">
        <v>-15</v>
      </c>
      <c r="AX24" s="259">
        <v>-42.2</v>
      </c>
      <c r="AY24" s="259">
        <v>-81.3</v>
      </c>
      <c r="AZ24" s="259">
        <v>-26.500000000000007</v>
      </c>
      <c r="BA24" s="259">
        <v>-15.400000000000002</v>
      </c>
      <c r="BB24" s="259">
        <v>-44.2</v>
      </c>
      <c r="BC24" s="259">
        <v>-27.4</v>
      </c>
      <c r="BD24" s="259">
        <v>-21.4</v>
      </c>
    </row>
    <row r="25" spans="1:56" s="28" customFormat="1" x14ac:dyDescent="0.3">
      <c r="A25" s="48" t="s">
        <v>226</v>
      </c>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46"/>
      <c r="AR25" s="46"/>
      <c r="AS25" s="46">
        <v>7.3</v>
      </c>
      <c r="AT25" s="259">
        <v>5.9</v>
      </c>
      <c r="AU25" s="259">
        <v>19.600000000000001</v>
      </c>
      <c r="AV25" s="259">
        <v>-1.4</v>
      </c>
      <c r="AW25" s="46">
        <v>1.1999999999999993</v>
      </c>
      <c r="AX25" s="259">
        <v>31.1</v>
      </c>
      <c r="AY25" s="274">
        <v>85</v>
      </c>
      <c r="AZ25" s="273">
        <v>28.300000000000011</v>
      </c>
      <c r="BA25" s="273">
        <v>-11.099999999999994</v>
      </c>
      <c r="BB25" s="273">
        <v>44.2</v>
      </c>
      <c r="BC25" s="259">
        <v>4.3999999999999986</v>
      </c>
      <c r="BD25" s="259">
        <v>7.8999999999999986</v>
      </c>
    </row>
    <row r="26" spans="1:56" s="28" customFormat="1" x14ac:dyDescent="0.3">
      <c r="A26" s="212" t="s">
        <v>202</v>
      </c>
      <c r="B26" s="26">
        <v>-10.1</v>
      </c>
      <c r="C26" s="26">
        <v>-13.5</v>
      </c>
      <c r="D26" s="26">
        <v>-10.9</v>
      </c>
      <c r="E26" s="26">
        <v>4.1999999999999993</v>
      </c>
      <c r="F26" s="26">
        <v>-12</v>
      </c>
      <c r="G26" s="26">
        <v>-20.8</v>
      </c>
      <c r="H26" s="26">
        <v>-17.3</v>
      </c>
      <c r="I26" s="26">
        <v>-15.7</v>
      </c>
      <c r="J26" s="26">
        <v>-10.5</v>
      </c>
      <c r="K26" s="26">
        <v>-7.6000000000000014</v>
      </c>
      <c r="L26" s="26">
        <v>-12.8</v>
      </c>
      <c r="M26" s="26">
        <v>-13.8</v>
      </c>
      <c r="N26" s="26">
        <v>-8.9</v>
      </c>
      <c r="O26" s="26">
        <v>-7.7999999999999989</v>
      </c>
      <c r="P26" s="26">
        <v>-10</v>
      </c>
      <c r="Q26" s="26">
        <v>-7.5999999999999979</v>
      </c>
      <c r="R26" s="26">
        <v>-2.8999999999999995</v>
      </c>
      <c r="S26" s="26">
        <v>-2.8999999999999995</v>
      </c>
      <c r="T26" s="26">
        <v>-9.8000000000000007</v>
      </c>
      <c r="U26" s="26">
        <v>-13.499999999999998</v>
      </c>
      <c r="V26" s="26">
        <v>-0.4</v>
      </c>
      <c r="W26" s="26">
        <v>-9.4</v>
      </c>
      <c r="X26" s="26">
        <v>-13.3</v>
      </c>
      <c r="Y26" s="26">
        <v>-20</v>
      </c>
      <c r="Z26" s="26">
        <v>-5.6</v>
      </c>
      <c r="AA26" s="26">
        <v>-4.5999999999999996</v>
      </c>
      <c r="AB26" s="26">
        <v>-9.6000000000000014</v>
      </c>
      <c r="AC26" s="26">
        <v>-12.599999999999998</v>
      </c>
      <c r="AD26" s="26">
        <v>-5.2</v>
      </c>
      <c r="AE26" s="26">
        <v>-7.7</v>
      </c>
      <c r="AF26" s="26">
        <v>-16.700000000000003</v>
      </c>
      <c r="AG26" s="26">
        <v>-7.3999999999999986</v>
      </c>
      <c r="AH26" s="26">
        <v>-9.3000000000000007</v>
      </c>
      <c r="AI26" s="26">
        <v>-18.5</v>
      </c>
      <c r="AJ26" s="26">
        <v>-4.9999999999999964</v>
      </c>
      <c r="AK26" s="26">
        <v>-13.5</v>
      </c>
      <c r="AL26" s="26">
        <v>-20.7</v>
      </c>
      <c r="AM26" s="26">
        <v>-8.8000000000000007</v>
      </c>
      <c r="AN26" s="26">
        <v>-25.199999999999996</v>
      </c>
      <c r="AO26" s="26">
        <v>-13.899999999999999</v>
      </c>
      <c r="AP26" s="26">
        <v>-6.1</v>
      </c>
      <c r="AQ26" s="46">
        <v>-7.3000000000000007</v>
      </c>
      <c r="AR26" s="46">
        <v>-25.300000000000004</v>
      </c>
      <c r="AS26" s="46">
        <v>-13.599999999999994</v>
      </c>
      <c r="AT26" s="259">
        <v>-2.9</v>
      </c>
      <c r="AU26" s="259">
        <v>-6</v>
      </c>
      <c r="AV26" s="259">
        <v>-19.8</v>
      </c>
      <c r="AW26" s="46">
        <v>-16.7</v>
      </c>
      <c r="AX26" s="259">
        <v>-9.8000000000000007</v>
      </c>
      <c r="AY26" s="259">
        <v>-19.899999999999999</v>
      </c>
      <c r="AZ26" s="259">
        <v>-9.0999999999999979</v>
      </c>
      <c r="BA26" s="259">
        <v>-14.700000000000003</v>
      </c>
      <c r="BB26" s="259">
        <v>-7.2</v>
      </c>
      <c r="BC26" s="259">
        <v>-4.4999999999999991</v>
      </c>
      <c r="BD26" s="259">
        <v>-2.5</v>
      </c>
    </row>
    <row r="27" spans="1:56" s="28" customFormat="1" x14ac:dyDescent="0.3">
      <c r="A27" s="222" t="s">
        <v>203</v>
      </c>
      <c r="B27" s="26">
        <v>1.7</v>
      </c>
      <c r="C27" s="26">
        <v>0</v>
      </c>
      <c r="D27" s="26">
        <v>0</v>
      </c>
      <c r="E27" s="26">
        <v>0</v>
      </c>
      <c r="F27" s="26">
        <v>0</v>
      </c>
      <c r="G27" s="26">
        <v>0</v>
      </c>
      <c r="H27" s="26">
        <v>0</v>
      </c>
      <c r="I27" s="26">
        <v>4</v>
      </c>
      <c r="J27" s="26">
        <v>0</v>
      </c>
      <c r="K27" s="26">
        <v>1.6</v>
      </c>
      <c r="L27" s="26">
        <v>0</v>
      </c>
      <c r="M27" s="26">
        <v>0</v>
      </c>
      <c r="N27" s="26">
        <v>0</v>
      </c>
      <c r="O27" s="26">
        <v>0</v>
      </c>
      <c r="P27" s="26">
        <v>0</v>
      </c>
      <c r="Q27" s="26">
        <v>0.8</v>
      </c>
      <c r="R27" s="26">
        <v>-0.8</v>
      </c>
      <c r="S27" s="26">
        <v>-0.8</v>
      </c>
      <c r="T27" s="26">
        <v>0</v>
      </c>
      <c r="U27" s="26">
        <v>0.30000000000000004</v>
      </c>
      <c r="V27" s="26">
        <v>2.8</v>
      </c>
      <c r="W27" s="26">
        <v>0</v>
      </c>
      <c r="X27" s="26">
        <v>0</v>
      </c>
      <c r="Y27" s="26">
        <v>0.30000000000000027</v>
      </c>
      <c r="Z27" s="26">
        <v>0</v>
      </c>
      <c r="AA27" s="26">
        <v>0</v>
      </c>
      <c r="AB27" s="26">
        <v>0</v>
      </c>
      <c r="AC27" s="26">
        <v>0</v>
      </c>
      <c r="AD27" s="26">
        <v>0</v>
      </c>
      <c r="AE27" s="26">
        <v>0</v>
      </c>
      <c r="AF27" s="26">
        <v>0.5</v>
      </c>
      <c r="AG27" s="26">
        <v>0</v>
      </c>
      <c r="AH27" s="26">
        <v>0</v>
      </c>
      <c r="AI27" s="26">
        <v>3.8</v>
      </c>
      <c r="AJ27" s="26">
        <v>0</v>
      </c>
      <c r="AK27" s="26">
        <v>0</v>
      </c>
      <c r="AL27" s="26">
        <v>0</v>
      </c>
      <c r="AM27" s="26">
        <v>0</v>
      </c>
      <c r="AN27" s="26">
        <v>0</v>
      </c>
      <c r="AO27" s="26">
        <v>0</v>
      </c>
      <c r="AP27" s="26">
        <v>0</v>
      </c>
      <c r="AQ27" s="46">
        <v>0</v>
      </c>
      <c r="AR27" s="46">
        <v>5.8</v>
      </c>
      <c r="AS27" s="46">
        <v>0</v>
      </c>
      <c r="AT27" s="259">
        <v>0</v>
      </c>
      <c r="AU27" s="259">
        <v>0</v>
      </c>
      <c r="AV27" s="259">
        <v>0</v>
      </c>
      <c r="AW27" s="46">
        <v>0</v>
      </c>
      <c r="AX27" s="259">
        <v>0</v>
      </c>
      <c r="AY27" s="260">
        <v>0</v>
      </c>
      <c r="AZ27" s="260">
        <v>0</v>
      </c>
      <c r="BA27" s="260">
        <v>0</v>
      </c>
      <c r="BB27" s="260">
        <v>0</v>
      </c>
      <c r="BC27" s="259">
        <v>0</v>
      </c>
      <c r="BD27" s="259">
        <v>0</v>
      </c>
    </row>
    <row r="28" spans="1:56" s="28" customFormat="1" x14ac:dyDescent="0.3">
      <c r="A28" s="48" t="s">
        <v>201</v>
      </c>
      <c r="B28" s="26">
        <v>-26.600000000000009</v>
      </c>
      <c r="C28" s="26">
        <v>-139.29999999999998</v>
      </c>
      <c r="D28" s="26">
        <v>26.899999999999984</v>
      </c>
      <c r="E28" s="26">
        <v>11</v>
      </c>
      <c r="F28" s="26">
        <v>-51.400000000000006</v>
      </c>
      <c r="G28" s="26">
        <v>82.4</v>
      </c>
      <c r="H28" s="26">
        <v>1.9999999999999982</v>
      </c>
      <c r="I28" s="26">
        <v>-7.9000000000000057</v>
      </c>
      <c r="J28" s="26">
        <v>-2.1000000000000005</v>
      </c>
      <c r="K28" s="26">
        <v>-14.599999999999998</v>
      </c>
      <c r="L28" s="26">
        <v>22.299999999999997</v>
      </c>
      <c r="M28" s="26">
        <v>-39.4</v>
      </c>
      <c r="N28" s="26">
        <v>-57.400000000000006</v>
      </c>
      <c r="O28" s="26">
        <v>15.300000000000004</v>
      </c>
      <c r="P28" s="26">
        <v>-22.400000000000006</v>
      </c>
      <c r="Q28" s="26">
        <v>48.6</v>
      </c>
      <c r="R28" s="26">
        <v>-33.700000000000003</v>
      </c>
      <c r="S28" s="26">
        <v>-33.700000000000003</v>
      </c>
      <c r="T28" s="26">
        <v>-25.899999999999984</v>
      </c>
      <c r="U28" s="26">
        <v>-88.199999999999989</v>
      </c>
      <c r="V28" s="26">
        <v>65</v>
      </c>
      <c r="W28" s="26">
        <v>-41.100000000000009</v>
      </c>
      <c r="X28" s="26">
        <v>-38.499999999999986</v>
      </c>
      <c r="Y28" s="26">
        <v>-38.999999999999986</v>
      </c>
      <c r="Z28" s="26">
        <v>-8.2000000000000064</v>
      </c>
      <c r="AA28" s="26">
        <v>-3.399999999999995</v>
      </c>
      <c r="AB28" s="26">
        <v>-43.699999999999996</v>
      </c>
      <c r="AC28" s="26">
        <v>-71.100000000000009</v>
      </c>
      <c r="AD28" s="26">
        <v>-4.8999999999999932</v>
      </c>
      <c r="AE28" s="26">
        <v>-26.799999999999997</v>
      </c>
      <c r="AF28" s="26">
        <v>-89.9</v>
      </c>
      <c r="AG28" s="26">
        <v>-83.3</v>
      </c>
      <c r="AH28" s="26">
        <v>77.5</v>
      </c>
      <c r="AI28" s="26">
        <v>135.20000000000002</v>
      </c>
      <c r="AJ28" s="26">
        <v>-33.800000000000018</v>
      </c>
      <c r="AK28" s="26">
        <v>-130.29999999999998</v>
      </c>
      <c r="AL28" s="26">
        <v>-33.399999999999991</v>
      </c>
      <c r="AM28" s="26">
        <v>12.499999999999993</v>
      </c>
      <c r="AN28" s="26">
        <v>109.8</v>
      </c>
      <c r="AO28" s="26">
        <v>-239.7</v>
      </c>
      <c r="AP28" s="26">
        <v>92.7</v>
      </c>
      <c r="AQ28" s="46">
        <v>-139.19999999999999</v>
      </c>
      <c r="AR28" s="46">
        <v>-75.399999999999977</v>
      </c>
      <c r="AS28" s="46">
        <v>-87.9</v>
      </c>
      <c r="AT28" s="259">
        <v>99.4</v>
      </c>
      <c r="AU28" s="259">
        <v>110.6</v>
      </c>
      <c r="AV28" s="259">
        <v>135.50000000000003</v>
      </c>
      <c r="AW28" s="46">
        <v>-267.3</v>
      </c>
      <c r="AX28" s="259">
        <v>-154.49999999999997</v>
      </c>
      <c r="AY28" s="259">
        <v>305.7</v>
      </c>
      <c r="AZ28" s="259">
        <v>-49.900000000000013</v>
      </c>
      <c r="BA28" s="259">
        <v>-11.299999999999983</v>
      </c>
      <c r="BB28" s="259">
        <v>-13.599999999999998</v>
      </c>
      <c r="BC28" s="259">
        <v>271.59999999999997</v>
      </c>
      <c r="BD28" s="259">
        <v>131.90000000000003</v>
      </c>
    </row>
    <row r="29" spans="1:56" s="5" customFormat="1" x14ac:dyDescent="0.3">
      <c r="A29" s="38" t="s">
        <v>260</v>
      </c>
      <c r="B29" s="210">
        <v>-12</v>
      </c>
      <c r="C29" s="210">
        <v>-11.2</v>
      </c>
      <c r="D29" s="210">
        <v>-19.2</v>
      </c>
      <c r="E29" s="210">
        <v>21.5</v>
      </c>
      <c r="F29" s="210">
        <v>-30.2</v>
      </c>
      <c r="G29" s="210">
        <v>-9.4</v>
      </c>
      <c r="H29" s="210">
        <v>4.5</v>
      </c>
      <c r="I29" s="210">
        <v>20.399999999999999</v>
      </c>
      <c r="J29" s="210">
        <v>-4.2</v>
      </c>
      <c r="K29" s="210">
        <v>-5.8999999999999995</v>
      </c>
      <c r="L29" s="210">
        <v>-6.8</v>
      </c>
      <c r="M29" s="210">
        <v>-3.5</v>
      </c>
      <c r="N29" s="210">
        <v>-24.4</v>
      </c>
      <c r="O29" s="210">
        <v>-16.600000000000001</v>
      </c>
      <c r="P29" s="210">
        <v>-21</v>
      </c>
      <c r="Q29" s="210">
        <v>26.6</v>
      </c>
      <c r="R29" s="210">
        <v>-16.800000000000004</v>
      </c>
      <c r="S29" s="210">
        <v>-16.800000000000004</v>
      </c>
      <c r="T29" s="210">
        <v>-25.5</v>
      </c>
      <c r="U29" s="210">
        <v>11.600000000000001</v>
      </c>
      <c r="V29" s="210">
        <v>-7.8</v>
      </c>
      <c r="W29" s="210">
        <v>-23</v>
      </c>
      <c r="X29" s="210">
        <v>-31.599999999999998</v>
      </c>
      <c r="Y29" s="210">
        <v>6.3999999999999986</v>
      </c>
      <c r="Z29" s="210">
        <v>-39.700000000000003</v>
      </c>
      <c r="AA29" s="210">
        <v>-16.5</v>
      </c>
      <c r="AB29" s="210">
        <v>-20.099999999999994</v>
      </c>
      <c r="AC29" s="210">
        <v>-56.3</v>
      </c>
      <c r="AD29" s="210">
        <v>65.900000000000006</v>
      </c>
      <c r="AE29" s="210">
        <v>-31.000000000000007</v>
      </c>
      <c r="AF29" s="210">
        <v>-54.2</v>
      </c>
      <c r="AG29" s="210">
        <v>-10.3</v>
      </c>
      <c r="AH29" s="210">
        <v>51.1</v>
      </c>
      <c r="AI29" s="210">
        <v>-48.1</v>
      </c>
      <c r="AJ29" s="210">
        <v>-59.4</v>
      </c>
      <c r="AK29" s="210">
        <v>-85.1</v>
      </c>
      <c r="AL29" s="210">
        <v>156.1</v>
      </c>
      <c r="AM29" s="210">
        <v>-85.399999999999991</v>
      </c>
      <c r="AN29" s="210">
        <v>-18.400000000000006</v>
      </c>
      <c r="AO29" s="210">
        <v>-154.89999999999998</v>
      </c>
      <c r="AP29" s="210">
        <v>99.3</v>
      </c>
      <c r="AQ29" s="229">
        <v>-63.3</v>
      </c>
      <c r="AR29" s="229">
        <v>-148.69999999999999</v>
      </c>
      <c r="AS29" s="229">
        <v>-53.999999999999986</v>
      </c>
      <c r="AT29" s="260">
        <v>194.2</v>
      </c>
      <c r="AU29" s="260">
        <v>28.5</v>
      </c>
      <c r="AV29" s="260">
        <v>36.400000000000034</v>
      </c>
      <c r="AW29" s="229">
        <v>-201.8</v>
      </c>
      <c r="AX29" s="260">
        <v>16.899999999999999</v>
      </c>
      <c r="AY29" s="5">
        <v>61.4</v>
      </c>
      <c r="AZ29" s="277">
        <v>-78</v>
      </c>
      <c r="BA29" s="260">
        <v>-25.5</v>
      </c>
      <c r="BB29" s="260">
        <v>113.9</v>
      </c>
      <c r="BC29" s="260">
        <v>-229.10000000000002</v>
      </c>
      <c r="BD29" s="260">
        <v>-67.499999999999986</v>
      </c>
    </row>
    <row r="30" spans="1:56" s="5" customFormat="1" x14ac:dyDescent="0.3">
      <c r="A30" s="38" t="s">
        <v>160</v>
      </c>
      <c r="B30" s="210">
        <v>-78.900000000000006</v>
      </c>
      <c r="C30" s="210">
        <v>-13.2</v>
      </c>
      <c r="D30" s="210">
        <v>104.3</v>
      </c>
      <c r="E30" s="210">
        <v>17.599999999999998</v>
      </c>
      <c r="F30" s="210">
        <v>-33.700000000000003</v>
      </c>
      <c r="G30" s="210">
        <v>39.5</v>
      </c>
      <c r="H30" s="210">
        <v>-26.8</v>
      </c>
      <c r="I30" s="210">
        <v>25.9</v>
      </c>
      <c r="J30" s="210">
        <v>-15.1</v>
      </c>
      <c r="K30" s="210">
        <v>5.4</v>
      </c>
      <c r="L30" s="210">
        <v>18.2</v>
      </c>
      <c r="M30" s="210">
        <v>-2.6</v>
      </c>
      <c r="N30" s="210">
        <v>-52.1</v>
      </c>
      <c r="O30" s="210">
        <v>30.6</v>
      </c>
      <c r="P30" s="210">
        <v>-25.700000000000003</v>
      </c>
      <c r="Q30" s="210">
        <v>27.900000000000006</v>
      </c>
      <c r="R30" s="210">
        <v>-44.4</v>
      </c>
      <c r="S30" s="210">
        <v>-44.4</v>
      </c>
      <c r="T30" s="210">
        <v>-27.9</v>
      </c>
      <c r="U30" s="210">
        <v>-60</v>
      </c>
      <c r="V30" s="210">
        <v>38.1</v>
      </c>
      <c r="W30" s="210">
        <v>-31.700000000000003</v>
      </c>
      <c r="X30" s="210">
        <v>-38.5</v>
      </c>
      <c r="Y30" s="210">
        <v>-6.4999999999999929</v>
      </c>
      <c r="Z30" s="210">
        <v>-6.4</v>
      </c>
      <c r="AA30" s="210">
        <v>19.700000000000003</v>
      </c>
      <c r="AB30" s="210">
        <v>-14.9</v>
      </c>
      <c r="AC30" s="210">
        <v>19.200000000000003</v>
      </c>
      <c r="AD30" s="210">
        <v>-23.7</v>
      </c>
      <c r="AE30" s="210">
        <v>-59.599999999999994</v>
      </c>
      <c r="AF30" s="210">
        <v>-17.700000000000003</v>
      </c>
      <c r="AG30" s="210">
        <v>-109.19999999999999</v>
      </c>
      <c r="AH30" s="210">
        <v>42.4</v>
      </c>
      <c r="AI30" s="210">
        <v>61.400000000000013</v>
      </c>
      <c r="AJ30" s="210">
        <v>-20.900000000000006</v>
      </c>
      <c r="AK30" s="210">
        <v>2</v>
      </c>
      <c r="AL30" s="210">
        <v>-103.5</v>
      </c>
      <c r="AM30" s="210">
        <v>4.5</v>
      </c>
      <c r="AN30" s="210">
        <v>59.5</v>
      </c>
      <c r="AO30" s="210">
        <v>-9.7000000000000028</v>
      </c>
      <c r="AP30" s="210">
        <v>10.8</v>
      </c>
      <c r="AQ30" s="229">
        <v>-91.2</v>
      </c>
      <c r="AR30" s="229">
        <v>-55.099999999999994</v>
      </c>
      <c r="AS30" s="229">
        <v>64.599999999999994</v>
      </c>
      <c r="AT30" s="260">
        <v>-105.2</v>
      </c>
      <c r="AU30" s="260">
        <v>45.400000000000006</v>
      </c>
      <c r="AV30" s="260">
        <v>73.899999999999991</v>
      </c>
      <c r="AW30" s="229">
        <v>-42</v>
      </c>
      <c r="AX30" s="260">
        <v>-184.4</v>
      </c>
      <c r="AY30" s="260">
        <v>-121.20000000000002</v>
      </c>
      <c r="AZ30" s="260">
        <v>-137</v>
      </c>
      <c r="BA30" s="260">
        <v>11.700000000000045</v>
      </c>
      <c r="BB30" s="260">
        <v>-241.2</v>
      </c>
      <c r="BC30" s="260">
        <v>215.2</v>
      </c>
      <c r="BD30" s="260">
        <v>-50.5</v>
      </c>
    </row>
    <row r="31" spans="1:56" s="5" customFormat="1" x14ac:dyDescent="0.3">
      <c r="A31" s="218" t="s">
        <v>174</v>
      </c>
      <c r="B31" s="210">
        <v>42.9</v>
      </c>
      <c r="C31" s="210">
        <v>25</v>
      </c>
      <c r="D31" s="210">
        <v>-16.200000000000003</v>
      </c>
      <c r="E31" s="210">
        <v>-18.899999999999999</v>
      </c>
      <c r="F31" s="210">
        <v>5.5</v>
      </c>
      <c r="G31" s="210">
        <v>23.5</v>
      </c>
      <c r="H31" s="210">
        <v>12.9</v>
      </c>
      <c r="I31" s="210">
        <v>-41.7</v>
      </c>
      <c r="J31" s="210">
        <v>0</v>
      </c>
      <c r="K31" s="210">
        <v>0</v>
      </c>
      <c r="L31" s="210">
        <v>0</v>
      </c>
      <c r="M31" s="210">
        <v>0</v>
      </c>
      <c r="N31" s="210">
        <v>0</v>
      </c>
      <c r="O31" s="210">
        <v>0</v>
      </c>
      <c r="P31" s="210">
        <v>0</v>
      </c>
      <c r="Q31" s="210">
        <v>0</v>
      </c>
      <c r="R31" s="210">
        <v>0</v>
      </c>
      <c r="S31" s="210">
        <v>0</v>
      </c>
      <c r="T31" s="210">
        <v>0</v>
      </c>
      <c r="U31" s="210">
        <v>0</v>
      </c>
      <c r="V31" s="210">
        <v>0</v>
      </c>
      <c r="W31" s="210">
        <v>0</v>
      </c>
      <c r="X31" s="210">
        <v>0</v>
      </c>
      <c r="Y31" s="210">
        <v>0</v>
      </c>
      <c r="Z31" s="210">
        <v>0</v>
      </c>
      <c r="AA31" s="210">
        <v>0</v>
      </c>
      <c r="AB31" s="210">
        <v>0</v>
      </c>
      <c r="AC31" s="210">
        <v>0</v>
      </c>
      <c r="AD31" s="210">
        <v>0</v>
      </c>
      <c r="AE31" s="210">
        <v>0</v>
      </c>
      <c r="AF31" s="210">
        <v>0</v>
      </c>
      <c r="AG31" s="210">
        <v>0</v>
      </c>
      <c r="AH31" s="210">
        <v>0</v>
      </c>
      <c r="AI31" s="210">
        <v>0</v>
      </c>
      <c r="AJ31" s="210">
        <v>0</v>
      </c>
      <c r="AK31" s="210">
        <v>0</v>
      </c>
      <c r="AL31" s="210">
        <v>0</v>
      </c>
      <c r="AM31" s="210">
        <v>0</v>
      </c>
      <c r="AN31" s="210">
        <v>0</v>
      </c>
      <c r="AO31" s="210">
        <v>0</v>
      </c>
      <c r="AP31" s="210">
        <v>0</v>
      </c>
      <c r="AQ31" s="46">
        <v>0</v>
      </c>
      <c r="AR31" s="46">
        <v>0</v>
      </c>
      <c r="AS31" s="46">
        <v>0</v>
      </c>
      <c r="AT31" s="259">
        <v>0</v>
      </c>
      <c r="AU31" s="259">
        <v>0</v>
      </c>
      <c r="AV31" s="259">
        <v>0</v>
      </c>
      <c r="AW31" s="229">
        <v>0</v>
      </c>
      <c r="AX31" s="260">
        <v>0</v>
      </c>
      <c r="AY31" s="260">
        <v>0</v>
      </c>
      <c r="AZ31" s="260">
        <v>0</v>
      </c>
      <c r="BA31" s="260">
        <v>0</v>
      </c>
      <c r="BB31" s="260">
        <v>0</v>
      </c>
      <c r="BC31" s="260">
        <v>0</v>
      </c>
      <c r="BD31" s="260">
        <v>0</v>
      </c>
    </row>
    <row r="32" spans="1:56" s="5" customFormat="1" x14ac:dyDescent="0.3">
      <c r="A32" s="38" t="s">
        <v>161</v>
      </c>
      <c r="B32" s="210">
        <v>0</v>
      </c>
      <c r="C32" s="210">
        <v>0</v>
      </c>
      <c r="D32" s="210">
        <v>0</v>
      </c>
      <c r="E32" s="210">
        <v>0</v>
      </c>
      <c r="F32" s="210">
        <v>0</v>
      </c>
      <c r="G32" s="210">
        <v>0</v>
      </c>
      <c r="H32" s="210">
        <v>0</v>
      </c>
      <c r="I32" s="210">
        <v>0</v>
      </c>
      <c r="J32" s="210">
        <v>0</v>
      </c>
      <c r="K32" s="210">
        <v>0</v>
      </c>
      <c r="L32" s="210">
        <v>0</v>
      </c>
      <c r="M32" s="210">
        <v>0</v>
      </c>
      <c r="N32" s="210">
        <v>0</v>
      </c>
      <c r="O32" s="210">
        <v>0</v>
      </c>
      <c r="P32" s="210">
        <v>0</v>
      </c>
      <c r="Q32" s="210">
        <v>0</v>
      </c>
      <c r="R32" s="210">
        <v>0</v>
      </c>
      <c r="S32" s="210">
        <v>0</v>
      </c>
      <c r="T32" s="210">
        <v>0</v>
      </c>
      <c r="U32" s="210">
        <v>0</v>
      </c>
      <c r="V32" s="210">
        <v>0</v>
      </c>
      <c r="W32" s="210">
        <v>0</v>
      </c>
      <c r="X32" s="210">
        <v>0</v>
      </c>
      <c r="Y32" s="210">
        <v>0</v>
      </c>
      <c r="Z32" s="210">
        <v>0</v>
      </c>
      <c r="AA32" s="210">
        <v>0</v>
      </c>
      <c r="AB32" s="210">
        <v>0</v>
      </c>
      <c r="AC32" s="210">
        <v>-1.2</v>
      </c>
      <c r="AD32" s="210">
        <v>-3.8</v>
      </c>
      <c r="AE32" s="210">
        <v>-1.9000000000000004</v>
      </c>
      <c r="AF32" s="210">
        <v>1.2000000000000002</v>
      </c>
      <c r="AG32" s="210">
        <v>-0.20000000000000018</v>
      </c>
      <c r="AH32" s="210">
        <v>3.8</v>
      </c>
      <c r="AI32" s="210">
        <v>0</v>
      </c>
      <c r="AJ32" s="210">
        <v>0</v>
      </c>
      <c r="AK32" s="210">
        <v>2.5</v>
      </c>
      <c r="AL32" s="210">
        <v>0</v>
      </c>
      <c r="AM32" s="210">
        <v>0</v>
      </c>
      <c r="AN32" s="210">
        <v>0</v>
      </c>
      <c r="AO32" s="210">
        <v>0.2</v>
      </c>
      <c r="AP32" s="210">
        <v>0</v>
      </c>
      <c r="AQ32" s="46">
        <v>0</v>
      </c>
      <c r="AR32" s="46">
        <v>0</v>
      </c>
      <c r="AS32" s="46">
        <v>0</v>
      </c>
      <c r="AT32" s="259">
        <v>0</v>
      </c>
      <c r="AU32" s="260">
        <v>-16.399999999999999</v>
      </c>
      <c r="AV32" s="260">
        <v>0.1</v>
      </c>
      <c r="AW32" s="229">
        <v>-9.9999999999997868E-2</v>
      </c>
      <c r="AX32" s="260">
        <v>0</v>
      </c>
      <c r="AY32" s="260">
        <v>0</v>
      </c>
      <c r="AZ32" s="260">
        <v>0</v>
      </c>
      <c r="BA32" s="260">
        <v>0</v>
      </c>
      <c r="BB32" s="260">
        <v>0</v>
      </c>
      <c r="BC32" s="260">
        <v>-0.1</v>
      </c>
      <c r="BD32" s="260">
        <v>-0.8</v>
      </c>
    </row>
    <row r="33" spans="1:56" s="5" customFormat="1" x14ac:dyDescent="0.3">
      <c r="A33" s="38" t="s">
        <v>162</v>
      </c>
      <c r="B33" s="210">
        <v>0.9</v>
      </c>
      <c r="C33" s="210">
        <v>3.3</v>
      </c>
      <c r="D33" s="210">
        <v>-17.7</v>
      </c>
      <c r="E33" s="210">
        <v>-20.9</v>
      </c>
      <c r="F33" s="210">
        <v>4.7</v>
      </c>
      <c r="G33" s="210">
        <v>22.3</v>
      </c>
      <c r="H33" s="210">
        <v>-14.6</v>
      </c>
      <c r="I33" s="210">
        <v>13.5</v>
      </c>
      <c r="J33" s="210">
        <v>-3</v>
      </c>
      <c r="K33" s="210">
        <v>-5.5</v>
      </c>
      <c r="L33" s="210">
        <v>-14.4</v>
      </c>
      <c r="M33" s="210">
        <v>-16.399999999999999</v>
      </c>
      <c r="N33" s="210">
        <v>7.5</v>
      </c>
      <c r="O33" s="210">
        <v>-6.9</v>
      </c>
      <c r="P33" s="210">
        <v>-0.6</v>
      </c>
      <c r="Q33" s="210">
        <v>-14.8</v>
      </c>
      <c r="R33" s="210">
        <v>8.4</v>
      </c>
      <c r="S33" s="210">
        <v>8.4</v>
      </c>
      <c r="T33" s="210">
        <v>0.59999999999999964</v>
      </c>
      <c r="U33" s="210">
        <v>-24.5</v>
      </c>
      <c r="V33" s="210">
        <v>4.8</v>
      </c>
      <c r="W33" s="210">
        <v>2.9000000000000004</v>
      </c>
      <c r="X33" s="210">
        <v>7.1000000000000005</v>
      </c>
      <c r="Y33" s="210">
        <v>-11.4</v>
      </c>
      <c r="Z33" s="210">
        <v>5</v>
      </c>
      <c r="AA33" s="210">
        <v>14.3</v>
      </c>
      <c r="AB33" s="210">
        <v>3.6999999999999993</v>
      </c>
      <c r="AC33" s="210">
        <v>-32.700000000000003</v>
      </c>
      <c r="AD33" s="210">
        <v>-13.1</v>
      </c>
      <c r="AE33" s="210">
        <v>39.700000000000003</v>
      </c>
      <c r="AF33" s="210">
        <v>-26.6</v>
      </c>
      <c r="AG33" s="210">
        <v>-7</v>
      </c>
      <c r="AH33" s="210">
        <v>6.2</v>
      </c>
      <c r="AI33" s="210">
        <v>33.9</v>
      </c>
      <c r="AJ33" s="210">
        <v>84.5</v>
      </c>
      <c r="AK33" s="210">
        <v>-36.099999999999994</v>
      </c>
      <c r="AL33" s="210">
        <v>13.9</v>
      </c>
      <c r="AM33" s="210">
        <v>67.699999999999989</v>
      </c>
      <c r="AN33" s="210">
        <v>-3</v>
      </c>
      <c r="AO33" s="210">
        <v>-33.499999999999993</v>
      </c>
      <c r="AP33" s="210">
        <v>-5.3</v>
      </c>
      <c r="AQ33" s="229">
        <v>-4.2</v>
      </c>
      <c r="AR33" s="229">
        <v>62.1</v>
      </c>
      <c r="AS33" s="229">
        <v>15.20000000000001</v>
      </c>
      <c r="AT33" s="260">
        <v>7.5</v>
      </c>
      <c r="AU33" s="260">
        <v>46.4</v>
      </c>
      <c r="AV33" s="260">
        <v>31.1</v>
      </c>
      <c r="AW33" s="229">
        <v>-12</v>
      </c>
      <c r="AX33" s="260">
        <v>4.5999999999999996</v>
      </c>
      <c r="AY33" s="5">
        <v>64.3</v>
      </c>
      <c r="AZ33" s="277">
        <v>171.6</v>
      </c>
      <c r="BA33" s="260">
        <v>104.8</v>
      </c>
      <c r="BB33" s="260">
        <v>-19.899999999999999</v>
      </c>
      <c r="BC33" s="260">
        <v>53.5</v>
      </c>
      <c r="BD33" s="260">
        <v>107.9</v>
      </c>
    </row>
    <row r="34" spans="1:56" s="5" customFormat="1" x14ac:dyDescent="0.3">
      <c r="A34" s="38" t="s">
        <v>163</v>
      </c>
      <c r="B34" s="210">
        <v>-6.7</v>
      </c>
      <c r="C34" s="210">
        <v>1.9</v>
      </c>
      <c r="D34" s="210">
        <v>-33.200000000000003</v>
      </c>
      <c r="E34" s="210">
        <v>36.1</v>
      </c>
      <c r="F34" s="210">
        <v>-14.4</v>
      </c>
      <c r="G34" s="210">
        <v>-11.1</v>
      </c>
      <c r="H34" s="210">
        <v>1.3</v>
      </c>
      <c r="I34" s="210">
        <v>8.1</v>
      </c>
      <c r="J34" s="210">
        <v>-13.8</v>
      </c>
      <c r="K34" s="210">
        <v>1.9000000000000004</v>
      </c>
      <c r="L34" s="210">
        <v>10.9</v>
      </c>
      <c r="M34" s="210">
        <v>-31.6</v>
      </c>
      <c r="N34" s="210">
        <v>13.8</v>
      </c>
      <c r="O34" s="210">
        <v>9.5</v>
      </c>
      <c r="P34" s="210">
        <v>4</v>
      </c>
      <c r="Q34" s="210">
        <v>6.8000000000000007</v>
      </c>
      <c r="R34" s="210">
        <v>-17.2</v>
      </c>
      <c r="S34" s="210">
        <v>-17.2</v>
      </c>
      <c r="T34" s="210">
        <v>2.1999999999999993</v>
      </c>
      <c r="U34" s="210">
        <v>-6.6000000000000014</v>
      </c>
      <c r="V34" s="210">
        <v>1.8</v>
      </c>
      <c r="W34" s="210">
        <v>-8.4</v>
      </c>
      <c r="X34" s="210">
        <v>9.3000000000000007</v>
      </c>
      <c r="Y34" s="210">
        <v>-8.6999999999999993</v>
      </c>
      <c r="Z34" s="210">
        <v>0.8</v>
      </c>
      <c r="AA34" s="210">
        <v>1.2</v>
      </c>
      <c r="AB34" s="210">
        <v>-7.1</v>
      </c>
      <c r="AC34" s="210">
        <v>-11.000000000000002</v>
      </c>
      <c r="AD34" s="210">
        <v>-31.4</v>
      </c>
      <c r="AE34" s="210">
        <v>22.9</v>
      </c>
      <c r="AF34" s="210">
        <v>-28.5</v>
      </c>
      <c r="AG34" s="210">
        <v>19.899999999999999</v>
      </c>
      <c r="AH34" s="210">
        <v>4.7</v>
      </c>
      <c r="AI34" s="210">
        <v>16.900000000000002</v>
      </c>
      <c r="AJ34" s="210">
        <v>3.1999999999999993</v>
      </c>
      <c r="AK34" s="210">
        <v>-7.1999999999999993</v>
      </c>
      <c r="AL34" s="210">
        <v>-22.1</v>
      </c>
      <c r="AM34" s="210">
        <v>10.000000000000002</v>
      </c>
      <c r="AN34" s="210">
        <v>-8.7999999999999989</v>
      </c>
      <c r="AO34" s="210">
        <v>-14.399999999999999</v>
      </c>
      <c r="AP34" s="210">
        <v>-11.5</v>
      </c>
      <c r="AQ34" s="229">
        <v>-73.099999999999994</v>
      </c>
      <c r="AR34" s="229">
        <v>-33.700000000000003</v>
      </c>
      <c r="AS34" s="229">
        <v>71.199999999999989</v>
      </c>
      <c r="AT34" s="260">
        <v>-7.1</v>
      </c>
      <c r="AU34" s="260">
        <v>3.6</v>
      </c>
      <c r="AV34" s="260">
        <v>-0.9</v>
      </c>
      <c r="AW34" s="229">
        <v>1.1000000000000005</v>
      </c>
      <c r="AX34" s="260">
        <v>-33.299999999999997</v>
      </c>
      <c r="AY34" s="5">
        <v>28.799999999999997</v>
      </c>
      <c r="AZ34" s="271">
        <v>-2.4000000000000004</v>
      </c>
      <c r="BA34" s="260">
        <v>-4.1999999999999993</v>
      </c>
      <c r="BB34" s="260">
        <v>0.7</v>
      </c>
      <c r="BC34" s="260">
        <v>10.600000000000001</v>
      </c>
      <c r="BD34" s="260">
        <v>50.599999999999994</v>
      </c>
    </row>
    <row r="35" spans="1:56" s="5" customFormat="1" x14ac:dyDescent="0.3">
      <c r="A35" s="38" t="s">
        <v>164</v>
      </c>
      <c r="B35" s="210">
        <v>-3.3</v>
      </c>
      <c r="C35" s="210">
        <v>1.7</v>
      </c>
      <c r="D35" s="210">
        <v>1.5</v>
      </c>
      <c r="E35" s="210">
        <v>6.7</v>
      </c>
      <c r="F35" s="210">
        <v>5.2</v>
      </c>
      <c r="G35" s="210">
        <v>0.5</v>
      </c>
      <c r="H35" s="210">
        <v>-9.4</v>
      </c>
      <c r="I35" s="210">
        <v>7</v>
      </c>
      <c r="J35" s="210">
        <v>24</v>
      </c>
      <c r="K35" s="210">
        <v>-15.6</v>
      </c>
      <c r="L35" s="210">
        <v>-3.3</v>
      </c>
      <c r="M35" s="210">
        <v>2</v>
      </c>
      <c r="N35" s="210">
        <v>-1</v>
      </c>
      <c r="O35" s="210">
        <v>5.0999999999999996</v>
      </c>
      <c r="P35" s="210">
        <v>-16</v>
      </c>
      <c r="Q35" s="210">
        <v>13.8</v>
      </c>
      <c r="R35" s="210">
        <v>14.5</v>
      </c>
      <c r="S35" s="210">
        <v>14.5</v>
      </c>
      <c r="T35" s="210">
        <v>-8.3000000000000007</v>
      </c>
      <c r="U35" s="210">
        <v>-1.5999999999999979</v>
      </c>
      <c r="V35" s="210">
        <v>35.700000000000003</v>
      </c>
      <c r="W35" s="210">
        <v>3.3999999999999986</v>
      </c>
      <c r="X35" s="210">
        <v>11</v>
      </c>
      <c r="Y35" s="210">
        <v>-41.8</v>
      </c>
      <c r="Z35" s="210">
        <v>45.8</v>
      </c>
      <c r="AA35" s="210">
        <v>-24.4</v>
      </c>
      <c r="AB35" s="210">
        <v>-10.999999999999998</v>
      </c>
      <c r="AC35" s="210">
        <v>-8.4</v>
      </c>
      <c r="AD35" s="210">
        <v>9.8000000000000007</v>
      </c>
      <c r="AE35" s="210">
        <v>-10.4</v>
      </c>
      <c r="AF35" s="210">
        <v>24.400000000000002</v>
      </c>
      <c r="AG35" s="210">
        <v>24.599999999999998</v>
      </c>
      <c r="AH35" s="210">
        <v>-40.700000000000003</v>
      </c>
      <c r="AI35" s="210">
        <v>41.400000000000006</v>
      </c>
      <c r="AJ35" s="210">
        <v>-16.100000000000001</v>
      </c>
      <c r="AK35" s="210">
        <v>21.8</v>
      </c>
      <c r="AL35" s="210">
        <v>-26.2</v>
      </c>
      <c r="AM35" s="210">
        <v>8</v>
      </c>
      <c r="AN35" s="210">
        <v>51.8</v>
      </c>
      <c r="AO35" s="210">
        <v>-39.700000000000003</v>
      </c>
      <c r="AP35" s="210">
        <v>17.600000000000001</v>
      </c>
      <c r="AQ35" s="229">
        <v>15.199999999999996</v>
      </c>
      <c r="AR35" s="229">
        <v>93</v>
      </c>
      <c r="AS35" s="229">
        <v>-137.4</v>
      </c>
      <c r="AT35" s="260">
        <v>57.5</v>
      </c>
      <c r="AU35" s="260">
        <v>1.2000000000000028</v>
      </c>
      <c r="AV35" s="260">
        <v>-45.300000000000004</v>
      </c>
      <c r="AW35" s="229">
        <v>-16.7</v>
      </c>
      <c r="AX35" s="260">
        <v>-26</v>
      </c>
      <c r="AY35" s="5">
        <v>176.9</v>
      </c>
      <c r="AZ35" s="271">
        <v>-38.5</v>
      </c>
      <c r="BA35" s="260">
        <v>100.29999999999998</v>
      </c>
      <c r="BB35" s="260">
        <v>86.3</v>
      </c>
      <c r="BC35" s="260">
        <v>138.30000000000001</v>
      </c>
      <c r="BD35" s="260">
        <v>75.000000000000028</v>
      </c>
    </row>
    <row r="36" spans="1:56" s="5" customFormat="1" x14ac:dyDescent="0.3">
      <c r="A36" s="38" t="s">
        <v>165</v>
      </c>
      <c r="B36" s="210">
        <v>9.3000000000000007</v>
      </c>
      <c r="C36" s="210">
        <v>-5.3</v>
      </c>
      <c r="D36" s="210">
        <v>8</v>
      </c>
      <c r="E36" s="210">
        <v>-21.3</v>
      </c>
      <c r="F36" s="210">
        <v>13.4</v>
      </c>
      <c r="G36" s="210">
        <v>-2.2999999999999998</v>
      </c>
      <c r="H36" s="210">
        <v>18.7</v>
      </c>
      <c r="I36" s="210">
        <v>-34.6</v>
      </c>
      <c r="J36" s="210">
        <v>10.3</v>
      </c>
      <c r="K36" s="210">
        <v>-8.3000000000000007</v>
      </c>
      <c r="L36" s="210">
        <v>6.4</v>
      </c>
      <c r="M36" s="210">
        <v>27.8</v>
      </c>
      <c r="N36" s="210">
        <v>-1</v>
      </c>
      <c r="O36" s="210">
        <v>-7.5</v>
      </c>
      <c r="P36" s="210">
        <v>13.2</v>
      </c>
      <c r="Q36" s="210">
        <v>9.6999999999999993</v>
      </c>
      <c r="R36" s="210">
        <v>-7.4</v>
      </c>
      <c r="S36" s="210">
        <v>-7.4</v>
      </c>
      <c r="T36" s="210">
        <v>14.100000000000001</v>
      </c>
      <c r="U36" s="210">
        <v>18.100000000000001</v>
      </c>
      <c r="V36" s="210">
        <v>-4.0999999999999996</v>
      </c>
      <c r="W36" s="210">
        <v>-0.40000000000000036</v>
      </c>
      <c r="X36" s="210">
        <v>3.9</v>
      </c>
      <c r="Y36" s="210">
        <v>21.8</v>
      </c>
      <c r="Z36" s="210">
        <v>-15.7</v>
      </c>
      <c r="AA36" s="210">
        <v>-24.7</v>
      </c>
      <c r="AB36" s="210">
        <v>6.7999999999999972</v>
      </c>
      <c r="AC36" s="210">
        <v>26</v>
      </c>
      <c r="AD36" s="210">
        <v>2.4</v>
      </c>
      <c r="AE36" s="210">
        <v>-27.799999999999997</v>
      </c>
      <c r="AF36" s="210">
        <v>21.299999999999997</v>
      </c>
      <c r="AG36" s="210">
        <v>-3.3000000000000007</v>
      </c>
      <c r="AH36" s="210">
        <v>-0.9</v>
      </c>
      <c r="AI36" s="210">
        <v>-22.6</v>
      </c>
      <c r="AJ36" s="210">
        <v>-6.6000000000000014</v>
      </c>
      <c r="AK36" s="210">
        <v>8.7000000000000028</v>
      </c>
      <c r="AL36" s="210">
        <v>-7.3</v>
      </c>
      <c r="AM36" s="210">
        <v>-35.800000000000004</v>
      </c>
      <c r="AN36" s="210">
        <v>24.5</v>
      </c>
      <c r="AO36" s="210">
        <v>47.2</v>
      </c>
      <c r="AP36" s="210">
        <v>5.2</v>
      </c>
      <c r="AQ36" s="229">
        <v>-2.6</v>
      </c>
      <c r="AR36" s="229">
        <v>11.1</v>
      </c>
      <c r="AS36" s="229">
        <v>14.100000000000001</v>
      </c>
      <c r="AT36" s="260">
        <v>-18.600000000000001</v>
      </c>
      <c r="AU36" s="260">
        <v>-52.8</v>
      </c>
      <c r="AV36" s="260">
        <v>52.3</v>
      </c>
      <c r="AW36" s="229">
        <v>13.200000000000001</v>
      </c>
      <c r="AX36" s="260">
        <v>48.8</v>
      </c>
      <c r="AY36" s="260">
        <v>-3.6999999999999957</v>
      </c>
      <c r="AZ36" s="277">
        <v>25.4</v>
      </c>
      <c r="BA36" s="260">
        <v>-88.7</v>
      </c>
      <c r="BB36" s="260">
        <v>84.2</v>
      </c>
      <c r="BC36" s="260">
        <v>41.399999999999991</v>
      </c>
      <c r="BD36" s="260">
        <v>29.900000000000006</v>
      </c>
    </row>
    <row r="37" spans="1:56" s="5" customFormat="1" x14ac:dyDescent="0.3">
      <c r="A37" s="38" t="s">
        <v>166</v>
      </c>
      <c r="B37" s="210">
        <v>15.6</v>
      </c>
      <c r="C37" s="210">
        <v>1.7</v>
      </c>
      <c r="D37" s="210">
        <v>-9.8000000000000007</v>
      </c>
      <c r="E37" s="210">
        <v>-2.8</v>
      </c>
      <c r="F37" s="210">
        <v>0.2</v>
      </c>
      <c r="G37" s="210">
        <v>-0.5</v>
      </c>
      <c r="H37" s="210">
        <v>2.8</v>
      </c>
      <c r="I37" s="210">
        <v>-5</v>
      </c>
      <c r="J37" s="210">
        <v>1.8</v>
      </c>
      <c r="K37" s="210">
        <v>3.5</v>
      </c>
      <c r="L37" s="210">
        <v>-2.2999999999999998</v>
      </c>
      <c r="M37" s="210">
        <v>-1.5</v>
      </c>
      <c r="N37" s="210">
        <v>3.4</v>
      </c>
      <c r="O37" s="210">
        <v>-7</v>
      </c>
      <c r="P37" s="210">
        <v>5.6</v>
      </c>
      <c r="Q37" s="210">
        <v>-3.8</v>
      </c>
      <c r="R37" s="210">
        <v>0</v>
      </c>
      <c r="S37" s="210">
        <v>0</v>
      </c>
      <c r="T37" s="210">
        <v>4.7</v>
      </c>
      <c r="U37" s="210">
        <v>1.0999999999999996</v>
      </c>
      <c r="V37" s="210">
        <v>-3.2</v>
      </c>
      <c r="W37" s="210">
        <v>-2.5</v>
      </c>
      <c r="X37" s="210">
        <v>-2.8</v>
      </c>
      <c r="Y37" s="210">
        <v>1.5999999999999996</v>
      </c>
      <c r="Z37" s="210">
        <v>1.8</v>
      </c>
      <c r="AA37" s="210">
        <v>-1.8</v>
      </c>
      <c r="AB37" s="210">
        <v>3.5</v>
      </c>
      <c r="AC37" s="210">
        <v>0.79999999999999982</v>
      </c>
      <c r="AD37" s="210">
        <v>1.0999999999999999</v>
      </c>
      <c r="AE37" s="210">
        <v>-0.69999999999999984</v>
      </c>
      <c r="AF37" s="210">
        <v>-3.1999999999999997</v>
      </c>
      <c r="AG37" s="210">
        <v>2.5999999999999996</v>
      </c>
      <c r="AH37" s="210">
        <v>1</v>
      </c>
      <c r="AI37" s="210">
        <v>-3</v>
      </c>
      <c r="AJ37" s="210">
        <v>0.30000000000000004</v>
      </c>
      <c r="AK37" s="210">
        <v>-2.8</v>
      </c>
      <c r="AL37" s="210">
        <v>3.8</v>
      </c>
      <c r="AM37" s="210">
        <v>-1.2999999999999998</v>
      </c>
      <c r="AN37" s="210">
        <v>-1</v>
      </c>
      <c r="AO37" s="210">
        <v>1.4</v>
      </c>
      <c r="AP37" s="210">
        <v>-2.2000000000000002</v>
      </c>
      <c r="AQ37" s="229">
        <v>4.9000000000000004</v>
      </c>
      <c r="AR37" s="229">
        <v>-0.59999999999999964</v>
      </c>
      <c r="AS37" s="229">
        <v>3.8000000000000003</v>
      </c>
      <c r="AT37" s="260">
        <v>-4</v>
      </c>
      <c r="AU37" s="260">
        <v>-3.5</v>
      </c>
      <c r="AV37" s="260">
        <v>0.5</v>
      </c>
      <c r="AW37" s="229">
        <v>-1.6999999999999993</v>
      </c>
      <c r="AX37" s="260">
        <v>8.8000000000000007</v>
      </c>
      <c r="AY37" s="260">
        <v>-3.0000000000000009</v>
      </c>
      <c r="AZ37" s="277">
        <v>6.7</v>
      </c>
      <c r="BA37" s="260">
        <v>-4.9000000000000004</v>
      </c>
      <c r="BB37" s="260">
        <v>5.7</v>
      </c>
      <c r="BC37" s="260">
        <v>-6</v>
      </c>
      <c r="BD37" s="260">
        <v>-1.4</v>
      </c>
    </row>
    <row r="38" spans="1:56" s="5" customFormat="1" x14ac:dyDescent="0.3">
      <c r="A38" s="38" t="s">
        <v>167</v>
      </c>
      <c r="B38" s="210">
        <v>5.6</v>
      </c>
      <c r="C38" s="210">
        <v>-143.19999999999999</v>
      </c>
      <c r="D38" s="210">
        <v>9.1999999999999993</v>
      </c>
      <c r="E38" s="210">
        <v>-7</v>
      </c>
      <c r="F38" s="210">
        <v>-2.1</v>
      </c>
      <c r="G38" s="210">
        <v>19.899999999999999</v>
      </c>
      <c r="H38" s="210">
        <v>12.6</v>
      </c>
      <c r="I38" s="210">
        <v>-1.5</v>
      </c>
      <c r="J38" s="210">
        <v>-2.1</v>
      </c>
      <c r="K38" s="210">
        <v>9.9</v>
      </c>
      <c r="L38" s="210">
        <v>13.6</v>
      </c>
      <c r="M38" s="210">
        <v>-13.6</v>
      </c>
      <c r="N38" s="210">
        <v>-3.6</v>
      </c>
      <c r="O38" s="210">
        <v>8.1</v>
      </c>
      <c r="P38" s="210">
        <v>18.100000000000001</v>
      </c>
      <c r="Q38" s="210">
        <v>-17.600000000000001</v>
      </c>
      <c r="R38" s="210">
        <v>29.2</v>
      </c>
      <c r="S38" s="210">
        <v>29.2</v>
      </c>
      <c r="T38" s="210">
        <v>14.200000000000001</v>
      </c>
      <c r="U38" s="210">
        <v>-26.3</v>
      </c>
      <c r="V38" s="210">
        <v>-0.3</v>
      </c>
      <c r="W38" s="210">
        <v>18.599999999999998</v>
      </c>
      <c r="X38" s="210">
        <v>3.1000000000000014</v>
      </c>
      <c r="Y38" s="210">
        <v>-0.39999999999999858</v>
      </c>
      <c r="Z38" s="210">
        <v>0.2</v>
      </c>
      <c r="AA38" s="210">
        <v>28.8</v>
      </c>
      <c r="AB38" s="210">
        <v>-4.6000000000000014</v>
      </c>
      <c r="AC38" s="210">
        <v>-7.5</v>
      </c>
      <c r="AD38" s="210">
        <v>-12.1</v>
      </c>
      <c r="AE38" s="210">
        <v>42</v>
      </c>
      <c r="AF38" s="210">
        <v>-6.5999999999999979</v>
      </c>
      <c r="AG38" s="210">
        <v>-0.40000000000000213</v>
      </c>
      <c r="AH38" s="210">
        <v>9.9</v>
      </c>
      <c r="AI38" s="210">
        <v>55.300000000000004</v>
      </c>
      <c r="AJ38" s="210">
        <v>-18.800000000000004</v>
      </c>
      <c r="AK38" s="210">
        <v>-34.1</v>
      </c>
      <c r="AL38" s="210">
        <v>-48.099999999999994</v>
      </c>
      <c r="AM38" s="210">
        <v>44.8</v>
      </c>
      <c r="AN38" s="210">
        <v>5.1999999999999993</v>
      </c>
      <c r="AO38" s="210">
        <v>-36.299999999999997</v>
      </c>
      <c r="AP38" s="210">
        <v>-21.2</v>
      </c>
      <c r="AQ38" s="229">
        <v>75.099999999999994</v>
      </c>
      <c r="AR38" s="229">
        <v>-3.5</v>
      </c>
      <c r="AS38" s="229">
        <v>-65.400000000000006</v>
      </c>
      <c r="AT38" s="260">
        <v>-24.9</v>
      </c>
      <c r="AU38" s="260">
        <v>58.2</v>
      </c>
      <c r="AV38" s="260">
        <v>-12.6</v>
      </c>
      <c r="AW38" s="229">
        <v>-7.2999999999999989</v>
      </c>
      <c r="AX38" s="260">
        <v>10.1</v>
      </c>
      <c r="AY38" s="5">
        <v>102.2</v>
      </c>
      <c r="AZ38" s="277">
        <v>2.2999999999999998</v>
      </c>
      <c r="BA38" s="260">
        <v>-104.8</v>
      </c>
      <c r="BB38" s="260">
        <v>-43.3</v>
      </c>
      <c r="BC38" s="260">
        <v>47.8</v>
      </c>
      <c r="BD38" s="260">
        <v>-11.3</v>
      </c>
    </row>
    <row r="39" spans="1:56" s="5" customFormat="1" x14ac:dyDescent="0.3">
      <c r="A39" s="28" t="s">
        <v>180</v>
      </c>
      <c r="B39" s="26">
        <v>38.599999999999994</v>
      </c>
      <c r="C39" s="26">
        <v>-65.699999999999989</v>
      </c>
      <c r="D39" s="26">
        <v>183.39999999999995</v>
      </c>
      <c r="E39" s="26">
        <v>62.399999999999977</v>
      </c>
      <c r="F39" s="26">
        <v>21.799999999999997</v>
      </c>
      <c r="G39" s="26">
        <v>109.7</v>
      </c>
      <c r="H39" s="26">
        <v>100.79999999999998</v>
      </c>
      <c r="I39" s="26">
        <v>102.3</v>
      </c>
      <c r="J39" s="26">
        <v>78.800000000000011</v>
      </c>
      <c r="K39" s="26">
        <v>92.299999999999983</v>
      </c>
      <c r="L39" s="26">
        <v>125.6</v>
      </c>
      <c r="M39" s="26">
        <v>46.4</v>
      </c>
      <c r="N39" s="26">
        <v>47.899999999999991</v>
      </c>
      <c r="O39" s="26">
        <v>114.8</v>
      </c>
      <c r="P39" s="26">
        <v>100.39999999999998</v>
      </c>
      <c r="Q39" s="26">
        <v>168.70000000000002</v>
      </c>
      <c r="R39" s="26">
        <v>127.59999999999998</v>
      </c>
      <c r="S39" s="26">
        <v>127.59999999999998</v>
      </c>
      <c r="T39" s="26">
        <v>89.4</v>
      </c>
      <c r="U39" s="26">
        <v>29.400000000000048</v>
      </c>
      <c r="V39" s="26">
        <v>198.5</v>
      </c>
      <c r="W39" s="26">
        <v>145.5</v>
      </c>
      <c r="X39" s="26">
        <v>128.80000000000001</v>
      </c>
      <c r="Y39" s="26">
        <v>99.899999999999991</v>
      </c>
      <c r="Z39" s="26">
        <v>145.5</v>
      </c>
      <c r="AA39" s="26">
        <v>179.09999999999997</v>
      </c>
      <c r="AB39" s="26">
        <v>192.50000000000003</v>
      </c>
      <c r="AC39" s="26">
        <v>129</v>
      </c>
      <c r="AD39" s="26">
        <v>210.50000000000003</v>
      </c>
      <c r="AE39" s="26">
        <v>116.09999999999998</v>
      </c>
      <c r="AF39" s="26">
        <v>134.69999999999996</v>
      </c>
      <c r="AG39" s="26">
        <v>29.20000000000006</v>
      </c>
      <c r="AH39" s="26">
        <v>169.7</v>
      </c>
      <c r="AI39" s="26">
        <v>341.70000000000005</v>
      </c>
      <c r="AJ39" s="26">
        <v>213.00000000000006</v>
      </c>
      <c r="AK39" s="26">
        <v>239.80000000000004</v>
      </c>
      <c r="AL39" s="26">
        <v>203.30000000000007</v>
      </c>
      <c r="AM39" s="26">
        <v>253.29999999999995</v>
      </c>
      <c r="AN39" s="26">
        <v>396.50000000000006</v>
      </c>
      <c r="AO39" s="26">
        <v>9.0000000000000284</v>
      </c>
      <c r="AP39" s="26">
        <v>295.89999999999998</v>
      </c>
      <c r="AQ39" s="46">
        <v>205</v>
      </c>
      <c r="AR39" s="46">
        <v>252.7</v>
      </c>
      <c r="AS39" s="46">
        <v>39.10000000000008</v>
      </c>
      <c r="AT39" s="259">
        <v>205.5</v>
      </c>
      <c r="AU39" s="259">
        <v>227.10000000000002</v>
      </c>
      <c r="AV39" s="259">
        <v>267.39999999999992</v>
      </c>
      <c r="AW39" s="46">
        <v>-17.89999999999997</v>
      </c>
      <c r="AX39" s="259">
        <v>77.40000000000002</v>
      </c>
      <c r="AY39" s="273">
        <v>492.40000000000009</v>
      </c>
      <c r="AZ39" s="273">
        <v>141.6</v>
      </c>
      <c r="BA39" s="259">
        <v>-18.199999999999903</v>
      </c>
      <c r="BB39" s="259">
        <v>16.500000000000043</v>
      </c>
      <c r="BC39" s="259">
        <v>365.8</v>
      </c>
      <c r="BD39" s="259">
        <v>426.2</v>
      </c>
    </row>
    <row r="40" spans="1:56" s="5" customFormat="1" x14ac:dyDescent="0.3">
      <c r="A40" s="28" t="s">
        <v>181</v>
      </c>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54"/>
      <c r="AR40" s="46"/>
      <c r="AS40" s="46"/>
      <c r="AT40" s="259"/>
      <c r="AU40" s="259"/>
      <c r="AZ40" s="271"/>
      <c r="BA40" s="271"/>
      <c r="BB40" s="271"/>
      <c r="BC40" s="336"/>
      <c r="BD40" s="336"/>
    </row>
    <row r="41" spans="1:56" s="5" customFormat="1" x14ac:dyDescent="0.3">
      <c r="A41" s="38" t="s">
        <v>182</v>
      </c>
      <c r="B41" s="210">
        <v>-10.9</v>
      </c>
      <c r="C41" s="210">
        <v>-21.1</v>
      </c>
      <c r="D41" s="210">
        <v>-19.399999999999999</v>
      </c>
      <c r="E41" s="210">
        <v>-12</v>
      </c>
      <c r="F41" s="210">
        <v>-26.5</v>
      </c>
      <c r="G41" s="210">
        <v>-13.5</v>
      </c>
      <c r="H41" s="210">
        <v>-45.2</v>
      </c>
      <c r="I41" s="210">
        <v>-31.3</v>
      </c>
      <c r="J41" s="210">
        <v>-38.5</v>
      </c>
      <c r="K41" s="210">
        <v>-32.599999999999994</v>
      </c>
      <c r="L41" s="210">
        <v>-20.2</v>
      </c>
      <c r="M41" s="210">
        <v>-35.200000000000003</v>
      </c>
      <c r="N41" s="210">
        <v>-29.2</v>
      </c>
      <c r="O41" s="210">
        <v>-18.900000000000002</v>
      </c>
      <c r="P41" s="210">
        <v>-31.1</v>
      </c>
      <c r="Q41" s="210">
        <v>-50.8</v>
      </c>
      <c r="R41" s="210">
        <v>-24.7</v>
      </c>
      <c r="S41" s="210">
        <v>-24.7</v>
      </c>
      <c r="T41" s="210">
        <v>-34.9</v>
      </c>
      <c r="U41" s="210">
        <v>-28.900000000000006</v>
      </c>
      <c r="V41" s="210">
        <v>-67.099999999999994</v>
      </c>
      <c r="W41" s="210">
        <v>-56.900000000000006</v>
      </c>
      <c r="X41" s="210">
        <v>-56.199999999999989</v>
      </c>
      <c r="Y41" s="210">
        <v>-91</v>
      </c>
      <c r="Z41" s="210">
        <v>-93.1</v>
      </c>
      <c r="AA41" s="210">
        <v>-72.300000000000011</v>
      </c>
      <c r="AB41" s="210">
        <v>-80.5</v>
      </c>
      <c r="AC41" s="210">
        <v>-99.1</v>
      </c>
      <c r="AD41" s="210">
        <v>-58.5</v>
      </c>
      <c r="AE41" s="210">
        <v>-169.2</v>
      </c>
      <c r="AF41" s="210">
        <v>-92</v>
      </c>
      <c r="AG41" s="210">
        <v>-78.800000000000011</v>
      </c>
      <c r="AH41" s="210">
        <v>-58.6</v>
      </c>
      <c r="AI41" s="210">
        <v>-48.300000000000004</v>
      </c>
      <c r="AJ41" s="210">
        <v>-71.900000000000006</v>
      </c>
      <c r="AK41" s="210">
        <v>-80.199999999999989</v>
      </c>
      <c r="AL41" s="210">
        <v>-68.399999999999991</v>
      </c>
      <c r="AM41" s="210">
        <v>-92.7</v>
      </c>
      <c r="AN41" s="210">
        <v>-80.599999999999994</v>
      </c>
      <c r="AO41" s="210">
        <v>-78.300000000000011</v>
      </c>
      <c r="AP41" s="210">
        <v>-70.3</v>
      </c>
      <c r="AQ41" s="229">
        <v>-73.2</v>
      </c>
      <c r="AR41" s="229">
        <v>-70</v>
      </c>
      <c r="AS41" s="229">
        <v>-86.5</v>
      </c>
      <c r="AT41" s="260">
        <v>-67.900000000000006</v>
      </c>
      <c r="AU41" s="260">
        <v>-70.5</v>
      </c>
      <c r="AV41" s="260">
        <v>-76.400000000000006</v>
      </c>
      <c r="AW41" s="229">
        <v>-104.80000000000001</v>
      </c>
      <c r="AX41" s="260">
        <v>-53.7</v>
      </c>
      <c r="AY41" s="260">
        <v>-44.8</v>
      </c>
      <c r="AZ41" s="260">
        <v>-54.400000000000006</v>
      </c>
      <c r="BA41" s="260">
        <v>-63</v>
      </c>
      <c r="BB41" s="260">
        <v>-36.6</v>
      </c>
      <c r="BC41" s="260">
        <v>-46.999999999999993</v>
      </c>
      <c r="BD41" s="260">
        <v>-41.7</v>
      </c>
    </row>
    <row r="42" spans="1:56" s="5" customFormat="1" x14ac:dyDescent="0.3">
      <c r="A42" s="38" t="s">
        <v>207</v>
      </c>
      <c r="B42" s="210"/>
      <c r="C42" s="210"/>
      <c r="D42" s="210"/>
      <c r="E42" s="210"/>
      <c r="F42" s="210"/>
      <c r="G42" s="210"/>
      <c r="H42" s="210"/>
      <c r="I42" s="210"/>
      <c r="J42" s="210"/>
      <c r="K42" s="210"/>
      <c r="L42" s="210"/>
      <c r="M42" s="210"/>
      <c r="N42" s="210"/>
      <c r="O42" s="210"/>
      <c r="P42" s="210"/>
      <c r="Q42" s="210"/>
      <c r="R42" s="210"/>
      <c r="S42" s="210"/>
      <c r="T42" s="210"/>
      <c r="U42" s="210"/>
      <c r="V42" s="210"/>
      <c r="W42" s="210"/>
      <c r="X42" s="210"/>
      <c r="Y42" s="210"/>
      <c r="Z42" s="210"/>
      <c r="AA42" s="210"/>
      <c r="AB42" s="210"/>
      <c r="AC42" s="210"/>
      <c r="AD42" s="210"/>
      <c r="AE42" s="210"/>
      <c r="AF42" s="210"/>
      <c r="AG42" s="210"/>
      <c r="AH42" s="210"/>
      <c r="AI42" s="210"/>
      <c r="AJ42" s="210"/>
      <c r="AK42" s="210"/>
      <c r="AL42" s="210"/>
      <c r="AM42" s="210"/>
      <c r="AN42" s="210"/>
      <c r="AO42" s="210"/>
      <c r="AP42" s="210"/>
      <c r="AQ42" s="229">
        <v>-36.6</v>
      </c>
      <c r="AR42" s="229">
        <v>0</v>
      </c>
      <c r="AS42" s="229">
        <v>0</v>
      </c>
      <c r="AT42" s="260">
        <v>-3.8</v>
      </c>
      <c r="AU42" s="260">
        <v>-3</v>
      </c>
      <c r="AV42" s="260">
        <v>0</v>
      </c>
      <c r="AW42" s="229">
        <v>0</v>
      </c>
      <c r="AX42" s="260">
        <v>0</v>
      </c>
      <c r="AY42" s="260">
        <v>-22.9</v>
      </c>
      <c r="AZ42" s="260">
        <v>0</v>
      </c>
      <c r="BA42" s="260">
        <v>0</v>
      </c>
      <c r="BB42" s="260">
        <v>0</v>
      </c>
      <c r="BC42" s="260">
        <v>-7.2</v>
      </c>
      <c r="BD42" s="260">
        <v>-57.7</v>
      </c>
    </row>
    <row r="43" spans="1:56" s="5" customFormat="1" x14ac:dyDescent="0.3">
      <c r="A43" s="38" t="s">
        <v>183</v>
      </c>
      <c r="B43" s="210">
        <v>0</v>
      </c>
      <c r="C43" s="210">
        <v>-149.6</v>
      </c>
      <c r="D43" s="210">
        <v>-99.4</v>
      </c>
      <c r="E43" s="210">
        <v>-17.399999999999977</v>
      </c>
      <c r="F43" s="210">
        <v>-58.8</v>
      </c>
      <c r="G43" s="210">
        <v>0</v>
      </c>
      <c r="H43" s="210">
        <v>-58.8</v>
      </c>
      <c r="I43" s="210" t="s">
        <v>1</v>
      </c>
      <c r="J43" s="210">
        <v>-58.8</v>
      </c>
      <c r="K43" s="210">
        <v>0</v>
      </c>
      <c r="L43" s="210">
        <v>-58.8</v>
      </c>
      <c r="M43" s="210">
        <v>-58.8</v>
      </c>
      <c r="N43" s="210">
        <v>0</v>
      </c>
      <c r="O43" s="210">
        <v>-44.8</v>
      </c>
      <c r="P43" s="210">
        <v>-1.3000000000000043</v>
      </c>
      <c r="Q43" s="210">
        <v>-97.4</v>
      </c>
      <c r="R43" s="210">
        <v>-65.3</v>
      </c>
      <c r="S43" s="210">
        <v>-65.3</v>
      </c>
      <c r="T43" s="210">
        <v>-59.7</v>
      </c>
      <c r="U43" s="210">
        <v>-25.099999999999994</v>
      </c>
      <c r="V43" s="210">
        <v>-34.799999999999997</v>
      </c>
      <c r="W43" s="210">
        <v>0</v>
      </c>
      <c r="X43" s="210">
        <v>-0.40000000000000568</v>
      </c>
      <c r="Y43" s="210">
        <v>-0.79999999999999716</v>
      </c>
      <c r="Z43" s="210">
        <v>-0.2</v>
      </c>
      <c r="AA43" s="210">
        <v>-5.8999999999999995</v>
      </c>
      <c r="AB43" s="210">
        <v>-2.9000000000000004</v>
      </c>
      <c r="AC43" s="210">
        <v>0</v>
      </c>
      <c r="AD43" s="210">
        <v>-0.2</v>
      </c>
      <c r="AE43" s="210">
        <v>-5.8999999999999995</v>
      </c>
      <c r="AF43" s="210">
        <v>-4.8000000000000007</v>
      </c>
      <c r="AG43" s="210">
        <v>-0.29999999999999893</v>
      </c>
      <c r="AH43" s="210">
        <v>-0.2</v>
      </c>
      <c r="AI43" s="210">
        <v>-7.7</v>
      </c>
      <c r="AJ43" s="210">
        <v>0</v>
      </c>
      <c r="AK43" s="210">
        <v>0</v>
      </c>
      <c r="AL43" s="210">
        <v>0</v>
      </c>
      <c r="AM43" s="210">
        <v>-6.4</v>
      </c>
      <c r="AN43" s="210">
        <v>-9.1</v>
      </c>
      <c r="AO43" s="210">
        <v>-5</v>
      </c>
      <c r="AP43" s="210">
        <v>0</v>
      </c>
      <c r="AQ43" s="229">
        <v>-1299</v>
      </c>
      <c r="AR43" s="229">
        <v>-2.7999999999999545</v>
      </c>
      <c r="AS43" s="229">
        <v>-4.6000000000001364</v>
      </c>
      <c r="AT43" s="260">
        <v>0</v>
      </c>
      <c r="AU43" s="260">
        <v>0</v>
      </c>
      <c r="AV43" s="260">
        <v>0</v>
      </c>
      <c r="AW43" s="229">
        <v>0</v>
      </c>
      <c r="AX43" s="260">
        <v>0</v>
      </c>
      <c r="AY43" s="260">
        <v>0</v>
      </c>
      <c r="AZ43" s="260">
        <v>0</v>
      </c>
      <c r="BA43" s="260">
        <v>0</v>
      </c>
      <c r="BB43" s="260">
        <v>0</v>
      </c>
      <c r="BC43" s="229">
        <v>0</v>
      </c>
      <c r="BD43" s="229">
        <v>0</v>
      </c>
    </row>
    <row r="44" spans="1:56" s="5" customFormat="1" x14ac:dyDescent="0.3">
      <c r="A44" s="38" t="s">
        <v>184</v>
      </c>
      <c r="B44" s="210">
        <v>0</v>
      </c>
      <c r="C44" s="210">
        <v>0</v>
      </c>
      <c r="D44" s="210">
        <v>0</v>
      </c>
      <c r="E44" s="210">
        <v>0</v>
      </c>
      <c r="F44" s="210">
        <v>0</v>
      </c>
      <c r="G44" s="210">
        <v>0</v>
      </c>
      <c r="H44" s="210">
        <v>0</v>
      </c>
      <c r="I44" s="210">
        <v>0</v>
      </c>
      <c r="J44" s="210">
        <v>0</v>
      </c>
      <c r="K44" s="210">
        <v>0</v>
      </c>
      <c r="L44" s="210">
        <v>-3.8</v>
      </c>
      <c r="M44" s="210">
        <v>0</v>
      </c>
      <c r="N44" s="210">
        <v>0</v>
      </c>
      <c r="O44" s="210">
        <v>0</v>
      </c>
      <c r="P44" s="210">
        <v>0</v>
      </c>
      <c r="Q44" s="210">
        <v>0</v>
      </c>
      <c r="R44" s="210">
        <v>0</v>
      </c>
      <c r="S44" s="210">
        <v>0</v>
      </c>
      <c r="T44" s="210">
        <v>0</v>
      </c>
      <c r="U44" s="210">
        <v>0</v>
      </c>
      <c r="V44" s="210">
        <v>0</v>
      </c>
      <c r="W44" s="210">
        <v>0</v>
      </c>
      <c r="X44" s="210">
        <v>0</v>
      </c>
      <c r="Y44" s="210">
        <v>0</v>
      </c>
      <c r="Z44" s="210">
        <v>0</v>
      </c>
      <c r="AA44" s="210">
        <v>0</v>
      </c>
      <c r="AB44" s="210">
        <v>0</v>
      </c>
      <c r="AC44" s="210">
        <v>-3.7</v>
      </c>
      <c r="AD44" s="210">
        <v>0</v>
      </c>
      <c r="AE44" s="210">
        <v>0</v>
      </c>
      <c r="AF44" s="210">
        <v>0</v>
      </c>
      <c r="AG44" s="210">
        <v>0</v>
      </c>
      <c r="AH44" s="210">
        <v>0</v>
      </c>
      <c r="AI44" s="210">
        <v>0</v>
      </c>
      <c r="AJ44" s="210">
        <v>0</v>
      </c>
      <c r="AK44" s="210">
        <v>-6.5</v>
      </c>
      <c r="AL44" s="210">
        <v>0</v>
      </c>
      <c r="AM44" s="210">
        <v>-1.1000000000000001</v>
      </c>
      <c r="AN44" s="210">
        <v>0</v>
      </c>
      <c r="AO44" s="210">
        <v>0</v>
      </c>
      <c r="AP44" s="210">
        <v>0</v>
      </c>
      <c r="AQ44" s="229">
        <v>0</v>
      </c>
      <c r="AR44" s="229">
        <v>0</v>
      </c>
      <c r="AS44" s="229">
        <v>0</v>
      </c>
      <c r="AT44" s="260">
        <v>0</v>
      </c>
      <c r="AU44" s="260">
        <v>-3</v>
      </c>
      <c r="AV44" s="260">
        <v>-3.2</v>
      </c>
      <c r="AW44" s="229">
        <v>0</v>
      </c>
      <c r="AX44" s="260">
        <v>0</v>
      </c>
      <c r="AY44" s="260">
        <v>0</v>
      </c>
      <c r="AZ44" s="260">
        <v>0</v>
      </c>
      <c r="BA44" s="260">
        <v>0</v>
      </c>
      <c r="BB44" s="260">
        <v>0</v>
      </c>
      <c r="BC44" s="229">
        <v>0</v>
      </c>
      <c r="BD44" s="229">
        <v>0</v>
      </c>
    </row>
    <row r="45" spans="1:56" s="5" customFormat="1" x14ac:dyDescent="0.3">
      <c r="A45" s="38" t="s">
        <v>188</v>
      </c>
      <c r="B45" s="210">
        <v>-3</v>
      </c>
      <c r="C45" s="210">
        <v>0</v>
      </c>
      <c r="D45" s="210">
        <v>-3.1</v>
      </c>
      <c r="E45" s="210">
        <v>-1.9999999999999991</v>
      </c>
      <c r="F45" s="210">
        <v>0</v>
      </c>
      <c r="G45" s="210">
        <v>-1.2</v>
      </c>
      <c r="H45" s="210">
        <v>-9.1</v>
      </c>
      <c r="I45" s="210" t="s">
        <v>1</v>
      </c>
      <c r="J45" s="210">
        <v>0</v>
      </c>
      <c r="K45" s="210">
        <v>0</v>
      </c>
      <c r="L45" s="210">
        <v>0</v>
      </c>
      <c r="M45" s="210">
        <v>0</v>
      </c>
      <c r="N45" s="210">
        <v>-0.5</v>
      </c>
      <c r="O45" s="210">
        <v>0</v>
      </c>
      <c r="P45" s="210">
        <v>0</v>
      </c>
      <c r="Q45" s="210">
        <v>0</v>
      </c>
      <c r="R45" s="210">
        <v>0</v>
      </c>
      <c r="S45" s="210">
        <v>0</v>
      </c>
      <c r="T45" s="210">
        <v>0</v>
      </c>
      <c r="U45" s="210">
        <v>0</v>
      </c>
      <c r="V45" s="210">
        <v>0</v>
      </c>
      <c r="W45" s="210">
        <v>0</v>
      </c>
      <c r="X45" s="210">
        <v>0</v>
      </c>
      <c r="Y45" s="210">
        <v>0</v>
      </c>
      <c r="Z45" s="210">
        <v>0</v>
      </c>
      <c r="AA45" s="210">
        <v>0</v>
      </c>
      <c r="AB45" s="210">
        <v>0</v>
      </c>
      <c r="AC45" s="210">
        <v>0</v>
      </c>
      <c r="AD45" s="210">
        <v>0</v>
      </c>
      <c r="AE45" s="210">
        <v>-39.4</v>
      </c>
      <c r="AF45" s="210">
        <v>0</v>
      </c>
      <c r="AG45" s="210">
        <v>0</v>
      </c>
      <c r="AH45" s="210">
        <v>0</v>
      </c>
      <c r="AI45" s="210">
        <v>0</v>
      </c>
      <c r="AJ45" s="210">
        <v>0</v>
      </c>
      <c r="AK45" s="210">
        <v>0</v>
      </c>
      <c r="AL45" s="210">
        <v>0</v>
      </c>
      <c r="AM45" s="210">
        <v>0</v>
      </c>
      <c r="AN45" s="210">
        <v>0</v>
      </c>
      <c r="AO45" s="210">
        <v>0</v>
      </c>
      <c r="AP45" s="210">
        <v>0</v>
      </c>
      <c r="AQ45" s="229">
        <v>0</v>
      </c>
      <c r="AR45" s="229">
        <v>0</v>
      </c>
      <c r="AS45" s="229">
        <v>0</v>
      </c>
      <c r="AT45" s="260">
        <v>0</v>
      </c>
      <c r="AU45" s="260">
        <v>0</v>
      </c>
      <c r="AV45" s="260">
        <v>0</v>
      </c>
      <c r="AW45" s="229">
        <v>0</v>
      </c>
      <c r="AX45" s="260">
        <v>0</v>
      </c>
      <c r="AY45" s="260">
        <v>0</v>
      </c>
      <c r="AZ45" s="260">
        <v>0</v>
      </c>
      <c r="BA45" s="260">
        <v>0</v>
      </c>
      <c r="BB45" s="260">
        <v>0</v>
      </c>
      <c r="BC45" s="229">
        <v>0</v>
      </c>
      <c r="BD45" s="229">
        <v>0</v>
      </c>
    </row>
    <row r="46" spans="1:56" s="5" customFormat="1" x14ac:dyDescent="0.3">
      <c r="A46" s="38" t="s">
        <v>210</v>
      </c>
      <c r="B46" s="229">
        <v>0</v>
      </c>
      <c r="C46" s="229">
        <v>0</v>
      </c>
      <c r="D46" s="229">
        <v>0</v>
      </c>
      <c r="E46" s="229">
        <v>0</v>
      </c>
      <c r="F46" s="229">
        <v>0</v>
      </c>
      <c r="G46" s="229">
        <v>0</v>
      </c>
      <c r="H46" s="229">
        <v>0</v>
      </c>
      <c r="I46" s="229">
        <v>0</v>
      </c>
      <c r="J46" s="229">
        <v>0</v>
      </c>
      <c r="K46" s="229">
        <v>0</v>
      </c>
      <c r="L46" s="229">
        <v>0</v>
      </c>
      <c r="M46" s="229">
        <v>0</v>
      </c>
      <c r="N46" s="229">
        <v>0</v>
      </c>
      <c r="O46" s="229">
        <v>0</v>
      </c>
      <c r="P46" s="229">
        <v>0</v>
      </c>
      <c r="Q46" s="229">
        <v>0</v>
      </c>
      <c r="R46" s="229">
        <v>0</v>
      </c>
      <c r="S46" s="229">
        <v>0</v>
      </c>
      <c r="T46" s="229">
        <v>0</v>
      </c>
      <c r="U46" s="229">
        <v>0</v>
      </c>
      <c r="V46" s="229">
        <v>0</v>
      </c>
      <c r="W46" s="229">
        <v>0</v>
      </c>
      <c r="X46" s="229">
        <v>0</v>
      </c>
      <c r="Y46" s="229">
        <v>0</v>
      </c>
      <c r="Z46" s="229">
        <v>0</v>
      </c>
      <c r="AA46" s="229">
        <v>0</v>
      </c>
      <c r="AB46" s="229">
        <v>0</v>
      </c>
      <c r="AC46" s="229">
        <v>0</v>
      </c>
      <c r="AD46" s="229">
        <v>0</v>
      </c>
      <c r="AE46" s="229">
        <v>0</v>
      </c>
      <c r="AF46" s="229">
        <v>0</v>
      </c>
      <c r="AG46" s="229">
        <v>0</v>
      </c>
      <c r="AH46" s="229">
        <v>0</v>
      </c>
      <c r="AI46" s="229">
        <v>0</v>
      </c>
      <c r="AJ46" s="229">
        <v>0</v>
      </c>
      <c r="AK46" s="229">
        <v>0</v>
      </c>
      <c r="AL46" s="229">
        <v>0</v>
      </c>
      <c r="AM46" s="229">
        <v>0</v>
      </c>
      <c r="AN46" s="229">
        <v>0</v>
      </c>
      <c r="AO46" s="229">
        <v>0</v>
      </c>
      <c r="AP46" s="229">
        <v>0</v>
      </c>
      <c r="AQ46" s="229">
        <v>0</v>
      </c>
      <c r="AR46" s="229">
        <v>-7</v>
      </c>
      <c r="AS46" s="229">
        <v>-0.70000000000000018</v>
      </c>
      <c r="AT46" s="260">
        <v>-14</v>
      </c>
      <c r="AU46" s="260">
        <v>-8</v>
      </c>
      <c r="AV46" s="260">
        <v>-11</v>
      </c>
      <c r="AW46" s="229">
        <v>-5</v>
      </c>
      <c r="AX46" s="260">
        <v>0</v>
      </c>
      <c r="AY46" s="260">
        <v>0</v>
      </c>
      <c r="AZ46" s="260">
        <v>0</v>
      </c>
      <c r="BA46" s="260">
        <v>0</v>
      </c>
      <c r="BB46" s="260">
        <v>0</v>
      </c>
      <c r="BC46" s="229">
        <v>0</v>
      </c>
      <c r="BD46" s="229">
        <v>0</v>
      </c>
    </row>
    <row r="47" spans="1:56" s="5" customFormat="1" x14ac:dyDescent="0.3">
      <c r="A47" s="38" t="s">
        <v>185</v>
      </c>
      <c r="B47" s="210">
        <v>0</v>
      </c>
      <c r="C47" s="210">
        <v>0</v>
      </c>
      <c r="D47" s="210">
        <v>0</v>
      </c>
      <c r="E47" s="210">
        <v>0</v>
      </c>
      <c r="F47" s="210">
        <v>0</v>
      </c>
      <c r="G47" s="210">
        <v>0</v>
      </c>
      <c r="H47" s="210">
        <v>1.6</v>
      </c>
      <c r="I47" s="210">
        <v>2.2999999999999998</v>
      </c>
      <c r="J47" s="210">
        <v>2.2999999999999998</v>
      </c>
      <c r="K47" s="210">
        <v>0.40000000000000036</v>
      </c>
      <c r="L47" s="210">
        <v>0</v>
      </c>
      <c r="M47" s="210">
        <v>0.4</v>
      </c>
      <c r="N47" s="210">
        <v>0.3</v>
      </c>
      <c r="O47" s="210">
        <v>0</v>
      </c>
      <c r="P47" s="210">
        <v>0</v>
      </c>
      <c r="Q47" s="210">
        <v>0</v>
      </c>
      <c r="R47" s="210">
        <v>0</v>
      </c>
      <c r="S47" s="210">
        <v>0</v>
      </c>
      <c r="T47" s="210">
        <v>0</v>
      </c>
      <c r="U47" s="210">
        <v>0</v>
      </c>
      <c r="V47" s="210">
        <v>0</v>
      </c>
      <c r="W47" s="210">
        <v>0</v>
      </c>
      <c r="X47" s="210">
        <v>0</v>
      </c>
      <c r="Y47" s="210">
        <v>0</v>
      </c>
      <c r="Z47" s="210">
        <v>0</v>
      </c>
      <c r="AA47" s="210">
        <v>0</v>
      </c>
      <c r="AB47" s="210">
        <v>0</v>
      </c>
      <c r="AC47" s="210">
        <v>0</v>
      </c>
      <c r="AD47" s="210">
        <v>0</v>
      </c>
      <c r="AE47" s="210">
        <v>0</v>
      </c>
      <c r="AF47" s="210">
        <v>0</v>
      </c>
      <c r="AG47" s="210">
        <v>0</v>
      </c>
      <c r="AH47" s="210">
        <v>0</v>
      </c>
      <c r="AI47" s="210">
        <v>0</v>
      </c>
      <c r="AJ47" s="210">
        <v>0</v>
      </c>
      <c r="AK47" s="210">
        <v>0</v>
      </c>
      <c r="AL47" s="210">
        <v>0</v>
      </c>
      <c r="AM47" s="210">
        <v>0</v>
      </c>
      <c r="AN47" s="210">
        <v>0</v>
      </c>
      <c r="AO47" s="210">
        <v>0</v>
      </c>
      <c r="AP47" s="210">
        <v>0</v>
      </c>
      <c r="AQ47" s="229">
        <v>0</v>
      </c>
      <c r="AR47" s="229">
        <v>0</v>
      </c>
      <c r="AS47" s="229">
        <v>0</v>
      </c>
      <c r="AT47" s="260">
        <v>0</v>
      </c>
      <c r="AU47" s="260">
        <v>0</v>
      </c>
      <c r="AV47" s="260">
        <v>0</v>
      </c>
      <c r="AW47" s="229">
        <v>0</v>
      </c>
      <c r="AX47" s="260">
        <v>0</v>
      </c>
      <c r="AY47" s="260">
        <v>0</v>
      </c>
      <c r="AZ47" s="260">
        <v>0</v>
      </c>
      <c r="BA47" s="260">
        <v>0</v>
      </c>
      <c r="BB47" s="260">
        <v>0</v>
      </c>
      <c r="BC47" s="229">
        <v>0</v>
      </c>
      <c r="BD47" s="229">
        <v>0</v>
      </c>
    </row>
    <row r="48" spans="1:56" x14ac:dyDescent="0.3">
      <c r="A48" s="38" t="s">
        <v>186</v>
      </c>
      <c r="B48" s="210">
        <v>0</v>
      </c>
      <c r="C48" s="210">
        <v>0</v>
      </c>
      <c r="D48" s="210">
        <v>0</v>
      </c>
      <c r="E48" s="210">
        <v>0</v>
      </c>
      <c r="F48" s="210">
        <v>0</v>
      </c>
      <c r="G48" s="210">
        <v>0</v>
      </c>
      <c r="H48" s="210">
        <v>0</v>
      </c>
      <c r="I48" s="210">
        <v>28.7</v>
      </c>
      <c r="J48" s="210">
        <v>63.7</v>
      </c>
      <c r="K48" s="210">
        <v>0</v>
      </c>
      <c r="L48" s="210">
        <v>0</v>
      </c>
      <c r="M48" s="210">
        <v>0</v>
      </c>
      <c r="N48" s="210">
        <v>0</v>
      </c>
      <c r="O48" s="210">
        <v>0</v>
      </c>
      <c r="P48" s="210">
        <v>0</v>
      </c>
      <c r="Q48" s="210">
        <v>0</v>
      </c>
      <c r="R48" s="210">
        <v>0</v>
      </c>
      <c r="S48" s="210">
        <v>0</v>
      </c>
      <c r="T48" s="210">
        <v>0</v>
      </c>
      <c r="U48" s="210">
        <v>0</v>
      </c>
      <c r="V48" s="210">
        <v>0</v>
      </c>
      <c r="W48" s="210">
        <v>0</v>
      </c>
      <c r="X48" s="210">
        <v>0</v>
      </c>
      <c r="Y48" s="210">
        <v>0</v>
      </c>
      <c r="Z48" s="210">
        <v>0</v>
      </c>
      <c r="AA48" s="210">
        <v>0</v>
      </c>
      <c r="AB48" s="210">
        <v>0</v>
      </c>
      <c r="AC48" s="210">
        <v>0</v>
      </c>
      <c r="AD48" s="210">
        <v>0</v>
      </c>
      <c r="AE48" s="210">
        <v>0</v>
      </c>
      <c r="AF48" s="210">
        <v>0</v>
      </c>
      <c r="AG48" s="210">
        <v>0</v>
      </c>
      <c r="AH48" s="210">
        <v>0</v>
      </c>
      <c r="AI48" s="210">
        <v>0</v>
      </c>
      <c r="AJ48" s="210">
        <v>0</v>
      </c>
      <c r="AK48" s="210">
        <v>0</v>
      </c>
      <c r="AL48" s="210">
        <v>0</v>
      </c>
      <c r="AM48" s="210">
        <v>0</v>
      </c>
      <c r="AN48" s="210">
        <v>0</v>
      </c>
      <c r="AO48" s="210">
        <v>0</v>
      </c>
      <c r="AP48" s="210">
        <v>0</v>
      </c>
      <c r="AQ48" s="229">
        <v>0</v>
      </c>
      <c r="AR48" s="229">
        <v>0</v>
      </c>
      <c r="AS48" s="229">
        <v>0</v>
      </c>
      <c r="AT48" s="260">
        <v>0</v>
      </c>
      <c r="AU48" s="260">
        <v>0</v>
      </c>
      <c r="AV48" s="260">
        <v>0</v>
      </c>
      <c r="AW48" s="229">
        <v>0</v>
      </c>
      <c r="AX48" s="260">
        <v>0</v>
      </c>
      <c r="AY48" s="260">
        <v>0</v>
      </c>
      <c r="AZ48" s="260">
        <v>0</v>
      </c>
      <c r="BA48" s="260">
        <v>0</v>
      </c>
      <c r="BB48" s="260">
        <v>0</v>
      </c>
      <c r="BC48" s="260">
        <v>0</v>
      </c>
      <c r="BD48" s="260">
        <v>0</v>
      </c>
    </row>
    <row r="49" spans="1:56" x14ac:dyDescent="0.3">
      <c r="A49" s="38" t="s">
        <v>217</v>
      </c>
      <c r="B49" s="210"/>
      <c r="C49" s="210"/>
      <c r="D49" s="210"/>
      <c r="E49" s="210"/>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0"/>
      <c r="AQ49" s="229">
        <v>113.7</v>
      </c>
      <c r="AR49" s="229">
        <v>0</v>
      </c>
      <c r="AS49" s="229">
        <v>0</v>
      </c>
      <c r="AT49" s="260">
        <v>0</v>
      </c>
      <c r="AU49" s="260">
        <v>0</v>
      </c>
      <c r="AV49" s="260">
        <v>0</v>
      </c>
      <c r="AW49" s="229">
        <v>0</v>
      </c>
      <c r="AX49" s="260">
        <v>0</v>
      </c>
      <c r="AY49" s="260">
        <v>0</v>
      </c>
      <c r="AZ49" s="260">
        <v>0</v>
      </c>
      <c r="BA49" s="260">
        <v>0</v>
      </c>
      <c r="BB49" s="260">
        <v>0</v>
      </c>
      <c r="BC49" s="260">
        <v>0</v>
      </c>
      <c r="BD49" s="260">
        <v>0</v>
      </c>
    </row>
    <row r="50" spans="1:56" x14ac:dyDescent="0.3">
      <c r="A50" s="38" t="s">
        <v>187</v>
      </c>
      <c r="B50" s="210">
        <v>0</v>
      </c>
      <c r="C50" s="210">
        <v>0</v>
      </c>
      <c r="D50" s="210">
        <v>0</v>
      </c>
      <c r="E50" s="210">
        <v>0</v>
      </c>
      <c r="F50" s="210">
        <v>0</v>
      </c>
      <c r="G50" s="210">
        <v>0</v>
      </c>
      <c r="H50" s="210">
        <v>0</v>
      </c>
      <c r="I50" s="210">
        <v>0</v>
      </c>
      <c r="J50" s="210">
        <v>0</v>
      </c>
      <c r="K50" s="210">
        <v>0</v>
      </c>
      <c r="L50" s="210">
        <v>0</v>
      </c>
      <c r="M50" s="210">
        <v>0</v>
      </c>
      <c r="N50" s="210">
        <v>0</v>
      </c>
      <c r="O50" s="210"/>
      <c r="P50" s="210">
        <v>0</v>
      </c>
      <c r="Q50" s="210">
        <v>0</v>
      </c>
      <c r="R50" s="210">
        <v>0</v>
      </c>
      <c r="S50" s="210">
        <v>0</v>
      </c>
      <c r="T50" s="210">
        <v>0</v>
      </c>
      <c r="U50" s="210">
        <v>0</v>
      </c>
      <c r="V50" s="210">
        <v>0</v>
      </c>
      <c r="W50" s="210">
        <v>0</v>
      </c>
      <c r="X50" s="210">
        <v>0</v>
      </c>
      <c r="Y50" s="210">
        <v>0</v>
      </c>
      <c r="Z50" s="210">
        <v>0</v>
      </c>
      <c r="AA50" s="210">
        <v>0</v>
      </c>
      <c r="AB50" s="210">
        <v>0</v>
      </c>
      <c r="AC50" s="210">
        <v>0</v>
      </c>
      <c r="AD50" s="210">
        <v>0</v>
      </c>
      <c r="AE50" s="210">
        <v>0</v>
      </c>
      <c r="AF50" s="210">
        <v>0</v>
      </c>
      <c r="AG50" s="210">
        <v>0</v>
      </c>
      <c r="AH50" s="210">
        <v>0</v>
      </c>
      <c r="AI50" s="210">
        <v>0</v>
      </c>
      <c r="AJ50" s="210">
        <v>0</v>
      </c>
      <c r="AK50" s="210">
        <v>0.8</v>
      </c>
      <c r="AL50" s="210">
        <v>0</v>
      </c>
      <c r="AM50" s="210">
        <v>0</v>
      </c>
      <c r="AN50" s="210">
        <v>0</v>
      </c>
      <c r="AO50" s="210">
        <v>0</v>
      </c>
      <c r="AP50" s="210">
        <v>0</v>
      </c>
      <c r="AQ50" s="46">
        <v>0</v>
      </c>
      <c r="AR50" s="46">
        <v>0</v>
      </c>
      <c r="AS50" s="46">
        <v>0</v>
      </c>
      <c r="AT50" s="259">
        <v>0</v>
      </c>
      <c r="AU50" s="260">
        <v>0.5</v>
      </c>
      <c r="AV50" s="260">
        <v>9.1</v>
      </c>
      <c r="AW50" s="229">
        <v>0</v>
      </c>
      <c r="AX50" s="260">
        <v>0.1</v>
      </c>
      <c r="AY50" s="3">
        <v>0.4</v>
      </c>
      <c r="AZ50" s="260">
        <v>0</v>
      </c>
      <c r="BA50" s="260">
        <v>0</v>
      </c>
      <c r="BB50" s="260">
        <v>0.8</v>
      </c>
      <c r="BC50" s="260">
        <v>2.5</v>
      </c>
      <c r="BD50" s="229">
        <v>0</v>
      </c>
    </row>
    <row r="51" spans="1:56" x14ac:dyDescent="0.3">
      <c r="A51" s="28" t="s">
        <v>189</v>
      </c>
      <c r="B51" s="26">
        <v>-13.9</v>
      </c>
      <c r="C51" s="26">
        <v>-170.7</v>
      </c>
      <c r="D51" s="26">
        <v>-121.9</v>
      </c>
      <c r="E51" s="26">
        <v>-31.399999999999977</v>
      </c>
      <c r="F51" s="26">
        <v>-85.3</v>
      </c>
      <c r="G51" s="26">
        <v>-14.7</v>
      </c>
      <c r="H51" s="26">
        <v>-111.5</v>
      </c>
      <c r="I51" s="26">
        <v>-0.30000000000000071</v>
      </c>
      <c r="J51" s="26">
        <v>-31.299999999999997</v>
      </c>
      <c r="K51" s="26">
        <v>-32.200000000000003</v>
      </c>
      <c r="L51" s="26">
        <v>-82.8</v>
      </c>
      <c r="M51" s="26">
        <v>-93.6</v>
      </c>
      <c r="N51" s="26">
        <v>-29.4</v>
      </c>
      <c r="O51" s="26">
        <v>-63.70000000000001</v>
      </c>
      <c r="P51" s="26">
        <v>-32.400000000000006</v>
      </c>
      <c r="Q51" s="26">
        <v>-148.19999999999999</v>
      </c>
      <c r="R51" s="26">
        <v>-90</v>
      </c>
      <c r="S51" s="26">
        <v>-90</v>
      </c>
      <c r="T51" s="26">
        <v>-94.6</v>
      </c>
      <c r="U51" s="26">
        <v>-54</v>
      </c>
      <c r="V51" s="26">
        <v>-101.89999999999999</v>
      </c>
      <c r="W51" s="26">
        <v>-56.900000000000006</v>
      </c>
      <c r="X51" s="26">
        <v>-56.599999999999994</v>
      </c>
      <c r="Y51" s="26">
        <v>-91.8</v>
      </c>
      <c r="Z51" s="26">
        <v>-93.3</v>
      </c>
      <c r="AA51" s="26">
        <v>-78.200000000000017</v>
      </c>
      <c r="AB51" s="26">
        <v>-83.4</v>
      </c>
      <c r="AC51" s="26">
        <v>-102.8</v>
      </c>
      <c r="AD51" s="26">
        <v>-58.7</v>
      </c>
      <c r="AE51" s="26">
        <v>-214.5</v>
      </c>
      <c r="AF51" s="26">
        <v>-96.8</v>
      </c>
      <c r="AG51" s="26">
        <v>-79.100000000000009</v>
      </c>
      <c r="AH51" s="26">
        <v>-58.800000000000004</v>
      </c>
      <c r="AI51" s="26">
        <v>-56.000000000000007</v>
      </c>
      <c r="AJ51" s="26">
        <v>-71.900000000000006</v>
      </c>
      <c r="AK51" s="26">
        <v>-85.899999999999991</v>
      </c>
      <c r="AL51" s="26">
        <v>-68.399999999999991</v>
      </c>
      <c r="AM51" s="26">
        <v>-100.2</v>
      </c>
      <c r="AN51" s="26">
        <v>-89.699999999999989</v>
      </c>
      <c r="AO51" s="26">
        <v>-83.300000000000011</v>
      </c>
      <c r="AP51" s="26">
        <v>-70.3</v>
      </c>
      <c r="AQ51" s="46">
        <v>-1295.0999999999999</v>
      </c>
      <c r="AR51" s="46">
        <v>-79.799999999999955</v>
      </c>
      <c r="AS51" s="46">
        <v>-91.800000000000139</v>
      </c>
      <c r="AT51" s="259">
        <v>-85.7</v>
      </c>
      <c r="AU51" s="259">
        <v>-84</v>
      </c>
      <c r="AV51" s="259">
        <v>-81.500000000000014</v>
      </c>
      <c r="AW51" s="46">
        <v>-109.80000000000001</v>
      </c>
      <c r="AX51" s="259">
        <v>-53.6</v>
      </c>
      <c r="AY51" s="259">
        <v>-67.299999999999983</v>
      </c>
      <c r="AZ51" s="259">
        <v>-54.400000000000006</v>
      </c>
      <c r="BA51" s="259">
        <v>-63</v>
      </c>
      <c r="BB51" s="259">
        <v>-35.800000000000004</v>
      </c>
      <c r="BC51" s="259">
        <v>-51.699999999999996</v>
      </c>
      <c r="BD51" s="259">
        <v>-99.4</v>
      </c>
    </row>
    <row r="52" spans="1:56" s="28" customFormat="1" x14ac:dyDescent="0.3">
      <c r="A52" s="28" t="s">
        <v>259</v>
      </c>
      <c r="B52" s="26"/>
      <c r="C52" s="26"/>
      <c r="D52" s="26"/>
      <c r="E52" s="26"/>
      <c r="F52" s="210"/>
      <c r="G52" s="210"/>
      <c r="H52" s="210"/>
      <c r="I52" s="210"/>
      <c r="J52" s="210"/>
      <c r="K52" s="210"/>
      <c r="L52" s="210"/>
      <c r="M52" s="210"/>
      <c r="N52" s="210"/>
      <c r="O52" s="210"/>
      <c r="P52" s="210"/>
      <c r="Q52" s="210"/>
      <c r="R52" s="210"/>
      <c r="S52" s="210"/>
      <c r="T52" s="210"/>
      <c r="U52" s="210"/>
      <c r="V52" s="210"/>
      <c r="W52" s="210"/>
      <c r="X52" s="210"/>
      <c r="Y52" s="210"/>
      <c r="Z52" s="210"/>
      <c r="AA52" s="210"/>
      <c r="AB52" s="210"/>
      <c r="AC52" s="210"/>
      <c r="AD52" s="210"/>
      <c r="AE52" s="210"/>
      <c r="AF52" s="210"/>
      <c r="AG52" s="210"/>
      <c r="AH52" s="210"/>
      <c r="AI52" s="210"/>
      <c r="AJ52" s="210"/>
      <c r="AK52" s="210"/>
      <c r="AL52" s="210"/>
      <c r="AM52" s="210"/>
      <c r="AN52" s="210"/>
      <c r="AO52" s="210"/>
      <c r="AP52" s="210"/>
      <c r="AQ52" s="229"/>
      <c r="AR52" s="229"/>
      <c r="AS52" s="229"/>
      <c r="AT52" s="260"/>
      <c r="AU52" s="260"/>
      <c r="AW52" s="229"/>
      <c r="AY52" s="260"/>
      <c r="AZ52" s="260"/>
      <c r="BA52" s="260"/>
      <c r="BB52" s="260"/>
      <c r="BC52" s="260"/>
      <c r="BD52" s="260"/>
    </row>
    <row r="53" spans="1:56" s="28" customFormat="1" x14ac:dyDescent="0.3">
      <c r="A53" s="218" t="s">
        <v>193</v>
      </c>
      <c r="B53" s="210">
        <v>0</v>
      </c>
      <c r="C53" s="210">
        <v>-30.5</v>
      </c>
      <c r="D53" s="210">
        <v>0</v>
      </c>
      <c r="E53" s="210">
        <v>0</v>
      </c>
      <c r="F53" s="210">
        <v>0</v>
      </c>
      <c r="G53" s="210">
        <v>-31.7</v>
      </c>
      <c r="H53" s="210">
        <v>0</v>
      </c>
      <c r="I53" s="210">
        <v>0</v>
      </c>
      <c r="J53" s="210">
        <v>0</v>
      </c>
      <c r="K53" s="210">
        <v>-76.3</v>
      </c>
      <c r="L53" s="210">
        <v>0</v>
      </c>
      <c r="M53" s="210">
        <v>0</v>
      </c>
      <c r="N53" s="210">
        <v>0</v>
      </c>
      <c r="O53" s="210">
        <v>-87.5</v>
      </c>
      <c r="P53" s="210">
        <v>0</v>
      </c>
      <c r="Q53" s="210">
        <v>0</v>
      </c>
      <c r="R53" s="210">
        <v>-84.2</v>
      </c>
      <c r="S53" s="210">
        <v>-84.2</v>
      </c>
      <c r="T53" s="210">
        <v>0</v>
      </c>
      <c r="U53" s="210">
        <v>0</v>
      </c>
      <c r="V53" s="210">
        <v>0</v>
      </c>
      <c r="W53" s="210">
        <v>-114.5</v>
      </c>
      <c r="X53" s="210">
        <v>0</v>
      </c>
      <c r="Y53" s="210">
        <v>0</v>
      </c>
      <c r="Z53" s="210">
        <v>0</v>
      </c>
      <c r="AA53" s="210">
        <v>-117.3</v>
      </c>
      <c r="AB53" s="210">
        <v>0</v>
      </c>
      <c r="AC53" s="210">
        <v>0</v>
      </c>
      <c r="AD53" s="210">
        <v>0</v>
      </c>
      <c r="AE53" s="210">
        <v>-137.6</v>
      </c>
      <c r="AF53" s="210">
        <v>-56.5</v>
      </c>
      <c r="AG53" s="210">
        <v>0</v>
      </c>
      <c r="AH53" s="210">
        <v>0</v>
      </c>
      <c r="AI53" s="210">
        <v>-81.400000000000006</v>
      </c>
      <c r="AJ53" s="210">
        <v>-56.5</v>
      </c>
      <c r="AK53" s="210">
        <v>0</v>
      </c>
      <c r="AL53" s="210">
        <v>0</v>
      </c>
      <c r="AM53" s="210">
        <v>-118.7</v>
      </c>
      <c r="AN53" s="210">
        <v>-57.600000000000009</v>
      </c>
      <c r="AO53" s="210">
        <v>0</v>
      </c>
      <c r="AP53" s="210">
        <v>0</v>
      </c>
      <c r="AQ53" s="229">
        <v>-132.4</v>
      </c>
      <c r="AR53" s="229">
        <v>0</v>
      </c>
      <c r="AS53" s="229">
        <v>0</v>
      </c>
      <c r="AT53" s="260">
        <v>0</v>
      </c>
      <c r="AU53" s="260">
        <v>-139</v>
      </c>
      <c r="AV53" s="260">
        <v>0</v>
      </c>
      <c r="AW53" s="229">
        <v>0</v>
      </c>
      <c r="AX53" s="260">
        <v>0</v>
      </c>
      <c r="AY53" s="260">
        <v>-85</v>
      </c>
      <c r="AZ53" s="260">
        <v>0</v>
      </c>
      <c r="BA53" s="260">
        <v>0</v>
      </c>
      <c r="BB53" s="260">
        <v>0</v>
      </c>
      <c r="BC53" s="260">
        <v>-188.3</v>
      </c>
      <c r="BD53" s="260">
        <v>-16.899999999999977</v>
      </c>
    </row>
    <row r="54" spans="1:56" s="28" customFormat="1" x14ac:dyDescent="0.3">
      <c r="A54" s="218" t="s">
        <v>188</v>
      </c>
      <c r="B54" s="210">
        <v>0</v>
      </c>
      <c r="C54" s="210">
        <v>0</v>
      </c>
      <c r="D54" s="210">
        <v>0</v>
      </c>
      <c r="E54" s="210">
        <v>0</v>
      </c>
      <c r="F54" s="210">
        <v>0</v>
      </c>
      <c r="G54" s="210">
        <v>0</v>
      </c>
      <c r="H54" s="210">
        <v>0</v>
      </c>
      <c r="I54" s="210">
        <v>0</v>
      </c>
      <c r="J54" s="210">
        <v>0</v>
      </c>
      <c r="K54" s="210">
        <v>0</v>
      </c>
      <c r="L54" s="210">
        <v>0</v>
      </c>
      <c r="M54" s="210">
        <v>0</v>
      </c>
      <c r="N54" s="210">
        <v>0</v>
      </c>
      <c r="O54" s="210">
        <v>0</v>
      </c>
      <c r="P54" s="210">
        <v>0</v>
      </c>
      <c r="Q54" s="210">
        <v>0</v>
      </c>
      <c r="R54" s="210">
        <v>0</v>
      </c>
      <c r="S54" s="210">
        <v>0</v>
      </c>
      <c r="T54" s="210">
        <v>0</v>
      </c>
      <c r="U54" s="210">
        <v>0</v>
      </c>
      <c r="V54" s="210">
        <v>0</v>
      </c>
      <c r="W54" s="210">
        <v>0</v>
      </c>
      <c r="X54" s="210">
        <v>0</v>
      </c>
      <c r="Y54" s="210">
        <v>0</v>
      </c>
      <c r="Z54" s="210">
        <v>0</v>
      </c>
      <c r="AA54" s="210">
        <v>0</v>
      </c>
      <c r="AB54" s="210">
        <v>0</v>
      </c>
      <c r="AC54" s="210">
        <v>0</v>
      </c>
      <c r="AD54" s="210">
        <v>0</v>
      </c>
      <c r="AE54" s="210">
        <v>0</v>
      </c>
      <c r="AF54" s="210">
        <v>0</v>
      </c>
      <c r="AG54" s="210">
        <v>0</v>
      </c>
      <c r="AH54" s="210">
        <v>0</v>
      </c>
      <c r="AI54" s="210">
        <v>0</v>
      </c>
      <c r="AJ54" s="210">
        <v>0</v>
      </c>
      <c r="AK54" s="210">
        <v>0</v>
      </c>
      <c r="AL54" s="210">
        <v>0</v>
      </c>
      <c r="AM54" s="210">
        <v>0</v>
      </c>
      <c r="AN54" s="210">
        <v>0</v>
      </c>
      <c r="AO54" s="210">
        <v>0</v>
      </c>
      <c r="AP54" s="210">
        <v>0</v>
      </c>
      <c r="AQ54" s="229">
        <v>0</v>
      </c>
      <c r="AR54" s="229">
        <v>0</v>
      </c>
      <c r="AS54" s="229">
        <v>0</v>
      </c>
      <c r="AT54" s="260">
        <v>0</v>
      </c>
      <c r="AU54" s="260">
        <v>0</v>
      </c>
      <c r="AV54" s="260">
        <v>0</v>
      </c>
      <c r="AW54" s="229">
        <v>0</v>
      </c>
      <c r="AX54" s="260">
        <v>-43.8</v>
      </c>
      <c r="AY54" s="260">
        <v>0</v>
      </c>
      <c r="AZ54" s="260">
        <v>0</v>
      </c>
      <c r="BA54" s="260">
        <v>0</v>
      </c>
      <c r="BB54" s="260">
        <v>0</v>
      </c>
      <c r="BC54" s="260">
        <v>-12.9</v>
      </c>
      <c r="BD54" s="229">
        <v>0</v>
      </c>
    </row>
    <row r="55" spans="1:56" s="28" customFormat="1" x14ac:dyDescent="0.3">
      <c r="A55" s="218" t="s">
        <v>194</v>
      </c>
      <c r="B55" s="210">
        <v>146.1</v>
      </c>
      <c r="C55" s="210">
        <v>188.5</v>
      </c>
      <c r="D55" s="210">
        <v>46.8</v>
      </c>
      <c r="E55" s="210">
        <v>2.5</v>
      </c>
      <c r="F55" s="210">
        <v>98.5</v>
      </c>
      <c r="G55" s="210">
        <v>75</v>
      </c>
      <c r="H55" s="210">
        <v>50.1</v>
      </c>
      <c r="I55" s="210">
        <v>5.8</v>
      </c>
      <c r="J55" s="210">
        <v>45.1</v>
      </c>
      <c r="K55" s="210">
        <v>38.1</v>
      </c>
      <c r="L55" s="210">
        <v>35.4</v>
      </c>
      <c r="M55" s="210">
        <v>8.1999999999999993</v>
      </c>
      <c r="N55" s="210">
        <v>127.2</v>
      </c>
      <c r="O55" s="210">
        <v>35.899999999999991</v>
      </c>
      <c r="P55" s="210">
        <v>6.2000000000000171</v>
      </c>
      <c r="Q55" s="210">
        <v>16.899999999999977</v>
      </c>
      <c r="R55" s="210">
        <v>157.1</v>
      </c>
      <c r="S55" s="210">
        <v>157.1</v>
      </c>
      <c r="T55" s="210">
        <v>3.5999999999999943</v>
      </c>
      <c r="U55" s="210">
        <v>49.199999999999989</v>
      </c>
      <c r="V55" s="210">
        <v>128.5</v>
      </c>
      <c r="W55" s="210">
        <v>10.900000000000006</v>
      </c>
      <c r="X55" s="210">
        <v>92.1</v>
      </c>
      <c r="Y55" s="210">
        <v>117.59999999999997</v>
      </c>
      <c r="Z55" s="210">
        <v>77.099999999999994</v>
      </c>
      <c r="AA55" s="210">
        <v>107.4</v>
      </c>
      <c r="AB55" s="210">
        <v>140.89999999999998</v>
      </c>
      <c r="AC55" s="210">
        <v>64.800000000000011</v>
      </c>
      <c r="AD55" s="210">
        <v>119.4</v>
      </c>
      <c r="AE55" s="210">
        <v>130.5</v>
      </c>
      <c r="AF55" s="210">
        <v>173.9</v>
      </c>
      <c r="AG55" s="210">
        <v>52.899999999999977</v>
      </c>
      <c r="AH55" s="210">
        <v>93.1</v>
      </c>
      <c r="AI55" s="210">
        <v>86.800000000000011</v>
      </c>
      <c r="AJ55" s="210">
        <v>149.6</v>
      </c>
      <c r="AK55" s="210">
        <v>59</v>
      </c>
      <c r="AL55" s="210">
        <v>37.6</v>
      </c>
      <c r="AM55" s="210">
        <v>2.1999999999999957</v>
      </c>
      <c r="AN55" s="210">
        <v>5.4000000000000057</v>
      </c>
      <c r="AO55" s="210">
        <v>2.2999999999999972</v>
      </c>
      <c r="AP55" s="210">
        <v>43.5</v>
      </c>
      <c r="AQ55" s="229">
        <v>672.9</v>
      </c>
      <c r="AR55" s="229">
        <v>33.700000000000045</v>
      </c>
      <c r="AS55" s="229">
        <v>29.8</v>
      </c>
      <c r="AT55" s="260">
        <v>111.2</v>
      </c>
      <c r="AU55" s="260">
        <v>286.10000000000002</v>
      </c>
      <c r="AV55" s="260">
        <v>2</v>
      </c>
      <c r="AW55" s="229">
        <v>2.1999999999999886</v>
      </c>
      <c r="AX55" s="260">
        <v>642.29999999999995</v>
      </c>
      <c r="AY55" s="275">
        <v>465.8</v>
      </c>
      <c r="AZ55" s="275">
        <v>2.7000000000000455</v>
      </c>
      <c r="BA55" s="275">
        <v>711.2</v>
      </c>
      <c r="BB55" s="275">
        <v>812.3</v>
      </c>
      <c r="BC55" s="260">
        <v>1.3</v>
      </c>
      <c r="BD55" s="260">
        <v>3.6</v>
      </c>
    </row>
    <row r="56" spans="1:56" s="28" customFormat="1" x14ac:dyDescent="0.3">
      <c r="A56" s="218" t="s">
        <v>195</v>
      </c>
      <c r="B56" s="210">
        <v>-46.6</v>
      </c>
      <c r="C56" s="210">
        <v>-153.69999999999999</v>
      </c>
      <c r="D56" s="210">
        <v>-62.9</v>
      </c>
      <c r="E56" s="210">
        <v>-181.80000000000007</v>
      </c>
      <c r="F56" s="210">
        <v>-91.5</v>
      </c>
      <c r="G56" s="210">
        <v>-125.6</v>
      </c>
      <c r="H56" s="210">
        <v>-58.4</v>
      </c>
      <c r="I56" s="210">
        <v>-135.1</v>
      </c>
      <c r="J56" s="210">
        <v>-25.4</v>
      </c>
      <c r="K56" s="210">
        <v>-46.199999999999996</v>
      </c>
      <c r="L56" s="210">
        <v>-31.7</v>
      </c>
      <c r="M56" s="210">
        <v>-54.8</v>
      </c>
      <c r="N56" s="210">
        <v>-10.6</v>
      </c>
      <c r="O56" s="210">
        <v>-72.300000000000011</v>
      </c>
      <c r="P56" s="210">
        <v>-56.599999999999987</v>
      </c>
      <c r="Q56" s="210">
        <v>-76</v>
      </c>
      <c r="R56" s="210">
        <v>-49.3</v>
      </c>
      <c r="S56" s="210">
        <v>-49.3</v>
      </c>
      <c r="T56" s="210">
        <v>-43</v>
      </c>
      <c r="U56" s="210">
        <v>-51.900000000000006</v>
      </c>
      <c r="V56" s="210">
        <v>-15</v>
      </c>
      <c r="W56" s="210">
        <v>-55.2</v>
      </c>
      <c r="X56" s="210">
        <v>-78.2</v>
      </c>
      <c r="Y56" s="210">
        <v>-187.9</v>
      </c>
      <c r="Z56" s="210">
        <v>-142.20000000000002</v>
      </c>
      <c r="AA56" s="210">
        <v>-36.499999999999972</v>
      </c>
      <c r="AB56" s="210">
        <v>-98.100000000000023</v>
      </c>
      <c r="AC56" s="210">
        <v>-144</v>
      </c>
      <c r="AD56" s="210">
        <v>-100.5</v>
      </c>
      <c r="AE56" s="210">
        <v>-77.5</v>
      </c>
      <c r="AF56" s="210">
        <v>-145.09999999999997</v>
      </c>
      <c r="AG56" s="210">
        <v>-99.400000000000034</v>
      </c>
      <c r="AH56" s="210">
        <v>-121.9</v>
      </c>
      <c r="AI56" s="210">
        <v>-120.9</v>
      </c>
      <c r="AJ56" s="210">
        <v>-18.399999999999977</v>
      </c>
      <c r="AK56" s="210">
        <v>-169.7</v>
      </c>
      <c r="AL56" s="210">
        <v>-103.9</v>
      </c>
      <c r="AM56" s="210">
        <v>-59.799999999999983</v>
      </c>
      <c r="AN56" s="210">
        <v>-110.9</v>
      </c>
      <c r="AO56" s="210">
        <v>-51.300000000000011</v>
      </c>
      <c r="AP56" s="210">
        <v>-17</v>
      </c>
      <c r="AQ56" s="229">
        <v>-40.4</v>
      </c>
      <c r="AR56" s="229">
        <v>-23.500000000000007</v>
      </c>
      <c r="AS56" s="229">
        <v>-271.20000000000005</v>
      </c>
      <c r="AT56" s="260">
        <v>-80.7</v>
      </c>
      <c r="AU56" s="260">
        <v>-368.6</v>
      </c>
      <c r="AV56" s="260">
        <v>-50.800000000000011</v>
      </c>
      <c r="AW56" s="229">
        <v>-163.39999999999998</v>
      </c>
      <c r="AX56" s="260">
        <v>-169.3</v>
      </c>
      <c r="AY56" s="260">
        <v>-202.3</v>
      </c>
      <c r="AZ56" s="260">
        <v>-164.39999999999998</v>
      </c>
      <c r="BA56" s="260">
        <v>-710.2</v>
      </c>
      <c r="BB56" s="260">
        <v>-319.39999999999998</v>
      </c>
      <c r="BC56" s="260">
        <v>-195.20000000000005</v>
      </c>
      <c r="BD56" s="260">
        <v>-10.399999999999977</v>
      </c>
    </row>
    <row r="57" spans="1:56" s="5" customFormat="1" x14ac:dyDescent="0.3">
      <c r="A57" s="218" t="s">
        <v>196</v>
      </c>
      <c r="B57" s="210">
        <v>0</v>
      </c>
      <c r="C57" s="210">
        <v>0</v>
      </c>
      <c r="D57" s="210">
        <v>0</v>
      </c>
      <c r="E57" s="210">
        <v>45.8</v>
      </c>
      <c r="F57" s="210">
        <v>56.3</v>
      </c>
      <c r="G57" s="210">
        <v>0</v>
      </c>
      <c r="H57" s="210">
        <v>0</v>
      </c>
      <c r="I57" s="210">
        <v>0</v>
      </c>
      <c r="J57" s="210">
        <v>0</v>
      </c>
      <c r="K57" s="210">
        <v>0</v>
      </c>
      <c r="L57" s="210">
        <v>0</v>
      </c>
      <c r="M57" s="210">
        <v>0</v>
      </c>
      <c r="N57" s="210">
        <v>0</v>
      </c>
      <c r="O57" s="210">
        <v>0</v>
      </c>
      <c r="P57" s="210">
        <v>0</v>
      </c>
      <c r="Q57" s="210">
        <v>0</v>
      </c>
      <c r="R57" s="210">
        <v>0</v>
      </c>
      <c r="S57" s="210">
        <v>0</v>
      </c>
      <c r="T57" s="210">
        <v>0</v>
      </c>
      <c r="U57" s="210">
        <v>0</v>
      </c>
      <c r="V57" s="210">
        <v>0</v>
      </c>
      <c r="W57" s="210">
        <v>0</v>
      </c>
      <c r="X57" s="210">
        <v>0</v>
      </c>
      <c r="Y57" s="210">
        <v>0</v>
      </c>
      <c r="Z57" s="210">
        <v>0</v>
      </c>
      <c r="AA57" s="210">
        <v>0</v>
      </c>
      <c r="AB57" s="210">
        <v>0</v>
      </c>
      <c r="AC57" s="210">
        <v>0</v>
      </c>
      <c r="AD57" s="210">
        <v>0</v>
      </c>
      <c r="AE57" s="210">
        <v>0</v>
      </c>
      <c r="AF57" s="210">
        <v>0</v>
      </c>
      <c r="AG57" s="210">
        <v>0</v>
      </c>
      <c r="AH57" s="210">
        <v>0</v>
      </c>
      <c r="AI57" s="210">
        <v>0</v>
      </c>
      <c r="AJ57" s="210">
        <v>0</v>
      </c>
      <c r="AK57" s="210">
        <v>0</v>
      </c>
      <c r="AL57" s="210">
        <v>0</v>
      </c>
      <c r="AM57" s="210">
        <v>0</v>
      </c>
      <c r="AN57" s="210">
        <v>0</v>
      </c>
      <c r="AO57" s="210">
        <v>0</v>
      </c>
      <c r="AP57" s="210">
        <v>0</v>
      </c>
      <c r="AQ57" s="46">
        <v>0</v>
      </c>
      <c r="AR57" s="46">
        <v>0</v>
      </c>
      <c r="AS57" s="229">
        <v>0</v>
      </c>
      <c r="AT57" s="229">
        <v>0</v>
      </c>
      <c r="AU57" s="229">
        <v>0</v>
      </c>
      <c r="AV57" s="229">
        <v>0</v>
      </c>
      <c r="AW57" s="229">
        <v>0</v>
      </c>
      <c r="AX57" s="260">
        <v>0</v>
      </c>
      <c r="AY57" s="260">
        <v>0</v>
      </c>
      <c r="AZ57" s="260">
        <v>0</v>
      </c>
      <c r="BA57" s="260">
        <v>0</v>
      </c>
      <c r="BB57" s="260">
        <v>0</v>
      </c>
      <c r="BC57" s="229">
        <v>0</v>
      </c>
      <c r="BD57" s="229">
        <v>0</v>
      </c>
    </row>
    <row r="58" spans="1:56" s="5" customFormat="1" x14ac:dyDescent="0.3">
      <c r="A58" s="218" t="s">
        <v>197</v>
      </c>
      <c r="B58" s="210">
        <v>0</v>
      </c>
      <c r="C58" s="210">
        <v>0</v>
      </c>
      <c r="D58" s="210">
        <v>0</v>
      </c>
      <c r="E58" s="210">
        <v>0</v>
      </c>
      <c r="F58" s="210">
        <v>0</v>
      </c>
      <c r="G58" s="210">
        <v>0</v>
      </c>
      <c r="H58" s="210">
        <v>0</v>
      </c>
      <c r="I58" s="210">
        <v>0</v>
      </c>
      <c r="J58" s="210">
        <v>0</v>
      </c>
      <c r="K58" s="210">
        <v>0</v>
      </c>
      <c r="L58" s="210">
        <v>0</v>
      </c>
      <c r="M58" s="210">
        <v>0</v>
      </c>
      <c r="N58" s="210">
        <v>0</v>
      </c>
      <c r="O58" s="210">
        <v>0</v>
      </c>
      <c r="P58" s="210">
        <v>0</v>
      </c>
      <c r="Q58" s="210">
        <v>0</v>
      </c>
      <c r="R58" s="210">
        <v>0</v>
      </c>
      <c r="S58" s="210">
        <v>0</v>
      </c>
      <c r="T58" s="210">
        <v>0</v>
      </c>
      <c r="U58" s="210">
        <v>0</v>
      </c>
      <c r="V58" s="210">
        <v>0</v>
      </c>
      <c r="W58" s="210">
        <v>0</v>
      </c>
      <c r="X58" s="210">
        <v>0</v>
      </c>
      <c r="Y58" s="210">
        <v>0</v>
      </c>
      <c r="Z58" s="210">
        <v>0</v>
      </c>
      <c r="AA58" s="210">
        <v>0</v>
      </c>
      <c r="AB58" s="210">
        <v>0</v>
      </c>
      <c r="AC58" s="210">
        <v>0</v>
      </c>
      <c r="AD58" s="210">
        <v>0</v>
      </c>
      <c r="AE58" s="210">
        <v>0</v>
      </c>
      <c r="AF58" s="210">
        <v>0</v>
      </c>
      <c r="AG58" s="210">
        <v>0</v>
      </c>
      <c r="AH58" s="210">
        <v>0</v>
      </c>
      <c r="AI58" s="210">
        <v>0</v>
      </c>
      <c r="AJ58" s="210">
        <v>0</v>
      </c>
      <c r="AK58" s="210">
        <v>0</v>
      </c>
      <c r="AL58" s="210">
        <v>0</v>
      </c>
      <c r="AM58" s="210">
        <v>0</v>
      </c>
      <c r="AN58" s="210">
        <v>0</v>
      </c>
      <c r="AO58" s="210">
        <v>0</v>
      </c>
      <c r="AP58" s="210">
        <v>0</v>
      </c>
      <c r="AQ58" s="46">
        <v>0</v>
      </c>
      <c r="AR58" s="46">
        <v>0</v>
      </c>
      <c r="AS58" s="229">
        <v>0</v>
      </c>
      <c r="AT58" s="229">
        <v>0</v>
      </c>
      <c r="AU58" s="229">
        <v>0</v>
      </c>
      <c r="AV58" s="229">
        <v>0</v>
      </c>
      <c r="AW58" s="229">
        <v>0</v>
      </c>
      <c r="AX58" s="260">
        <v>0</v>
      </c>
      <c r="AY58" s="260">
        <v>0</v>
      </c>
      <c r="AZ58" s="260">
        <v>0</v>
      </c>
      <c r="BA58" s="260">
        <v>0</v>
      </c>
      <c r="BB58" s="260">
        <v>0</v>
      </c>
      <c r="BC58" s="260">
        <v>0</v>
      </c>
      <c r="BD58" s="260">
        <v>0</v>
      </c>
    </row>
    <row r="59" spans="1:56" s="5" customFormat="1" x14ac:dyDescent="0.3">
      <c r="A59" s="218" t="s">
        <v>220</v>
      </c>
      <c r="B59" s="210"/>
      <c r="C59" s="210"/>
      <c r="D59" s="210"/>
      <c r="E59" s="210"/>
      <c r="F59" s="210"/>
      <c r="G59" s="210"/>
      <c r="H59" s="210"/>
      <c r="I59" s="210"/>
      <c r="J59" s="210"/>
      <c r="K59" s="210"/>
      <c r="L59" s="210"/>
      <c r="M59" s="210"/>
      <c r="N59" s="210"/>
      <c r="O59" s="210"/>
      <c r="P59" s="210"/>
      <c r="Q59" s="210"/>
      <c r="R59" s="210"/>
      <c r="S59" s="210"/>
      <c r="T59" s="210"/>
      <c r="U59" s="210"/>
      <c r="V59" s="210"/>
      <c r="W59" s="210"/>
      <c r="X59" s="210"/>
      <c r="Y59" s="210"/>
      <c r="Z59" s="210"/>
      <c r="AA59" s="210"/>
      <c r="AB59" s="210"/>
      <c r="AC59" s="210"/>
      <c r="AD59" s="210"/>
      <c r="AE59" s="210"/>
      <c r="AF59" s="210"/>
      <c r="AG59" s="210"/>
      <c r="AH59" s="210"/>
      <c r="AI59" s="210"/>
      <c r="AJ59" s="210"/>
      <c r="AK59" s="210"/>
      <c r="AL59" s="210"/>
      <c r="AM59" s="210"/>
      <c r="AN59" s="210"/>
      <c r="AO59" s="210"/>
      <c r="AP59" s="210"/>
      <c r="AQ59" s="46"/>
      <c r="AR59" s="46"/>
      <c r="AS59" s="229">
        <v>0</v>
      </c>
      <c r="AT59" s="229">
        <v>-5.0999999999999996</v>
      </c>
      <c r="AU59" s="229">
        <v>-5.1000000000000014</v>
      </c>
      <c r="AV59" s="229">
        <v>-4.7999999999999989</v>
      </c>
      <c r="AW59" s="229">
        <v>-7.6999999999999993</v>
      </c>
      <c r="AX59" s="260">
        <v>-6.6</v>
      </c>
      <c r="AY59" s="260">
        <v>-7.1999999999999993</v>
      </c>
      <c r="AZ59" s="260">
        <v>-10.300000000000002</v>
      </c>
      <c r="BA59" s="260">
        <v>-13.199999999999996</v>
      </c>
      <c r="BB59" s="260">
        <v>-14.8</v>
      </c>
      <c r="BC59" s="260">
        <v>-14.599999999999998</v>
      </c>
      <c r="BD59" s="260">
        <v>-14.899999999999999</v>
      </c>
    </row>
    <row r="60" spans="1:56" s="5" customFormat="1" x14ac:dyDescent="0.3">
      <c r="A60" s="221" t="s">
        <v>189</v>
      </c>
      <c r="B60" s="26">
        <v>99.5</v>
      </c>
      <c r="C60" s="26">
        <v>4.3000000000000114</v>
      </c>
      <c r="D60" s="26">
        <v>-16.100000000000001</v>
      </c>
      <c r="E60" s="26">
        <v>-133.50000000000006</v>
      </c>
      <c r="F60" s="26">
        <v>63.3</v>
      </c>
      <c r="G60" s="26">
        <v>-82.3</v>
      </c>
      <c r="H60" s="26">
        <v>-8.2999999999999972</v>
      </c>
      <c r="I60" s="26">
        <v>-129.29999999999998</v>
      </c>
      <c r="J60" s="26">
        <v>19.700000000000003</v>
      </c>
      <c r="K60" s="26">
        <v>-84.399999999999991</v>
      </c>
      <c r="L60" s="26">
        <v>3.6999999999999993</v>
      </c>
      <c r="M60" s="26">
        <v>-46.599999999999994</v>
      </c>
      <c r="N60" s="26">
        <v>116.6</v>
      </c>
      <c r="O60" s="26">
        <v>-123.89999999999999</v>
      </c>
      <c r="P60" s="26">
        <v>-50.39999999999997</v>
      </c>
      <c r="Q60" s="26">
        <v>-59.100000000000023</v>
      </c>
      <c r="R60" s="26">
        <v>23.599999999999994</v>
      </c>
      <c r="S60" s="26">
        <v>23.599999999999994</v>
      </c>
      <c r="T60" s="26">
        <v>-39.400000000000006</v>
      </c>
      <c r="U60" s="26">
        <v>-2.7</v>
      </c>
      <c r="V60" s="26">
        <v>113.5</v>
      </c>
      <c r="W60" s="26">
        <v>-158.80000000000001</v>
      </c>
      <c r="X60" s="26">
        <v>13.899999999999991</v>
      </c>
      <c r="Y60" s="26">
        <v>-70.3</v>
      </c>
      <c r="Z60" s="26">
        <v>-65.100000000000023</v>
      </c>
      <c r="AA60" s="26">
        <v>-46.399999999999963</v>
      </c>
      <c r="AB60" s="26">
        <v>42.799999999999955</v>
      </c>
      <c r="AC60" s="26">
        <v>-79.199999999999989</v>
      </c>
      <c r="AD60" s="26">
        <v>18.900000000000006</v>
      </c>
      <c r="AE60" s="26">
        <v>-84.6</v>
      </c>
      <c r="AF60" s="26">
        <v>-27.69999999999996</v>
      </c>
      <c r="AG60" s="26">
        <v>-46.500000000000057</v>
      </c>
      <c r="AH60" s="26">
        <v>-28.800000000000011</v>
      </c>
      <c r="AI60" s="26">
        <v>-115.5</v>
      </c>
      <c r="AJ60" s="26">
        <v>74.700000000000017</v>
      </c>
      <c r="AK60" s="26">
        <v>-110.69999999999999</v>
      </c>
      <c r="AL60" s="26">
        <v>-66.300000000000011</v>
      </c>
      <c r="AM60" s="26">
        <v>-176.29999999999998</v>
      </c>
      <c r="AN60" s="26">
        <v>-163.10000000000002</v>
      </c>
      <c r="AO60" s="26">
        <v>-49.000000000000014</v>
      </c>
      <c r="AP60" s="26">
        <v>26.5</v>
      </c>
      <c r="AQ60" s="46">
        <v>500.1</v>
      </c>
      <c r="AR60" s="46">
        <v>10.200000000000038</v>
      </c>
      <c r="AS60" s="46">
        <v>-241.40000000000009</v>
      </c>
      <c r="AT60" s="259">
        <v>25.4</v>
      </c>
      <c r="AU60" s="259">
        <v>-226.6</v>
      </c>
      <c r="AV60" s="259">
        <v>-53.600000000000009</v>
      </c>
      <c r="AW60" s="46">
        <v>-168.89999999999998</v>
      </c>
      <c r="AX60" s="259">
        <v>422.59999999999991</v>
      </c>
      <c r="AY60" s="273">
        <v>171.3</v>
      </c>
      <c r="AZ60" s="259">
        <v>-171.99999999999994</v>
      </c>
      <c r="BA60" s="259">
        <v>-12.199999999999996</v>
      </c>
      <c r="BB60" s="259">
        <v>478.09999999999997</v>
      </c>
      <c r="BC60" s="259">
        <v>-409.70000000000005</v>
      </c>
      <c r="BD60" s="259">
        <v>-38.599999999999952</v>
      </c>
    </row>
    <row r="61" spans="1:56" s="5" customFormat="1" x14ac:dyDescent="0.3">
      <c r="A61" s="28" t="s">
        <v>192</v>
      </c>
      <c r="B61" s="26">
        <v>124.19999999999999</v>
      </c>
      <c r="C61" s="26">
        <v>-232.09999999999997</v>
      </c>
      <c r="D61" s="26">
        <v>45.399999999999942</v>
      </c>
      <c r="E61" s="26">
        <v>-102.50000000000006</v>
      </c>
      <c r="F61" s="26">
        <v>-0.20000000000000284</v>
      </c>
      <c r="G61" s="26">
        <v>12.700000000000003</v>
      </c>
      <c r="H61" s="26">
        <v>-19.000000000000014</v>
      </c>
      <c r="I61" s="26">
        <v>-27.299999999999983</v>
      </c>
      <c r="J61" s="26">
        <v>67.200000000000017</v>
      </c>
      <c r="K61" s="26">
        <v>-24.200000000000017</v>
      </c>
      <c r="L61" s="26">
        <v>46.5</v>
      </c>
      <c r="M61" s="26">
        <v>-93.799999999999983</v>
      </c>
      <c r="N61" s="26">
        <v>135.1</v>
      </c>
      <c r="O61" s="26">
        <v>-73.199999999999989</v>
      </c>
      <c r="P61" s="26">
        <v>17.600000000000001</v>
      </c>
      <c r="Q61" s="26">
        <v>-38.599999999999994</v>
      </c>
      <c r="R61" s="26">
        <v>61.199999999999974</v>
      </c>
      <c r="S61" s="26">
        <v>61.199999999999974</v>
      </c>
      <c r="T61" s="26">
        <v>-44.599999999999994</v>
      </c>
      <c r="U61" s="26">
        <v>-27.299999999999951</v>
      </c>
      <c r="V61" s="26">
        <v>210.10000000000002</v>
      </c>
      <c r="W61" s="26">
        <v>-70.200000000000017</v>
      </c>
      <c r="X61" s="26">
        <v>86.100000000000009</v>
      </c>
      <c r="Y61" s="26">
        <v>-62.2</v>
      </c>
      <c r="Z61" s="26">
        <v>-12.90000000000002</v>
      </c>
      <c r="AA61" s="26">
        <v>54.499999999999986</v>
      </c>
      <c r="AB61" s="26">
        <v>151.89999999999998</v>
      </c>
      <c r="AC61" s="26">
        <v>-52.999999999999986</v>
      </c>
      <c r="AD61" s="26">
        <v>170.70000000000002</v>
      </c>
      <c r="AE61" s="26">
        <v>-183</v>
      </c>
      <c r="AF61" s="26">
        <v>10.200000000000003</v>
      </c>
      <c r="AG61" s="26">
        <v>-96.4</v>
      </c>
      <c r="AH61" s="26">
        <v>82.099999999999966</v>
      </c>
      <c r="AI61" s="26">
        <v>170.20000000000005</v>
      </c>
      <c r="AJ61" s="26">
        <v>215.80000000000007</v>
      </c>
      <c r="AK61" s="26">
        <v>43.200000000000045</v>
      </c>
      <c r="AL61" s="26">
        <v>68.60000000000008</v>
      </c>
      <c r="AM61" s="26">
        <v>-23.200000000000017</v>
      </c>
      <c r="AN61" s="26">
        <v>143.70000000000005</v>
      </c>
      <c r="AO61" s="26">
        <v>-123.3</v>
      </c>
      <c r="AP61" s="26">
        <v>252.09999999999997</v>
      </c>
      <c r="AQ61" s="46">
        <v>-589.99999999999989</v>
      </c>
      <c r="AR61" s="46">
        <v>183.10000000000008</v>
      </c>
      <c r="AS61" s="46">
        <v>-320.10000000000002</v>
      </c>
      <c r="AT61" s="259">
        <v>145.19999999999999</v>
      </c>
      <c r="AU61" s="259">
        <v>-83.499999999999972</v>
      </c>
      <c r="AV61" s="259">
        <v>132.2999999999999</v>
      </c>
      <c r="AW61" s="46">
        <v>-296.59999999999997</v>
      </c>
      <c r="AX61" s="259">
        <v>446.39999999999992</v>
      </c>
      <c r="AY61" s="273">
        <v>596.40000000000009</v>
      </c>
      <c r="AZ61" s="259">
        <v>-84.80000000000004</v>
      </c>
      <c r="BA61" s="259">
        <v>-93.399999999999892</v>
      </c>
      <c r="BB61" s="259">
        <v>458.8</v>
      </c>
      <c r="BC61" s="259">
        <v>-95.600000000000023</v>
      </c>
      <c r="BD61" s="259">
        <v>288.20000000000005</v>
      </c>
    </row>
    <row r="62" spans="1:56" s="28" customFormat="1" x14ac:dyDescent="0.3">
      <c r="A62" s="38" t="s">
        <v>190</v>
      </c>
      <c r="B62" s="210">
        <v>257.59999999999997</v>
      </c>
      <c r="C62" s="210">
        <v>381.79999999999995</v>
      </c>
      <c r="D62" s="210">
        <v>149.69999999999999</v>
      </c>
      <c r="E62" s="210">
        <v>195.09999999999994</v>
      </c>
      <c r="F62" s="210">
        <v>92.599999999999881</v>
      </c>
      <c r="G62" s="210">
        <v>92.399999999999878</v>
      </c>
      <c r="H62" s="210">
        <v>105.1</v>
      </c>
      <c r="I62" s="210">
        <v>86.1</v>
      </c>
      <c r="J62" s="210">
        <v>58.8</v>
      </c>
      <c r="K62" s="210">
        <v>125.9</v>
      </c>
      <c r="L62" s="210">
        <v>101.7</v>
      </c>
      <c r="M62" s="210">
        <v>148.19999999999999</v>
      </c>
      <c r="N62" s="210">
        <v>54.4</v>
      </c>
      <c r="O62" s="210">
        <v>189.5</v>
      </c>
      <c r="P62" s="210">
        <v>116.3</v>
      </c>
      <c r="Q62" s="210">
        <v>133.9</v>
      </c>
      <c r="R62" s="210">
        <v>153.69999999999999</v>
      </c>
      <c r="S62" s="210">
        <v>153.69999999999999</v>
      </c>
      <c r="T62" s="210">
        <v>214.9</v>
      </c>
      <c r="U62" s="210">
        <v>170.3</v>
      </c>
      <c r="V62" s="210">
        <v>143</v>
      </c>
      <c r="W62" s="210">
        <v>353.1</v>
      </c>
      <c r="X62" s="210">
        <v>282.89999999999998</v>
      </c>
      <c r="Y62" s="210">
        <v>369</v>
      </c>
      <c r="Z62" s="210">
        <v>306.8</v>
      </c>
      <c r="AA62" s="210">
        <v>293.89999999999998</v>
      </c>
      <c r="AB62" s="210">
        <v>348.4</v>
      </c>
      <c r="AC62" s="210">
        <v>500.3</v>
      </c>
      <c r="AD62" s="210">
        <v>447.3</v>
      </c>
      <c r="AE62" s="210">
        <v>618</v>
      </c>
      <c r="AF62" s="210">
        <v>435</v>
      </c>
      <c r="AG62" s="210">
        <v>445.2</v>
      </c>
      <c r="AH62" s="210">
        <v>348.8</v>
      </c>
      <c r="AI62" s="210">
        <v>430.9</v>
      </c>
      <c r="AJ62" s="210">
        <v>601.1</v>
      </c>
      <c r="AK62" s="210">
        <v>816.9</v>
      </c>
      <c r="AL62" s="210">
        <v>860.1</v>
      </c>
      <c r="AM62" s="210">
        <v>928.7</v>
      </c>
      <c r="AN62" s="210">
        <v>905.5</v>
      </c>
      <c r="AO62" s="210">
        <v>1049.2</v>
      </c>
      <c r="AP62" s="210">
        <v>925.9</v>
      </c>
      <c r="AQ62" s="229">
        <v>1178</v>
      </c>
      <c r="AR62" s="229">
        <v>588</v>
      </c>
      <c r="AS62" s="229">
        <v>771.1</v>
      </c>
      <c r="AT62" s="260">
        <v>451</v>
      </c>
      <c r="AU62" s="260">
        <v>596.20000000000005</v>
      </c>
      <c r="AV62" s="260">
        <v>512.70000000000005</v>
      </c>
      <c r="AW62" s="229">
        <v>645</v>
      </c>
      <c r="AX62" s="260">
        <v>348.4</v>
      </c>
      <c r="AY62" s="275">
        <v>794.8</v>
      </c>
      <c r="AZ62" s="275">
        <v>1391.2</v>
      </c>
      <c r="BA62" s="275">
        <v>1306.4000000000001</v>
      </c>
      <c r="BB62" s="268">
        <v>1213</v>
      </c>
      <c r="BC62" s="271">
        <v>1671.8</v>
      </c>
      <c r="BD62" s="271">
        <v>1576.2</v>
      </c>
    </row>
    <row r="63" spans="1:56" s="5" customFormat="1" x14ac:dyDescent="0.3">
      <c r="A63" s="38" t="s">
        <v>191</v>
      </c>
      <c r="B63" s="210">
        <v>381.79999999999995</v>
      </c>
      <c r="C63" s="210">
        <v>149.69999999999999</v>
      </c>
      <c r="D63" s="210">
        <v>195.09999999999994</v>
      </c>
      <c r="E63" s="210">
        <v>92.599999999999881</v>
      </c>
      <c r="F63" s="210">
        <v>92.399999999999878</v>
      </c>
      <c r="G63" s="210">
        <v>105.09999999999988</v>
      </c>
      <c r="H63" s="210">
        <v>86.09999999999998</v>
      </c>
      <c r="I63" s="210">
        <v>58.8</v>
      </c>
      <c r="J63" s="210">
        <v>126</v>
      </c>
      <c r="K63" s="210">
        <v>101.7</v>
      </c>
      <c r="L63" s="210">
        <v>148.19999999999999</v>
      </c>
      <c r="M63" s="210">
        <v>54.4</v>
      </c>
      <c r="N63" s="210">
        <v>189.5</v>
      </c>
      <c r="O63" s="210">
        <v>116.3</v>
      </c>
      <c r="P63" s="210">
        <v>133.9</v>
      </c>
      <c r="Q63" s="210">
        <v>95.3</v>
      </c>
      <c r="R63" s="210">
        <v>214.9</v>
      </c>
      <c r="S63" s="210">
        <v>214.9</v>
      </c>
      <c r="T63" s="210">
        <v>170.3</v>
      </c>
      <c r="U63" s="210">
        <v>143</v>
      </c>
      <c r="V63" s="210">
        <v>353.1</v>
      </c>
      <c r="W63" s="210">
        <v>282.89999999999998</v>
      </c>
      <c r="X63" s="210">
        <v>369</v>
      </c>
      <c r="Y63" s="210">
        <v>306.8</v>
      </c>
      <c r="Z63" s="210">
        <v>293.89999999999998</v>
      </c>
      <c r="AA63" s="210">
        <v>348.4</v>
      </c>
      <c r="AB63" s="210">
        <v>500.3</v>
      </c>
      <c r="AC63" s="210">
        <v>447.3</v>
      </c>
      <c r="AD63" s="210">
        <v>618</v>
      </c>
      <c r="AE63" s="210">
        <v>435</v>
      </c>
      <c r="AF63" s="210">
        <v>445.2</v>
      </c>
      <c r="AG63" s="210">
        <v>348.8</v>
      </c>
      <c r="AH63" s="210">
        <v>430.9</v>
      </c>
      <c r="AI63" s="210">
        <v>601.1</v>
      </c>
      <c r="AJ63" s="210">
        <v>816.9</v>
      </c>
      <c r="AK63" s="210">
        <v>860.1</v>
      </c>
      <c r="AL63" s="210">
        <v>928.7</v>
      </c>
      <c r="AM63" s="210">
        <v>905.5</v>
      </c>
      <c r="AN63" s="210">
        <v>1049.2</v>
      </c>
      <c r="AO63" s="210">
        <v>925.9</v>
      </c>
      <c r="AP63" s="210">
        <v>1178</v>
      </c>
      <c r="AQ63" s="229">
        <v>588</v>
      </c>
      <c r="AR63" s="229">
        <v>771.1</v>
      </c>
      <c r="AS63" s="229">
        <v>451</v>
      </c>
      <c r="AT63" s="260">
        <v>596.20000000000005</v>
      </c>
      <c r="AU63" s="260">
        <v>512.70000000000005</v>
      </c>
      <c r="AV63" s="260">
        <v>645</v>
      </c>
      <c r="AW63" s="229">
        <v>348.4</v>
      </c>
      <c r="AX63" s="260">
        <v>794.8</v>
      </c>
      <c r="AY63" s="5">
        <v>1391.2</v>
      </c>
      <c r="AZ63" s="271">
        <v>1306.4000000000001</v>
      </c>
      <c r="BA63" s="277">
        <v>1213</v>
      </c>
      <c r="BB63" s="271">
        <v>1671.8</v>
      </c>
      <c r="BC63" s="271">
        <v>1576.2</v>
      </c>
      <c r="BD63" s="271">
        <v>1864.4</v>
      </c>
    </row>
    <row r="64" spans="1:56" s="5" customFormat="1" x14ac:dyDescent="0.3">
      <c r="A64" s="28" t="s">
        <v>192</v>
      </c>
      <c r="B64" s="26">
        <v>124.19999999999999</v>
      </c>
      <c r="C64" s="26">
        <v>-232.09999999999997</v>
      </c>
      <c r="D64" s="26">
        <v>45.399999999999949</v>
      </c>
      <c r="E64" s="26">
        <v>-102.50000000000006</v>
      </c>
      <c r="F64" s="26">
        <v>-0.20000000000000284</v>
      </c>
      <c r="G64" s="26">
        <v>12.700000000000003</v>
      </c>
      <c r="H64" s="26">
        <v>-19.000000000000014</v>
      </c>
      <c r="I64" s="26">
        <v>-27.299999999999997</v>
      </c>
      <c r="J64" s="26">
        <v>67.2</v>
      </c>
      <c r="K64" s="26">
        <v>-24.200000000000003</v>
      </c>
      <c r="L64" s="26">
        <v>46.499999999999986</v>
      </c>
      <c r="M64" s="26">
        <v>-93.799999999999983</v>
      </c>
      <c r="N64" s="26">
        <v>135.1</v>
      </c>
      <c r="O64" s="26">
        <v>-73.199999999999989</v>
      </c>
      <c r="P64" s="26">
        <v>17.600000000000009</v>
      </c>
      <c r="Q64" s="26">
        <v>-38.600000000000009</v>
      </c>
      <c r="R64" s="26">
        <v>61.200000000000017</v>
      </c>
      <c r="S64" s="26">
        <v>61.200000000000017</v>
      </c>
      <c r="T64" s="26">
        <v>-44.599999999999994</v>
      </c>
      <c r="U64" s="26">
        <v>-27.300000000000011</v>
      </c>
      <c r="V64" s="26">
        <v>210.10000000000002</v>
      </c>
      <c r="W64" s="26">
        <v>-70.200000000000045</v>
      </c>
      <c r="X64" s="26">
        <v>86.100000000000023</v>
      </c>
      <c r="Y64" s="26">
        <v>-62.199999999999989</v>
      </c>
      <c r="Z64" s="26">
        <v>-12.900000000000034</v>
      </c>
      <c r="AA64" s="26">
        <v>54.5</v>
      </c>
      <c r="AB64" s="26">
        <v>151.90000000000003</v>
      </c>
      <c r="AC64" s="26">
        <v>-53</v>
      </c>
      <c r="AD64" s="26">
        <v>170.7</v>
      </c>
      <c r="AE64" s="26">
        <v>-183</v>
      </c>
      <c r="AF64" s="26">
        <v>10.199999999999989</v>
      </c>
      <c r="AG64" s="26">
        <v>-96.399999999999977</v>
      </c>
      <c r="AH64" s="26">
        <v>82.099999999999966</v>
      </c>
      <c r="AI64" s="26">
        <v>170.20000000000005</v>
      </c>
      <c r="AJ64" s="26">
        <v>215.79999999999995</v>
      </c>
      <c r="AK64" s="26">
        <v>43.200000000000045</v>
      </c>
      <c r="AL64" s="26">
        <v>68.600000000000023</v>
      </c>
      <c r="AM64" s="26">
        <v>-23.200000000000045</v>
      </c>
      <c r="AN64" s="26">
        <v>143.70000000000005</v>
      </c>
      <c r="AO64" s="26">
        <v>-123.30000000000007</v>
      </c>
      <c r="AP64" s="26">
        <v>252.10000000000002</v>
      </c>
      <c r="AQ64" s="46">
        <v>-590</v>
      </c>
      <c r="AR64" s="46">
        <v>183.10000000000002</v>
      </c>
      <c r="AS64" s="46">
        <v>-320.10000000000002</v>
      </c>
      <c r="AT64" s="259">
        <v>145.19999999999999</v>
      </c>
      <c r="AU64" s="259">
        <v>-83.5</v>
      </c>
      <c r="AV64" s="259">
        <v>132.29999999999995</v>
      </c>
      <c r="AW64" s="46">
        <v>-296.60000000000002</v>
      </c>
      <c r="AX64" s="259">
        <v>446.4</v>
      </c>
      <c r="AY64" s="273">
        <v>596.40000000000009</v>
      </c>
      <c r="AZ64" s="259">
        <v>-84.799999999999955</v>
      </c>
      <c r="BA64" s="259">
        <v>-93.400000000000091</v>
      </c>
      <c r="BB64" s="259">
        <v>458.79999999999995</v>
      </c>
      <c r="BC64" s="259">
        <v>-95.599999999999909</v>
      </c>
      <c r="BD64" s="259">
        <v>288.20000000000005</v>
      </c>
    </row>
    <row r="65" spans="1:52" s="5" customFormat="1" x14ac:dyDescent="0.3">
      <c r="A65" s="38"/>
      <c r="B65" s="26"/>
      <c r="C65" s="26"/>
      <c r="D65" s="26"/>
      <c r="E65" s="26"/>
      <c r="F65" s="37"/>
      <c r="G65" s="37"/>
      <c r="H65" s="37"/>
      <c r="I65" s="37"/>
      <c r="J65" s="37"/>
      <c r="K65" s="213"/>
      <c r="AZ65" s="271"/>
    </row>
    <row r="66" spans="1:52" s="28" customFormat="1" x14ac:dyDescent="0.3">
      <c r="B66" s="15"/>
      <c r="C66" s="15"/>
      <c r="D66" s="15"/>
      <c r="E66" s="15"/>
      <c r="F66" s="26"/>
      <c r="G66" s="26"/>
      <c r="H66" s="26"/>
      <c r="I66" s="26"/>
      <c r="J66" s="139"/>
      <c r="K66" s="214"/>
      <c r="AZ66" s="273"/>
    </row>
    <row r="67" spans="1:52" s="5" customFormat="1" x14ac:dyDescent="0.3">
      <c r="A67" s="38"/>
      <c r="B67" s="26"/>
      <c r="C67" s="26"/>
      <c r="D67" s="26"/>
      <c r="E67" s="26"/>
      <c r="F67" s="15"/>
      <c r="G67" s="15"/>
      <c r="H67" s="15"/>
      <c r="I67" s="15"/>
      <c r="J67" s="15"/>
      <c r="K67" s="215"/>
      <c r="AZ67" s="271"/>
    </row>
    <row r="69" spans="1:52" ht="15.6" x14ac:dyDescent="0.3">
      <c r="A69" s="13" t="s">
        <v>35</v>
      </c>
    </row>
    <row r="70" spans="1:52" ht="15.6" x14ac:dyDescent="0.3">
      <c r="A70" s="14" t="s">
        <v>256</v>
      </c>
      <c r="B70" s="14">
        <v>2008</v>
      </c>
      <c r="C70" s="14">
        <v>2009</v>
      </c>
      <c r="D70" s="14">
        <v>2010</v>
      </c>
      <c r="E70" s="14">
        <v>2011</v>
      </c>
      <c r="F70" s="14">
        <v>2012</v>
      </c>
      <c r="G70" s="14">
        <v>2013</v>
      </c>
      <c r="H70" s="14">
        <v>2014</v>
      </c>
      <c r="I70" s="14">
        <v>2015</v>
      </c>
      <c r="J70" s="14">
        <v>2016</v>
      </c>
      <c r="K70" s="14">
        <v>2017</v>
      </c>
      <c r="L70" s="14">
        <v>2018</v>
      </c>
      <c r="M70" s="14">
        <v>2019</v>
      </c>
      <c r="N70" s="14">
        <v>2020</v>
      </c>
    </row>
    <row r="71" spans="1:52" x14ac:dyDescent="0.3">
      <c r="A71" s="28" t="s">
        <v>198</v>
      </c>
      <c r="B71" s="26">
        <v>236</v>
      </c>
      <c r="C71" s="26">
        <v>406.4</v>
      </c>
      <c r="D71" s="26">
        <v>396.9</v>
      </c>
      <c r="E71" s="26">
        <v>402.6</v>
      </c>
      <c r="F71" s="26">
        <v>507.8</v>
      </c>
      <c r="G71" s="26">
        <v>564.4</v>
      </c>
      <c r="H71" s="26">
        <v>656.1</v>
      </c>
      <c r="I71" s="26">
        <v>642</v>
      </c>
      <c r="J71" s="26">
        <v>832.2</v>
      </c>
      <c r="K71" s="26">
        <v>915.5</v>
      </c>
      <c r="L71" s="219">
        <v>797.1</v>
      </c>
      <c r="M71" s="219">
        <v>569</v>
      </c>
      <c r="N71" s="219">
        <v>795.6</v>
      </c>
    </row>
    <row r="72" spans="1:52" x14ac:dyDescent="0.3">
      <c r="A72" s="28" t="s">
        <v>199</v>
      </c>
      <c r="B72" s="26">
        <v>192.2</v>
      </c>
      <c r="C72" s="26">
        <v>73.400000000000006</v>
      </c>
      <c r="D72" s="26">
        <v>83.5</v>
      </c>
      <c r="E72" s="26">
        <v>95.399999999999991</v>
      </c>
      <c r="F72" s="26">
        <v>132.40000000000003</v>
      </c>
      <c r="G72" s="26">
        <v>156.6</v>
      </c>
      <c r="H72" s="26">
        <v>179.70000000000002</v>
      </c>
      <c r="I72" s="26">
        <v>218.3</v>
      </c>
      <c r="J72" s="26">
        <v>181.10000000000002</v>
      </c>
      <c r="K72" s="26">
        <v>198.09999999999997</v>
      </c>
      <c r="L72" s="219">
        <v>249.9</v>
      </c>
      <c r="M72" s="219">
        <v>136.69999999999999</v>
      </c>
      <c r="N72" s="219">
        <v>-106.79999999999997</v>
      </c>
    </row>
    <row r="73" spans="1:52" x14ac:dyDescent="0.3">
      <c r="A73" s="38" t="s">
        <v>158</v>
      </c>
      <c r="B73" s="210">
        <v>95.1</v>
      </c>
      <c r="C73" s="210">
        <v>49.5</v>
      </c>
      <c r="D73" s="210">
        <v>53.6</v>
      </c>
      <c r="E73" s="210">
        <v>65.599999999999994</v>
      </c>
      <c r="F73" s="210">
        <v>80.900000000000006</v>
      </c>
      <c r="G73" s="210">
        <v>95</v>
      </c>
      <c r="H73" s="210">
        <v>102.4</v>
      </c>
      <c r="I73" s="210">
        <v>106</v>
      </c>
      <c r="J73" s="210">
        <v>118.8</v>
      </c>
      <c r="K73" s="210">
        <v>127.6</v>
      </c>
      <c r="L73" s="213">
        <v>182.3</v>
      </c>
      <c r="M73" s="213">
        <v>233.5</v>
      </c>
      <c r="N73" s="213">
        <v>259.7</v>
      </c>
    </row>
    <row r="74" spans="1:52" x14ac:dyDescent="0.3">
      <c r="A74" s="38" t="s">
        <v>159</v>
      </c>
      <c r="B74" s="210">
        <v>2.2999999999999998</v>
      </c>
      <c r="C74" s="210">
        <v>13.7</v>
      </c>
      <c r="D74" s="210">
        <v>2.9</v>
      </c>
      <c r="E74" s="210">
        <v>3</v>
      </c>
      <c r="F74" s="210">
        <v>1.4</v>
      </c>
      <c r="G74" s="210">
        <v>3.8</v>
      </c>
      <c r="H74" s="210">
        <v>0.1</v>
      </c>
      <c r="I74" s="210">
        <v>0.3</v>
      </c>
      <c r="J74" s="210">
        <v>1.5</v>
      </c>
      <c r="K74" s="210">
        <v>0.3</v>
      </c>
      <c r="L74" s="213">
        <v>1.8</v>
      </c>
      <c r="M74" s="213">
        <v>7.4</v>
      </c>
      <c r="N74" s="213">
        <v>1.8</v>
      </c>
    </row>
    <row r="75" spans="1:52" x14ac:dyDescent="0.3">
      <c r="A75" s="38" t="s">
        <v>168</v>
      </c>
      <c r="B75" s="210">
        <v>197</v>
      </c>
      <c r="C75" s="210">
        <v>10.199999999999999</v>
      </c>
      <c r="D75" s="210">
        <v>27</v>
      </c>
      <c r="E75" s="210">
        <v>26.8</v>
      </c>
      <c r="F75" s="210">
        <v>53.8</v>
      </c>
      <c r="G75" s="210">
        <v>57.8</v>
      </c>
      <c r="H75" s="210">
        <v>62.4</v>
      </c>
      <c r="I75" s="210">
        <v>150.1</v>
      </c>
      <c r="J75" s="210">
        <v>-16.399999999999999</v>
      </c>
      <c r="K75" s="210">
        <v>15.4</v>
      </c>
      <c r="L75" s="213">
        <v>89.8</v>
      </c>
      <c r="M75" s="213">
        <v>79.400000000000006</v>
      </c>
      <c r="N75" s="213">
        <v>218.5</v>
      </c>
    </row>
    <row r="76" spans="1:52" x14ac:dyDescent="0.3">
      <c r="A76" s="38" t="s">
        <v>175</v>
      </c>
      <c r="B76" s="210">
        <v>0</v>
      </c>
      <c r="C76" s="210">
        <v>0</v>
      </c>
      <c r="D76" s="210">
        <v>0</v>
      </c>
      <c r="E76" s="210">
        <v>0</v>
      </c>
      <c r="F76" s="210">
        <v>0</v>
      </c>
      <c r="G76" s="210">
        <v>0</v>
      </c>
      <c r="H76" s="210">
        <v>0</v>
      </c>
      <c r="I76" s="210">
        <v>0</v>
      </c>
      <c r="J76" s="210">
        <v>0</v>
      </c>
      <c r="K76" s="210">
        <v>0.5</v>
      </c>
      <c r="L76" s="213">
        <v>1.4</v>
      </c>
      <c r="M76" s="213">
        <v>0.9</v>
      </c>
      <c r="N76" s="213">
        <v>5.6</v>
      </c>
    </row>
    <row r="77" spans="1:52" x14ac:dyDescent="0.3">
      <c r="A77" s="38" t="s">
        <v>177</v>
      </c>
      <c r="B77" s="210">
        <v>0</v>
      </c>
      <c r="C77" s="210">
        <v>0</v>
      </c>
      <c r="D77" s="210">
        <v>0</v>
      </c>
      <c r="E77" s="210">
        <v>0</v>
      </c>
      <c r="F77" s="210">
        <v>0</v>
      </c>
      <c r="G77" s="210">
        <v>0</v>
      </c>
      <c r="H77" s="210">
        <v>0</v>
      </c>
      <c r="I77" s="210">
        <v>0</v>
      </c>
      <c r="J77" s="210">
        <v>0</v>
      </c>
      <c r="K77" s="210">
        <v>0</v>
      </c>
      <c r="L77" s="210">
        <v>2.7</v>
      </c>
      <c r="M77" s="213">
        <v>3.1</v>
      </c>
      <c r="N77" s="213">
        <v>3.3</v>
      </c>
    </row>
    <row r="78" spans="1:52" x14ac:dyDescent="0.3">
      <c r="A78" s="38" t="s">
        <v>179</v>
      </c>
      <c r="B78" s="210">
        <v>0</v>
      </c>
      <c r="C78" s="210">
        <v>0</v>
      </c>
      <c r="D78" s="210">
        <v>0</v>
      </c>
      <c r="E78" s="210">
        <v>0</v>
      </c>
      <c r="F78" s="210">
        <v>-3.7</v>
      </c>
      <c r="G78" s="210">
        <v>0</v>
      </c>
      <c r="H78" s="210">
        <v>0</v>
      </c>
      <c r="I78" s="210">
        <v>0</v>
      </c>
      <c r="J78" s="210">
        <v>0</v>
      </c>
      <c r="K78" s="210">
        <v>0</v>
      </c>
      <c r="L78" s="210">
        <v>0</v>
      </c>
      <c r="M78" s="213">
        <v>0</v>
      </c>
      <c r="N78" s="213">
        <v>0</v>
      </c>
    </row>
    <row r="79" spans="1:52" x14ac:dyDescent="0.3">
      <c r="A79" s="38" t="s">
        <v>216</v>
      </c>
      <c r="B79" s="210">
        <v>0</v>
      </c>
      <c r="C79" s="210">
        <v>0</v>
      </c>
      <c r="D79" s="210">
        <v>0</v>
      </c>
      <c r="E79" s="210">
        <v>0</v>
      </c>
      <c r="F79" s="210">
        <v>0</v>
      </c>
      <c r="G79" s="210">
        <v>0</v>
      </c>
      <c r="H79" s="210">
        <v>0</v>
      </c>
      <c r="I79" s="210">
        <v>-98.7</v>
      </c>
      <c r="J79" s="210">
        <v>-3.8</v>
      </c>
      <c r="K79" s="210">
        <v>0</v>
      </c>
      <c r="L79" s="213">
        <v>-47.4</v>
      </c>
      <c r="M79" s="213">
        <v>-285</v>
      </c>
      <c r="N79" s="213">
        <v>-533.9</v>
      </c>
    </row>
    <row r="80" spans="1:52" x14ac:dyDescent="0.3">
      <c r="A80" s="38" t="s">
        <v>178</v>
      </c>
      <c r="B80" s="210">
        <v>0</v>
      </c>
      <c r="C80" s="210">
        <v>0</v>
      </c>
      <c r="D80" s="210">
        <v>0</v>
      </c>
      <c r="E80" s="210">
        <v>0</v>
      </c>
      <c r="F80" s="210">
        <v>0</v>
      </c>
      <c r="G80" s="210">
        <v>0</v>
      </c>
      <c r="H80" s="210">
        <v>0</v>
      </c>
      <c r="I80" s="210">
        <v>0</v>
      </c>
      <c r="J80" s="210">
        <v>0</v>
      </c>
      <c r="K80" s="210">
        <v>-27.9</v>
      </c>
      <c r="L80" s="213">
        <v>-7.5</v>
      </c>
      <c r="M80" s="213">
        <v>-8.3000000000000007</v>
      </c>
      <c r="N80" s="213">
        <v>-4.2</v>
      </c>
    </row>
    <row r="81" spans="1:53" ht="15.75" customHeight="1" x14ac:dyDescent="0.3">
      <c r="A81" s="264" t="s">
        <v>227</v>
      </c>
      <c r="B81" s="210"/>
      <c r="C81" s="210"/>
      <c r="D81" s="210"/>
      <c r="E81" s="210"/>
      <c r="F81" s="210"/>
      <c r="G81" s="210"/>
      <c r="H81" s="210"/>
      <c r="I81" s="210"/>
      <c r="J81" s="210"/>
      <c r="K81" s="210"/>
      <c r="L81" s="213">
        <v>8.3000000000000007</v>
      </c>
      <c r="M81" s="213">
        <v>23.8</v>
      </c>
      <c r="N81" s="213">
        <v>9</v>
      </c>
    </row>
    <row r="82" spans="1:53" ht="15.75" customHeight="1" x14ac:dyDescent="0.3">
      <c r="A82" s="264" t="s">
        <v>228</v>
      </c>
      <c r="B82" s="210"/>
      <c r="C82" s="210"/>
      <c r="D82" s="210"/>
      <c r="E82" s="210"/>
      <c r="F82" s="210"/>
      <c r="G82" s="210"/>
      <c r="H82" s="210"/>
      <c r="I82" s="210"/>
      <c r="J82" s="210"/>
      <c r="K82" s="210"/>
      <c r="L82" s="213">
        <v>0</v>
      </c>
      <c r="M82" s="213">
        <v>8.3000000000000007</v>
      </c>
      <c r="N82" s="213">
        <v>17.399999999999999</v>
      </c>
    </row>
    <row r="83" spans="1:53" x14ac:dyDescent="0.3">
      <c r="A83" s="38" t="s">
        <v>169</v>
      </c>
      <c r="B83" s="210">
        <v>0</v>
      </c>
      <c r="C83" s="210">
        <v>0</v>
      </c>
      <c r="D83" s="210">
        <v>0</v>
      </c>
      <c r="E83" s="210">
        <v>0</v>
      </c>
      <c r="F83" s="210">
        <v>0</v>
      </c>
      <c r="G83" s="210">
        <v>0</v>
      </c>
      <c r="H83" s="210">
        <v>2.8</v>
      </c>
      <c r="I83" s="210">
        <v>36</v>
      </c>
      <c r="J83" s="210">
        <v>28.6</v>
      </c>
      <c r="K83" s="210">
        <v>32.700000000000003</v>
      </c>
      <c r="L83" s="213">
        <v>34.799999999999997</v>
      </c>
      <c r="M83" s="213">
        <v>44.2</v>
      </c>
      <c r="N83" s="213">
        <v>44.7</v>
      </c>
    </row>
    <row r="84" spans="1:53" x14ac:dyDescent="0.3">
      <c r="A84" s="38" t="s">
        <v>176</v>
      </c>
      <c r="B84" s="210">
        <v>0</v>
      </c>
      <c r="C84" s="210">
        <v>0</v>
      </c>
      <c r="D84" s="210">
        <v>0</v>
      </c>
      <c r="E84" s="210">
        <v>0</v>
      </c>
      <c r="F84" s="210">
        <v>0</v>
      </c>
      <c r="G84" s="210">
        <v>0</v>
      </c>
      <c r="H84" s="210">
        <v>0</v>
      </c>
      <c r="I84" s="210">
        <v>0</v>
      </c>
      <c r="J84" s="210">
        <v>21.8</v>
      </c>
      <c r="K84" s="210">
        <v>27.8</v>
      </c>
      <c r="L84" s="213">
        <v>0</v>
      </c>
      <c r="M84" s="213">
        <v>0</v>
      </c>
      <c r="N84" s="213">
        <v>0.8</v>
      </c>
    </row>
    <row r="85" spans="1:53" x14ac:dyDescent="0.3">
      <c r="A85" s="38" t="s">
        <v>170</v>
      </c>
      <c r="B85" s="210">
        <v>0</v>
      </c>
      <c r="C85" s="210">
        <v>0</v>
      </c>
      <c r="D85" s="210">
        <v>0</v>
      </c>
      <c r="E85" s="210">
        <v>0</v>
      </c>
      <c r="F85" s="210">
        <v>0</v>
      </c>
      <c r="G85" s="210">
        <v>0</v>
      </c>
      <c r="H85" s="210">
        <v>0</v>
      </c>
      <c r="I85" s="210">
        <v>0</v>
      </c>
      <c r="J85" s="210">
        <v>0</v>
      </c>
      <c r="K85" s="210">
        <v>1.5</v>
      </c>
      <c r="L85" s="213">
        <v>3.5</v>
      </c>
      <c r="M85" s="213">
        <v>4.8</v>
      </c>
      <c r="N85" s="213">
        <v>6.6</v>
      </c>
    </row>
    <row r="86" spans="1:53" x14ac:dyDescent="0.3">
      <c r="A86" s="38" t="s">
        <v>171</v>
      </c>
      <c r="B86" s="210">
        <v>0</v>
      </c>
      <c r="C86" s="210">
        <v>0</v>
      </c>
      <c r="D86" s="210">
        <v>0</v>
      </c>
      <c r="E86" s="210">
        <v>0</v>
      </c>
      <c r="F86" s="210">
        <v>0</v>
      </c>
      <c r="G86" s="210">
        <v>0</v>
      </c>
      <c r="H86" s="210">
        <v>9.6</v>
      </c>
      <c r="I86" s="210">
        <v>23.3</v>
      </c>
      <c r="J86" s="210">
        <v>14.1</v>
      </c>
      <c r="K86" s="210">
        <v>16.600000000000001</v>
      </c>
      <c r="L86" s="213">
        <v>17.399999999999999</v>
      </c>
      <c r="M86" s="213">
        <v>30.599999999999998</v>
      </c>
      <c r="N86" s="213">
        <v>23</v>
      </c>
    </row>
    <row r="87" spans="1:53" x14ac:dyDescent="0.3">
      <c r="A87" s="38" t="s">
        <v>172</v>
      </c>
      <c r="B87" s="210">
        <v>0</v>
      </c>
      <c r="C87" s="210">
        <v>0</v>
      </c>
      <c r="D87" s="210">
        <v>0</v>
      </c>
      <c r="E87" s="210">
        <v>0</v>
      </c>
      <c r="F87" s="210">
        <v>0</v>
      </c>
      <c r="G87" s="210">
        <v>0</v>
      </c>
      <c r="H87" s="210">
        <v>2.4</v>
      </c>
      <c r="I87" s="210">
        <v>1.3</v>
      </c>
      <c r="J87" s="210">
        <v>5.8</v>
      </c>
      <c r="K87" s="210">
        <v>3.6</v>
      </c>
      <c r="L87" s="213">
        <v>-0.8</v>
      </c>
      <c r="M87" s="213">
        <v>6.5</v>
      </c>
      <c r="N87" s="213">
        <v>8.4</v>
      </c>
    </row>
    <row r="88" spans="1:53" x14ac:dyDescent="0.3">
      <c r="A88" s="38" t="s">
        <v>268</v>
      </c>
      <c r="B88" s="210">
        <v>-102.2</v>
      </c>
      <c r="C88" s="210">
        <v>0</v>
      </c>
      <c r="D88" s="210">
        <v>0</v>
      </c>
      <c r="E88" s="210">
        <v>0</v>
      </c>
      <c r="F88" s="210">
        <v>0</v>
      </c>
      <c r="G88" s="210">
        <v>0</v>
      </c>
      <c r="H88" s="210">
        <v>0</v>
      </c>
      <c r="I88" s="210">
        <v>0</v>
      </c>
      <c r="J88" s="210">
        <v>0</v>
      </c>
      <c r="K88" s="210">
        <v>0</v>
      </c>
      <c r="L88" s="213">
        <v>-36.4</v>
      </c>
      <c r="M88" s="213">
        <v>-12.5</v>
      </c>
      <c r="N88" s="213">
        <v>-159.80000000000001</v>
      </c>
    </row>
    <row r="89" spans="1:53" x14ac:dyDescent="0.3">
      <c r="A89" s="38" t="s">
        <v>173</v>
      </c>
      <c r="B89" s="210">
        <v>0</v>
      </c>
      <c r="C89" s="210">
        <v>0</v>
      </c>
      <c r="D89" s="210">
        <v>0</v>
      </c>
      <c r="E89" s="210">
        <v>0</v>
      </c>
      <c r="F89" s="210">
        <v>0</v>
      </c>
      <c r="G89" s="210">
        <v>0</v>
      </c>
      <c r="H89" s="210">
        <v>0</v>
      </c>
      <c r="I89" s="210">
        <v>0</v>
      </c>
      <c r="J89" s="210">
        <v>10.7</v>
      </c>
      <c r="K89" s="210">
        <v>0</v>
      </c>
      <c r="L89" s="213">
        <v>0</v>
      </c>
      <c r="M89" s="213">
        <v>0</v>
      </c>
      <c r="N89" s="213">
        <v>0</v>
      </c>
    </row>
    <row r="90" spans="1:53" s="270" customFormat="1" x14ac:dyDescent="0.3">
      <c r="A90" s="319" t="s">
        <v>257</v>
      </c>
      <c r="B90" s="210"/>
      <c r="C90" s="210"/>
      <c r="D90" s="210"/>
      <c r="E90" s="210"/>
      <c r="F90" s="210"/>
      <c r="G90" s="210"/>
      <c r="H90" s="210"/>
      <c r="I90" s="210"/>
      <c r="J90" s="210"/>
      <c r="K90" s="210"/>
      <c r="L90" s="213"/>
      <c r="M90" s="213">
        <v>0</v>
      </c>
      <c r="N90" s="213">
        <v>-7.7</v>
      </c>
      <c r="BA90" s="7"/>
    </row>
    <row r="91" spans="1:53" x14ac:dyDescent="0.3">
      <c r="A91" s="211" t="s">
        <v>204</v>
      </c>
      <c r="B91" s="26">
        <v>0</v>
      </c>
      <c r="C91" s="26">
        <v>6.5</v>
      </c>
      <c r="D91" s="26">
        <v>1.7000000000000002</v>
      </c>
      <c r="E91" s="26">
        <v>0</v>
      </c>
      <c r="F91" s="26">
        <v>0</v>
      </c>
      <c r="G91" s="26">
        <v>0</v>
      </c>
      <c r="H91" s="26">
        <v>0</v>
      </c>
      <c r="I91" s="26">
        <v>0</v>
      </c>
      <c r="J91" s="26">
        <v>0</v>
      </c>
      <c r="K91" s="26">
        <v>0</v>
      </c>
      <c r="L91" s="219">
        <v>0</v>
      </c>
      <c r="M91" s="219">
        <v>0</v>
      </c>
      <c r="N91" s="219">
        <v>0</v>
      </c>
    </row>
    <row r="92" spans="1:53" x14ac:dyDescent="0.3">
      <c r="A92" s="48" t="s">
        <v>200</v>
      </c>
      <c r="B92" s="26">
        <v>-52.9</v>
      </c>
      <c r="C92" s="26">
        <v>-114.8</v>
      </c>
      <c r="D92" s="26">
        <v>-61.2</v>
      </c>
      <c r="E92" s="26">
        <v>-16.8</v>
      </c>
      <c r="F92" s="26">
        <v>-64.2</v>
      </c>
      <c r="G92" s="26">
        <v>-54.7</v>
      </c>
      <c r="H92" s="26">
        <v>-30.9</v>
      </c>
      <c r="I92" s="26">
        <v>-128.4</v>
      </c>
      <c r="J92" s="26">
        <v>-55.2</v>
      </c>
      <c r="K92" s="26">
        <v>-23.4</v>
      </c>
      <c r="L92" s="219">
        <v>-44.1</v>
      </c>
      <c r="M92" s="219">
        <v>-81.699999999999989</v>
      </c>
      <c r="N92" s="219">
        <v>-165.4</v>
      </c>
    </row>
    <row r="93" spans="1:53" x14ac:dyDescent="0.3">
      <c r="A93" s="212" t="s">
        <v>202</v>
      </c>
      <c r="B93" s="26">
        <v>-30.3</v>
      </c>
      <c r="C93" s="26">
        <v>-65.8</v>
      </c>
      <c r="D93" s="26">
        <v>-44.8</v>
      </c>
      <c r="E93" s="26">
        <v>-34.299999999999997</v>
      </c>
      <c r="F93" s="26">
        <v>-27.9</v>
      </c>
      <c r="G93" s="26">
        <v>-43.1</v>
      </c>
      <c r="H93" s="26">
        <v>-32.4</v>
      </c>
      <c r="I93" s="26">
        <v>-37</v>
      </c>
      <c r="J93" s="26">
        <v>-46.3</v>
      </c>
      <c r="K93" s="26">
        <v>-68.599999999999994</v>
      </c>
      <c r="L93" s="219">
        <v>-52.9</v>
      </c>
      <c r="M93" s="219">
        <v>-45.4</v>
      </c>
      <c r="N93" s="219">
        <v>-53.5</v>
      </c>
    </row>
    <row r="94" spans="1:53" x14ac:dyDescent="0.3">
      <c r="A94" s="212" t="s">
        <v>229</v>
      </c>
      <c r="B94" s="26"/>
      <c r="C94" s="26"/>
      <c r="D94" s="26"/>
      <c r="E94" s="26"/>
      <c r="F94" s="26"/>
      <c r="G94" s="26"/>
      <c r="H94" s="26"/>
      <c r="I94" s="26"/>
      <c r="J94" s="26"/>
      <c r="K94" s="26"/>
      <c r="L94" s="219">
        <v>7.3</v>
      </c>
      <c r="M94" s="219">
        <v>25.3</v>
      </c>
      <c r="N94" s="219">
        <v>133.30000000000001</v>
      </c>
    </row>
    <row r="95" spans="1:53" x14ac:dyDescent="0.3">
      <c r="A95" s="48" t="s">
        <v>203</v>
      </c>
      <c r="B95" s="26">
        <v>1.7</v>
      </c>
      <c r="C95" s="26">
        <v>4</v>
      </c>
      <c r="D95" s="26">
        <v>1.6</v>
      </c>
      <c r="E95" s="26">
        <v>0.8</v>
      </c>
      <c r="F95" s="26">
        <v>1.6</v>
      </c>
      <c r="G95" s="26">
        <v>3.1</v>
      </c>
      <c r="H95" s="26">
        <v>0</v>
      </c>
      <c r="I95" s="26">
        <v>0.5</v>
      </c>
      <c r="J95" s="26">
        <v>3.8</v>
      </c>
      <c r="K95" s="26">
        <v>0</v>
      </c>
      <c r="L95" s="219">
        <v>5.8</v>
      </c>
      <c r="M95" s="219">
        <v>0</v>
      </c>
      <c r="N95" s="219">
        <v>0</v>
      </c>
    </row>
    <row r="96" spans="1:53" x14ac:dyDescent="0.3">
      <c r="A96" s="48" t="s">
        <v>201</v>
      </c>
      <c r="B96" s="26">
        <v>-127.8</v>
      </c>
      <c r="C96" s="26">
        <v>25</v>
      </c>
      <c r="D96" s="26">
        <v>-34.29999999999999</v>
      </c>
      <c r="E96" s="26">
        <v>-16.200000000000003</v>
      </c>
      <c r="F96" s="26">
        <v>-214.99999999999997</v>
      </c>
      <c r="G96" s="26">
        <v>-53.599999999999994</v>
      </c>
      <c r="H96" s="26">
        <v>-126.39999999999998</v>
      </c>
      <c r="I96" s="26">
        <v>-204.89999999999995</v>
      </c>
      <c r="J96" s="26">
        <v>48.6</v>
      </c>
      <c r="K96" s="26">
        <v>-150.80000000000001</v>
      </c>
      <c r="L96" s="219">
        <v>-209.79999999999995</v>
      </c>
      <c r="M96" s="219">
        <v>78.2</v>
      </c>
      <c r="N96" s="219">
        <v>90.000000000000028</v>
      </c>
    </row>
    <row r="97" spans="1:14" x14ac:dyDescent="0.3">
      <c r="A97" s="38" t="s">
        <v>260</v>
      </c>
      <c r="B97" s="210">
        <v>-20.9</v>
      </c>
      <c r="C97" s="210">
        <v>-14.7</v>
      </c>
      <c r="D97" s="210">
        <v>-20.3</v>
      </c>
      <c r="E97" s="210">
        <v>-35.4</v>
      </c>
      <c r="F97" s="210">
        <v>-57.6</v>
      </c>
      <c r="G97" s="210">
        <v>-56</v>
      </c>
      <c r="H97" s="210">
        <v>-132.6</v>
      </c>
      <c r="I97" s="210">
        <v>-29.6</v>
      </c>
      <c r="J97" s="210">
        <v>-141.5</v>
      </c>
      <c r="K97" s="210">
        <v>-102.6</v>
      </c>
      <c r="L97" s="213">
        <v>-166.7</v>
      </c>
      <c r="M97" s="213">
        <v>57.3</v>
      </c>
      <c r="N97" s="213">
        <v>-25.2</v>
      </c>
    </row>
    <row r="98" spans="1:14" x14ac:dyDescent="0.3">
      <c r="A98" s="38" t="s">
        <v>160</v>
      </c>
      <c r="B98" s="210">
        <v>29.9</v>
      </c>
      <c r="C98" s="210">
        <v>4.9000000000000004</v>
      </c>
      <c r="D98" s="210">
        <v>5.3</v>
      </c>
      <c r="E98" s="210">
        <v>-19.299999999999997</v>
      </c>
      <c r="F98" s="210">
        <v>-125</v>
      </c>
      <c r="G98" s="210">
        <v>-38.599999999999994</v>
      </c>
      <c r="H98" s="210">
        <v>17.600000000000001</v>
      </c>
      <c r="I98" s="210">
        <v>-210.2</v>
      </c>
      <c r="J98" s="210">
        <v>84.9</v>
      </c>
      <c r="K98" s="210">
        <v>-49.2</v>
      </c>
      <c r="L98" s="213">
        <v>-70.900000000000006</v>
      </c>
      <c r="M98" s="213">
        <v>-27.9</v>
      </c>
      <c r="N98" s="213">
        <v>-430.9</v>
      </c>
    </row>
    <row r="99" spans="1:14" x14ac:dyDescent="0.3">
      <c r="A99" s="38" t="s">
        <v>174</v>
      </c>
      <c r="B99" s="210">
        <v>32.9</v>
      </c>
      <c r="C99" s="210">
        <v>0</v>
      </c>
      <c r="D99" s="210">
        <v>0</v>
      </c>
      <c r="E99" s="210">
        <v>0</v>
      </c>
      <c r="F99" s="210">
        <v>0</v>
      </c>
      <c r="G99" s="210">
        <v>0</v>
      </c>
      <c r="H99" s="210">
        <v>0</v>
      </c>
      <c r="I99" s="210">
        <v>0</v>
      </c>
      <c r="J99" s="210">
        <v>0</v>
      </c>
      <c r="K99" s="210">
        <v>0</v>
      </c>
      <c r="L99" s="213">
        <v>0</v>
      </c>
      <c r="M99" s="213">
        <v>0</v>
      </c>
      <c r="N99" s="213">
        <v>0</v>
      </c>
    </row>
    <row r="100" spans="1:14" x14ac:dyDescent="0.3">
      <c r="A100" s="38" t="s">
        <v>161</v>
      </c>
      <c r="B100" s="210">
        <v>0</v>
      </c>
      <c r="C100" s="210">
        <v>0</v>
      </c>
      <c r="D100" s="210">
        <v>0</v>
      </c>
      <c r="E100" s="210">
        <v>0</v>
      </c>
      <c r="F100" s="210">
        <v>0</v>
      </c>
      <c r="G100" s="210">
        <v>0</v>
      </c>
      <c r="H100" s="210">
        <v>-1.2</v>
      </c>
      <c r="I100" s="210">
        <v>-4.7</v>
      </c>
      <c r="J100" s="210">
        <v>6.3</v>
      </c>
      <c r="K100" s="210">
        <v>0.2</v>
      </c>
      <c r="L100" s="213">
        <v>0</v>
      </c>
      <c r="M100" s="213">
        <v>-16.399999999999999</v>
      </c>
      <c r="N100" s="213">
        <v>0</v>
      </c>
    </row>
    <row r="101" spans="1:14" x14ac:dyDescent="0.3">
      <c r="A101" s="38" t="s">
        <v>162</v>
      </c>
      <c r="B101" s="210">
        <v>-34.4</v>
      </c>
      <c r="C101" s="210">
        <v>25.9</v>
      </c>
      <c r="D101" s="210">
        <v>-39.4</v>
      </c>
      <c r="E101" s="210">
        <v>-14.8</v>
      </c>
      <c r="F101" s="210">
        <v>-9.6</v>
      </c>
      <c r="G101" s="210">
        <v>3.4</v>
      </c>
      <c r="H101" s="210">
        <v>-9.6999999999999993</v>
      </c>
      <c r="I101" s="210">
        <v>-7</v>
      </c>
      <c r="J101" s="210">
        <v>88.5</v>
      </c>
      <c r="K101" s="210">
        <v>45.1</v>
      </c>
      <c r="L101" s="213">
        <v>67.800000000000011</v>
      </c>
      <c r="M101" s="213">
        <v>73</v>
      </c>
      <c r="N101" s="213">
        <v>345.3</v>
      </c>
    </row>
    <row r="102" spans="1:14" x14ac:dyDescent="0.3">
      <c r="A102" s="38" t="s">
        <v>163</v>
      </c>
      <c r="B102" s="210">
        <v>-1.9</v>
      </c>
      <c r="C102" s="210">
        <v>-16.100000000000001</v>
      </c>
      <c r="D102" s="210">
        <v>-32.6</v>
      </c>
      <c r="E102" s="210">
        <v>34.1</v>
      </c>
      <c r="F102" s="210">
        <v>-21.1</v>
      </c>
      <c r="G102" s="210">
        <v>-6</v>
      </c>
      <c r="H102" s="210">
        <v>-16.100000000000001</v>
      </c>
      <c r="I102" s="210">
        <v>-17.100000000000001</v>
      </c>
      <c r="J102" s="210">
        <v>17.600000000000001</v>
      </c>
      <c r="K102" s="210">
        <v>-35.299999999999997</v>
      </c>
      <c r="L102" s="213">
        <v>-47.1</v>
      </c>
      <c r="M102" s="213">
        <v>-3.3</v>
      </c>
      <c r="N102" s="213">
        <v>-11.1</v>
      </c>
    </row>
    <row r="103" spans="1:14" x14ac:dyDescent="0.3">
      <c r="A103" s="38" t="s">
        <v>164</v>
      </c>
      <c r="B103" s="210">
        <v>6.7</v>
      </c>
      <c r="C103" s="210">
        <v>3.2</v>
      </c>
      <c r="D103" s="210">
        <v>7.1999999999999993</v>
      </c>
      <c r="E103" s="210">
        <v>1.9000000000000001</v>
      </c>
      <c r="F103" s="210">
        <v>-19.7</v>
      </c>
      <c r="G103" s="210">
        <v>8.3000000000000007</v>
      </c>
      <c r="H103" s="210">
        <v>2</v>
      </c>
      <c r="I103" s="210">
        <v>48.4</v>
      </c>
      <c r="J103" s="210">
        <v>6.4</v>
      </c>
      <c r="K103" s="210">
        <v>-6.1</v>
      </c>
      <c r="L103" s="213">
        <v>-11.6</v>
      </c>
      <c r="M103" s="213">
        <v>-3.3</v>
      </c>
      <c r="N103" s="213">
        <v>212.7</v>
      </c>
    </row>
    <row r="104" spans="1:14" x14ac:dyDescent="0.3">
      <c r="A104" s="38" t="s">
        <v>165</v>
      </c>
      <c r="B104" s="210">
        <v>-9.3000000000000007</v>
      </c>
      <c r="C104" s="210">
        <v>-4.8</v>
      </c>
      <c r="D104" s="210">
        <v>36.200000000000003</v>
      </c>
      <c r="E104" s="210">
        <v>14.4</v>
      </c>
      <c r="F104" s="210">
        <v>10.9</v>
      </c>
      <c r="G104" s="210">
        <v>21.2</v>
      </c>
      <c r="H104" s="210">
        <v>-7.6</v>
      </c>
      <c r="I104" s="210">
        <v>-7.4</v>
      </c>
      <c r="J104" s="210">
        <v>-21.4</v>
      </c>
      <c r="K104" s="210">
        <v>28.6</v>
      </c>
      <c r="L104" s="213">
        <v>27.8</v>
      </c>
      <c r="M104" s="213">
        <v>-5.9</v>
      </c>
      <c r="N104" s="213">
        <v>-18.2</v>
      </c>
    </row>
    <row r="105" spans="1:14" x14ac:dyDescent="0.3">
      <c r="A105" s="38" t="s">
        <v>166</v>
      </c>
      <c r="B105" s="210">
        <v>4.7</v>
      </c>
      <c r="C105" s="210">
        <v>-2.4</v>
      </c>
      <c r="D105" s="210">
        <v>1.6</v>
      </c>
      <c r="E105" s="210">
        <v>-1.8</v>
      </c>
      <c r="F105" s="210">
        <v>4.5999999999999996</v>
      </c>
      <c r="G105" s="210">
        <v>-6.9</v>
      </c>
      <c r="H105" s="210">
        <v>4.3</v>
      </c>
      <c r="I105" s="210">
        <v>-0.2</v>
      </c>
      <c r="J105" s="210">
        <v>-4.5</v>
      </c>
      <c r="K105" s="210">
        <v>2.9</v>
      </c>
      <c r="L105" s="213">
        <v>5.9</v>
      </c>
      <c r="M105" s="213">
        <v>-8.6999999999999993</v>
      </c>
      <c r="N105" s="213">
        <v>7.6</v>
      </c>
    </row>
    <row r="106" spans="1:14" x14ac:dyDescent="0.3">
      <c r="A106" s="38" t="s">
        <v>167</v>
      </c>
      <c r="B106" s="210">
        <v>-135.5</v>
      </c>
      <c r="C106" s="210">
        <v>29</v>
      </c>
      <c r="D106" s="210">
        <v>7.7</v>
      </c>
      <c r="E106" s="210">
        <v>4.7</v>
      </c>
      <c r="F106" s="210">
        <v>2.5</v>
      </c>
      <c r="G106" s="210">
        <v>21</v>
      </c>
      <c r="H106" s="210">
        <v>16.899999999999999</v>
      </c>
      <c r="I106" s="210">
        <v>22.9</v>
      </c>
      <c r="J106" s="210">
        <v>12.299999999999997</v>
      </c>
      <c r="K106" s="210">
        <v>-34.4</v>
      </c>
      <c r="L106" s="213">
        <v>-15</v>
      </c>
      <c r="M106" s="213">
        <v>13.4</v>
      </c>
      <c r="N106" s="213">
        <v>9.8000000000000007</v>
      </c>
    </row>
    <row r="107" spans="1:14" x14ac:dyDescent="0.3">
      <c r="A107" s="28" t="s">
        <v>180</v>
      </c>
      <c r="B107" s="26">
        <v>218.89999999999998</v>
      </c>
      <c r="C107" s="26">
        <v>334.69999999999993</v>
      </c>
      <c r="D107" s="26">
        <v>343.4</v>
      </c>
      <c r="E107" s="26">
        <v>431.5</v>
      </c>
      <c r="F107" s="26">
        <v>334.70000000000005</v>
      </c>
      <c r="G107" s="26">
        <v>572.69999999999993</v>
      </c>
      <c r="H107" s="26">
        <v>646.10000000000014</v>
      </c>
      <c r="I107" s="26">
        <v>490.5</v>
      </c>
      <c r="J107" s="26">
        <v>964.2</v>
      </c>
      <c r="K107" s="26">
        <v>870.79999999999973</v>
      </c>
      <c r="L107" s="219">
        <v>753.9</v>
      </c>
      <c r="M107" s="219">
        <v>682.1</v>
      </c>
      <c r="N107" s="219">
        <v>693.19999999999948</v>
      </c>
    </row>
    <row r="108" spans="1:14" x14ac:dyDescent="0.3">
      <c r="A108" s="28" t="s">
        <v>181</v>
      </c>
      <c r="B108" s="26">
        <v>0</v>
      </c>
      <c r="C108" s="26">
        <v>0</v>
      </c>
      <c r="D108" s="26">
        <v>0</v>
      </c>
      <c r="E108" s="26">
        <v>0</v>
      </c>
      <c r="F108" s="26">
        <v>0</v>
      </c>
      <c r="G108" s="26">
        <v>0</v>
      </c>
      <c r="H108" s="26">
        <v>0</v>
      </c>
      <c r="I108" s="26">
        <v>0</v>
      </c>
      <c r="J108" s="26">
        <v>0</v>
      </c>
      <c r="K108" s="26">
        <v>0</v>
      </c>
      <c r="L108" s="219">
        <v>0</v>
      </c>
      <c r="M108" s="219">
        <v>0</v>
      </c>
      <c r="N108" s="219">
        <v>0</v>
      </c>
    </row>
    <row r="109" spans="1:14" x14ac:dyDescent="0.3">
      <c r="A109" s="38" t="s">
        <v>182</v>
      </c>
      <c r="B109" s="210">
        <v>-63.4</v>
      </c>
      <c r="C109" s="210">
        <v>-116.5</v>
      </c>
      <c r="D109" s="210">
        <v>-127.3</v>
      </c>
      <c r="E109" s="210">
        <v>-130</v>
      </c>
      <c r="F109" s="210">
        <v>-112.2</v>
      </c>
      <c r="G109" s="210">
        <v>-271.2</v>
      </c>
      <c r="H109" s="210">
        <v>-345</v>
      </c>
      <c r="I109" s="210">
        <v>-398.5</v>
      </c>
      <c r="J109" s="210">
        <v>-259</v>
      </c>
      <c r="K109" s="210">
        <v>-320</v>
      </c>
      <c r="L109" s="213">
        <v>-300</v>
      </c>
      <c r="M109" s="213">
        <v>-319.60000000000002</v>
      </c>
      <c r="N109" s="213">
        <v>-215.9</v>
      </c>
    </row>
    <row r="110" spans="1:14" x14ac:dyDescent="0.3">
      <c r="A110" s="38" t="s">
        <v>207</v>
      </c>
      <c r="B110" s="213">
        <v>-266.39999999999998</v>
      </c>
      <c r="C110" s="213">
        <v>-117.6</v>
      </c>
      <c r="D110" s="213">
        <v>-176.5</v>
      </c>
      <c r="E110" s="213">
        <v>-143.5</v>
      </c>
      <c r="F110" s="213">
        <v>-175.1</v>
      </c>
      <c r="G110" s="213">
        <v>-36</v>
      </c>
      <c r="H110" s="213">
        <v>-9</v>
      </c>
      <c r="I110" s="213">
        <v>-11.2</v>
      </c>
      <c r="J110" s="213">
        <v>-7.9</v>
      </c>
      <c r="K110" s="213">
        <v>-11.4</v>
      </c>
      <c r="L110" s="213">
        <v>-23.8</v>
      </c>
      <c r="M110" s="213">
        <v>-6.8</v>
      </c>
      <c r="N110" s="213">
        <v>-22.9</v>
      </c>
    </row>
    <row r="111" spans="1:14" x14ac:dyDescent="0.3">
      <c r="A111" s="38" t="s">
        <v>183</v>
      </c>
      <c r="B111" s="213">
        <v>0</v>
      </c>
      <c r="C111" s="213">
        <v>0</v>
      </c>
      <c r="D111" s="213">
        <v>0</v>
      </c>
      <c r="E111" s="213">
        <v>0</v>
      </c>
      <c r="F111" s="213">
        <v>0</v>
      </c>
      <c r="G111" s="213">
        <v>0</v>
      </c>
      <c r="H111" s="213">
        <v>0</v>
      </c>
      <c r="I111" s="213">
        <v>0</v>
      </c>
      <c r="J111" s="213">
        <v>0</v>
      </c>
      <c r="K111" s="243">
        <f>-9.1</f>
        <v>-9.1</v>
      </c>
      <c r="L111" s="213">
        <v>-1306.4000000000001</v>
      </c>
      <c r="M111" s="213">
        <v>0</v>
      </c>
      <c r="N111" s="213">
        <v>0</v>
      </c>
    </row>
    <row r="112" spans="1:14" x14ac:dyDescent="0.3">
      <c r="A112" s="38" t="s">
        <v>184</v>
      </c>
      <c r="B112" s="210">
        <v>0</v>
      </c>
      <c r="C112" s="210">
        <v>0</v>
      </c>
      <c r="D112" s="210">
        <v>0</v>
      </c>
      <c r="E112" s="210">
        <v>0</v>
      </c>
      <c r="F112" s="210">
        <v>0</v>
      </c>
      <c r="G112" s="210">
        <v>0</v>
      </c>
      <c r="H112" s="210">
        <v>-3.7</v>
      </c>
      <c r="I112" s="210">
        <v>0</v>
      </c>
      <c r="J112" s="210">
        <v>-6.5</v>
      </c>
      <c r="K112" s="213">
        <v>-1.1000000000000001</v>
      </c>
      <c r="L112" s="213">
        <v>0</v>
      </c>
      <c r="M112" s="213">
        <v>-6.2</v>
      </c>
      <c r="N112" s="213">
        <v>0</v>
      </c>
    </row>
    <row r="113" spans="1:53" x14ac:dyDescent="0.3">
      <c r="A113" s="218" t="s">
        <v>188</v>
      </c>
      <c r="B113" s="210">
        <v>-8.1999999999999993</v>
      </c>
      <c r="C113" s="210">
        <v>-10.3</v>
      </c>
      <c r="D113" s="210">
        <v>-3.8</v>
      </c>
      <c r="E113" s="210">
        <v>-0.5</v>
      </c>
      <c r="F113" s="210">
        <v>0</v>
      </c>
      <c r="G113" s="210">
        <v>0</v>
      </c>
      <c r="H113" s="210">
        <v>0</v>
      </c>
      <c r="I113" s="210">
        <v>-39.4</v>
      </c>
      <c r="J113" s="210">
        <v>0</v>
      </c>
      <c r="K113" s="213">
        <v>0</v>
      </c>
      <c r="L113" s="213">
        <v>0</v>
      </c>
      <c r="M113" s="213">
        <v>0</v>
      </c>
      <c r="N113" s="213">
        <v>0</v>
      </c>
    </row>
    <row r="114" spans="1:53" x14ac:dyDescent="0.3">
      <c r="A114" s="38" t="s">
        <v>185</v>
      </c>
      <c r="B114" s="210">
        <v>0</v>
      </c>
      <c r="C114" s="210">
        <v>3.9</v>
      </c>
      <c r="D114" s="210">
        <v>3.2</v>
      </c>
      <c r="E114" s="210">
        <v>0.3</v>
      </c>
      <c r="F114" s="210">
        <v>0</v>
      </c>
      <c r="G114" s="210">
        <v>0</v>
      </c>
      <c r="H114" s="210">
        <v>0</v>
      </c>
      <c r="I114" s="210">
        <v>0</v>
      </c>
      <c r="J114" s="210">
        <v>0</v>
      </c>
      <c r="K114" s="213">
        <v>0</v>
      </c>
      <c r="L114" s="213">
        <v>0</v>
      </c>
      <c r="M114" s="213">
        <v>0</v>
      </c>
      <c r="N114" s="213">
        <v>0</v>
      </c>
    </row>
    <row r="115" spans="1:53" x14ac:dyDescent="0.3">
      <c r="A115" s="38" t="s">
        <v>186</v>
      </c>
      <c r="B115" s="210">
        <v>0</v>
      </c>
      <c r="C115" s="210">
        <v>28.7</v>
      </c>
      <c r="D115" s="210">
        <v>63.7</v>
      </c>
      <c r="E115" s="210">
        <v>0</v>
      </c>
      <c r="F115" s="210">
        <v>0</v>
      </c>
      <c r="G115" s="210">
        <v>0</v>
      </c>
      <c r="H115" s="210">
        <v>0</v>
      </c>
      <c r="I115" s="210">
        <v>0</v>
      </c>
      <c r="J115" s="210">
        <v>0</v>
      </c>
      <c r="K115" s="213">
        <v>0</v>
      </c>
      <c r="L115" s="213">
        <v>0</v>
      </c>
      <c r="M115" s="213">
        <v>0</v>
      </c>
      <c r="N115" s="213">
        <v>0</v>
      </c>
    </row>
    <row r="116" spans="1:53" x14ac:dyDescent="0.3">
      <c r="A116" s="38" t="s">
        <v>210</v>
      </c>
      <c r="B116" s="210"/>
      <c r="C116" s="210"/>
      <c r="D116" s="210"/>
      <c r="E116" s="210">
        <v>0</v>
      </c>
      <c r="F116" s="210">
        <v>0</v>
      </c>
      <c r="G116" s="210">
        <v>0</v>
      </c>
      <c r="H116" s="210">
        <v>0</v>
      </c>
      <c r="I116" s="210">
        <v>0</v>
      </c>
      <c r="J116" s="210">
        <v>0</v>
      </c>
      <c r="K116" s="213">
        <v>0</v>
      </c>
      <c r="L116" s="213">
        <v>-7.7</v>
      </c>
      <c r="M116" s="213">
        <v>-38</v>
      </c>
      <c r="N116" s="213">
        <v>0</v>
      </c>
    </row>
    <row r="117" spans="1:53" x14ac:dyDescent="0.3">
      <c r="A117" s="38" t="s">
        <v>217</v>
      </c>
      <c r="B117" s="210"/>
      <c r="C117" s="210"/>
      <c r="D117" s="210"/>
      <c r="E117" s="210">
        <v>0</v>
      </c>
      <c r="F117" s="210">
        <v>0</v>
      </c>
      <c r="G117" s="210">
        <v>0</v>
      </c>
      <c r="H117" s="210">
        <v>0</v>
      </c>
      <c r="I117" s="210">
        <v>0</v>
      </c>
      <c r="J117" s="210">
        <v>0</v>
      </c>
      <c r="K117" s="213">
        <v>0</v>
      </c>
      <c r="L117" s="213">
        <v>113.7</v>
      </c>
      <c r="M117" s="213">
        <v>0</v>
      </c>
      <c r="N117" s="213">
        <v>0</v>
      </c>
    </row>
    <row r="118" spans="1:53" x14ac:dyDescent="0.3">
      <c r="A118" s="218" t="s">
        <v>187</v>
      </c>
      <c r="B118" s="210">
        <v>0</v>
      </c>
      <c r="C118" s="210">
        <v>0</v>
      </c>
      <c r="D118" s="210">
        <v>0</v>
      </c>
      <c r="E118" s="210">
        <v>0</v>
      </c>
      <c r="F118" s="210">
        <v>0</v>
      </c>
      <c r="G118" s="210">
        <v>0</v>
      </c>
      <c r="H118" s="210">
        <v>0</v>
      </c>
      <c r="I118" s="210">
        <v>0</v>
      </c>
      <c r="J118" s="210">
        <v>0.8</v>
      </c>
      <c r="K118" s="213">
        <v>0</v>
      </c>
      <c r="L118" s="213">
        <v>0</v>
      </c>
      <c r="M118" s="213">
        <v>9.6</v>
      </c>
      <c r="N118" s="213">
        <v>0.5</v>
      </c>
    </row>
    <row r="119" spans="1:53" x14ac:dyDescent="0.3">
      <c r="A119" s="28" t="s">
        <v>189</v>
      </c>
      <c r="B119" s="26">
        <v>-337.99999999999994</v>
      </c>
      <c r="C119" s="26">
        <v>-211.8</v>
      </c>
      <c r="D119" s="26">
        <v>-240.70000000000005</v>
      </c>
      <c r="E119" s="26">
        <v>-273.7</v>
      </c>
      <c r="F119" s="26">
        <v>-287.3</v>
      </c>
      <c r="G119" s="26">
        <v>-307.2</v>
      </c>
      <c r="H119" s="26">
        <v>-357.7</v>
      </c>
      <c r="I119" s="26">
        <v>-449.09999999999997</v>
      </c>
      <c r="J119" s="26">
        <v>-272.59999999999997</v>
      </c>
      <c r="K119" s="219">
        <v>-341.6</v>
      </c>
      <c r="L119" s="219">
        <v>-1524.2</v>
      </c>
      <c r="M119" s="219">
        <v>-361</v>
      </c>
      <c r="N119" s="219">
        <v>-238.3</v>
      </c>
    </row>
    <row r="120" spans="1:53" x14ac:dyDescent="0.3">
      <c r="A120" s="28" t="s">
        <v>259</v>
      </c>
      <c r="B120" s="26">
        <v>0</v>
      </c>
      <c r="C120" s="26">
        <v>0</v>
      </c>
      <c r="D120" s="26">
        <v>0</v>
      </c>
      <c r="E120" s="26">
        <v>0</v>
      </c>
      <c r="F120" s="26">
        <v>0</v>
      </c>
      <c r="G120" s="26">
        <v>0</v>
      </c>
      <c r="H120" s="26">
        <v>0</v>
      </c>
      <c r="I120" s="26">
        <v>0</v>
      </c>
      <c r="J120" s="26">
        <v>0</v>
      </c>
      <c r="K120" s="219">
        <v>0</v>
      </c>
      <c r="L120" s="219">
        <v>0</v>
      </c>
      <c r="M120" s="219">
        <v>0</v>
      </c>
      <c r="N120" s="219">
        <v>0</v>
      </c>
    </row>
    <row r="121" spans="1:53" x14ac:dyDescent="0.3">
      <c r="A121" s="38" t="s">
        <v>193</v>
      </c>
      <c r="B121" s="210">
        <v>-30.5</v>
      </c>
      <c r="C121" s="210">
        <v>-31.7</v>
      </c>
      <c r="D121" s="210">
        <v>-76.3</v>
      </c>
      <c r="E121" s="210">
        <v>-87.5</v>
      </c>
      <c r="F121" s="210">
        <v>-84.2</v>
      </c>
      <c r="G121" s="210">
        <v>-114.5</v>
      </c>
      <c r="H121" s="210">
        <v>-117.3</v>
      </c>
      <c r="I121" s="210">
        <v>-194.1</v>
      </c>
      <c r="J121" s="210">
        <v>-137.9</v>
      </c>
      <c r="K121" s="213">
        <v>-176.3</v>
      </c>
      <c r="L121" s="213">
        <v>-132.4</v>
      </c>
      <c r="M121" s="213">
        <v>-139</v>
      </c>
      <c r="N121" s="213">
        <v>-85</v>
      </c>
    </row>
    <row r="122" spans="1:53" x14ac:dyDescent="0.3">
      <c r="A122" s="38" t="s">
        <v>188</v>
      </c>
      <c r="B122" s="210">
        <v>0</v>
      </c>
      <c r="C122" s="210">
        <v>0</v>
      </c>
      <c r="D122" s="210">
        <v>0</v>
      </c>
      <c r="E122" s="210">
        <v>0</v>
      </c>
      <c r="F122" s="210">
        <v>0</v>
      </c>
      <c r="G122" s="210">
        <v>0</v>
      </c>
      <c r="H122" s="210">
        <v>0</v>
      </c>
      <c r="I122" s="210">
        <v>0</v>
      </c>
      <c r="J122" s="210">
        <v>0</v>
      </c>
      <c r="K122" s="213">
        <v>0</v>
      </c>
      <c r="L122" s="213">
        <v>0</v>
      </c>
      <c r="M122" s="213">
        <v>0</v>
      </c>
      <c r="N122" s="213">
        <v>0</v>
      </c>
    </row>
    <row r="123" spans="1:53" x14ac:dyDescent="0.3">
      <c r="A123" s="38" t="s">
        <v>194</v>
      </c>
      <c r="B123" s="210">
        <v>383.9</v>
      </c>
      <c r="C123" s="210">
        <v>229.3</v>
      </c>
      <c r="D123" s="210">
        <v>127.3</v>
      </c>
      <c r="E123" s="210">
        <v>186.2</v>
      </c>
      <c r="F123" s="210">
        <v>288.39999999999998</v>
      </c>
      <c r="G123" s="210">
        <v>349.09999999999997</v>
      </c>
      <c r="H123" s="210">
        <v>390.2</v>
      </c>
      <c r="I123" s="210">
        <v>476.7</v>
      </c>
      <c r="J123" s="210">
        <v>388.5</v>
      </c>
      <c r="K123" s="213">
        <v>47.5</v>
      </c>
      <c r="L123" s="213">
        <v>779.9</v>
      </c>
      <c r="M123" s="213">
        <v>401.5</v>
      </c>
      <c r="N123" s="213">
        <v>1822</v>
      </c>
    </row>
    <row r="124" spans="1:53" s="270" customFormat="1" x14ac:dyDescent="0.3">
      <c r="A124" s="319" t="s">
        <v>258</v>
      </c>
      <c r="B124" s="210"/>
      <c r="C124" s="210"/>
      <c r="D124" s="210"/>
      <c r="E124" s="210"/>
      <c r="F124" s="210"/>
      <c r="G124" s="210"/>
      <c r="H124" s="210"/>
      <c r="I124" s="210"/>
      <c r="J124" s="210"/>
      <c r="K124" s="213"/>
      <c r="L124" s="213"/>
      <c r="M124" s="213">
        <v>0</v>
      </c>
      <c r="N124" s="213">
        <v>-43.8</v>
      </c>
      <c r="BA124" s="7"/>
    </row>
    <row r="125" spans="1:53" x14ac:dyDescent="0.3">
      <c r="A125" s="38" t="s">
        <v>230</v>
      </c>
      <c r="B125" s="210"/>
      <c r="C125" s="210"/>
      <c r="D125" s="210"/>
      <c r="E125" s="210"/>
      <c r="F125" s="210"/>
      <c r="G125" s="210"/>
      <c r="H125" s="210"/>
      <c r="I125" s="210"/>
      <c r="J125" s="210"/>
      <c r="K125" s="213"/>
      <c r="L125" s="213">
        <v>0</v>
      </c>
      <c r="M125" s="213">
        <v>-22.7</v>
      </c>
      <c r="N125" s="213">
        <v>-37.299999999999997</v>
      </c>
    </row>
    <row r="126" spans="1:53" x14ac:dyDescent="0.3">
      <c r="A126" s="38" t="s">
        <v>195</v>
      </c>
      <c r="B126" s="210">
        <v>-445.1</v>
      </c>
      <c r="C126" s="210">
        <v>-410.6</v>
      </c>
      <c r="D126" s="210">
        <v>-158.1</v>
      </c>
      <c r="E126" s="210">
        <v>-215.6</v>
      </c>
      <c r="F126" s="210">
        <v>-203.9</v>
      </c>
      <c r="G126" s="210">
        <v>-336.3</v>
      </c>
      <c r="H126" s="210">
        <v>-420.8</v>
      </c>
      <c r="I126" s="210">
        <v>-422.5</v>
      </c>
      <c r="J126" s="210">
        <v>-430.9</v>
      </c>
      <c r="K126" s="213">
        <v>-334.6</v>
      </c>
      <c r="L126" s="213">
        <v>-352.1</v>
      </c>
      <c r="M126" s="213">
        <v>-663.5</v>
      </c>
      <c r="N126" s="213">
        <v>-1246.2</v>
      </c>
    </row>
    <row r="127" spans="1:53" x14ac:dyDescent="0.3">
      <c r="A127" s="38" t="s">
        <v>196</v>
      </c>
      <c r="B127" s="210">
        <v>45.8</v>
      </c>
      <c r="C127" s="210">
        <v>56.3</v>
      </c>
      <c r="D127" s="210">
        <v>0</v>
      </c>
      <c r="E127" s="210">
        <v>0</v>
      </c>
      <c r="F127" s="210">
        <v>0</v>
      </c>
      <c r="G127" s="210">
        <v>0</v>
      </c>
      <c r="H127" s="210">
        <v>0</v>
      </c>
      <c r="I127" s="210">
        <v>0</v>
      </c>
      <c r="J127" s="210">
        <v>0</v>
      </c>
      <c r="K127" s="213">
        <v>0</v>
      </c>
      <c r="L127" s="213">
        <v>0</v>
      </c>
      <c r="M127" s="213">
        <v>0</v>
      </c>
      <c r="N127" s="213">
        <v>0</v>
      </c>
    </row>
    <row r="128" spans="1:53" x14ac:dyDescent="0.3">
      <c r="A128" s="38" t="s">
        <v>197</v>
      </c>
      <c r="B128" s="210">
        <v>0</v>
      </c>
      <c r="C128" s="210">
        <v>0</v>
      </c>
      <c r="D128" s="210">
        <v>0</v>
      </c>
      <c r="E128" s="210">
        <v>0</v>
      </c>
      <c r="F128" s="210">
        <v>0</v>
      </c>
      <c r="G128" s="210">
        <v>0</v>
      </c>
      <c r="H128" s="210">
        <v>0</v>
      </c>
      <c r="I128" s="210">
        <v>0</v>
      </c>
      <c r="J128" s="210">
        <v>0</v>
      </c>
      <c r="K128" s="213">
        <v>0</v>
      </c>
      <c r="L128" s="213">
        <v>0</v>
      </c>
      <c r="M128" s="213">
        <v>0</v>
      </c>
      <c r="N128" s="213">
        <v>0</v>
      </c>
    </row>
    <row r="129" spans="1:14" x14ac:dyDescent="0.3">
      <c r="A129" s="28" t="s">
        <v>189</v>
      </c>
      <c r="B129" s="26">
        <v>-45.900000000000048</v>
      </c>
      <c r="C129" s="26">
        <v>-156.69999999999999</v>
      </c>
      <c r="D129" s="26">
        <v>-107.1</v>
      </c>
      <c r="E129" s="26">
        <v>-116.9</v>
      </c>
      <c r="F129" s="26">
        <v>0.3</v>
      </c>
      <c r="G129" s="26">
        <v>-101.70000000000005</v>
      </c>
      <c r="H129" s="26">
        <v>-147.90000000000003</v>
      </c>
      <c r="I129" s="26">
        <v>-139.89999999999998</v>
      </c>
      <c r="J129" s="26">
        <v>-180.29999999999998</v>
      </c>
      <c r="K129" s="219">
        <v>-463.40000000000003</v>
      </c>
      <c r="L129" s="219">
        <v>295.39999999999998</v>
      </c>
      <c r="M129" s="219">
        <v>-423.7</v>
      </c>
      <c r="N129" s="219">
        <v>409.69999999999993</v>
      </c>
    </row>
    <row r="130" spans="1:14" x14ac:dyDescent="0.3">
      <c r="A130" s="28" t="s">
        <v>192</v>
      </c>
      <c r="B130" s="26">
        <v>-165</v>
      </c>
      <c r="C130" s="26">
        <v>-33.800000000000068</v>
      </c>
      <c r="D130" s="26">
        <v>-4.4000000000000625</v>
      </c>
      <c r="E130" s="26">
        <v>40.900000000000006</v>
      </c>
      <c r="F130" s="26">
        <v>47.700000000000031</v>
      </c>
      <c r="G130" s="26">
        <v>163.7999999999999</v>
      </c>
      <c r="H130" s="26">
        <v>140.50000000000011</v>
      </c>
      <c r="I130" s="26">
        <v>-98.499999999999943</v>
      </c>
      <c r="J130" s="26">
        <v>511.30000000000018</v>
      </c>
      <c r="K130" s="219">
        <v>65.79999999999967</v>
      </c>
      <c r="L130" s="219">
        <v>-474.90000000000015</v>
      </c>
      <c r="M130" s="219">
        <v>-102.60000000000002</v>
      </c>
      <c r="N130" s="219">
        <v>864.6</v>
      </c>
    </row>
    <row r="131" spans="1:14" x14ac:dyDescent="0.3">
      <c r="A131" s="38" t="s">
        <v>190</v>
      </c>
      <c r="B131" s="38">
        <v>257.59999999999997</v>
      </c>
      <c r="C131" s="38">
        <v>92.599999999999966</v>
      </c>
      <c r="D131" s="38">
        <v>58.8</v>
      </c>
      <c r="E131" s="38">
        <v>54.4</v>
      </c>
      <c r="F131" s="38">
        <v>95.3</v>
      </c>
      <c r="G131" s="38">
        <v>143</v>
      </c>
      <c r="H131" s="38">
        <v>306.8</v>
      </c>
      <c r="I131" s="38">
        <v>447.3</v>
      </c>
      <c r="J131" s="38">
        <v>348.8</v>
      </c>
      <c r="K131" s="220">
        <v>860.1</v>
      </c>
      <c r="L131" s="220">
        <v>925.9</v>
      </c>
      <c r="M131" s="220">
        <v>451</v>
      </c>
      <c r="N131" s="220">
        <v>348.4</v>
      </c>
    </row>
    <row r="132" spans="1:14" x14ac:dyDescent="0.3">
      <c r="A132" s="38" t="s">
        <v>191</v>
      </c>
      <c r="B132" s="38">
        <v>92.599999999999966</v>
      </c>
      <c r="C132" s="38">
        <v>58.799999999999898</v>
      </c>
      <c r="D132" s="38">
        <v>54.4</v>
      </c>
      <c r="E132" s="38">
        <v>95.3</v>
      </c>
      <c r="F132" s="38">
        <v>143</v>
      </c>
      <c r="G132" s="38">
        <v>306.8</v>
      </c>
      <c r="H132" s="38">
        <v>447.3</v>
      </c>
      <c r="I132" s="38">
        <v>348.8</v>
      </c>
      <c r="J132" s="38">
        <v>860.1</v>
      </c>
      <c r="K132" s="220">
        <v>925.9</v>
      </c>
      <c r="L132" s="220">
        <v>451</v>
      </c>
      <c r="M132" s="220">
        <v>348.4</v>
      </c>
      <c r="N132" s="213">
        <v>1213</v>
      </c>
    </row>
    <row r="133" spans="1:14" x14ac:dyDescent="0.3">
      <c r="A133" s="28" t="s">
        <v>192</v>
      </c>
      <c r="B133" s="26">
        <v>-165</v>
      </c>
      <c r="C133" s="26">
        <v>-33.800000000000068</v>
      </c>
      <c r="D133" s="26">
        <v>-4.3999999999999986</v>
      </c>
      <c r="E133" s="26">
        <v>40.9</v>
      </c>
      <c r="F133" s="26">
        <v>47.7</v>
      </c>
      <c r="G133" s="26">
        <v>163.80000000000001</v>
      </c>
      <c r="H133" s="26">
        <v>140.5</v>
      </c>
      <c r="I133" s="26">
        <v>-98.5</v>
      </c>
      <c r="J133" s="26">
        <v>511.3</v>
      </c>
      <c r="K133" s="219">
        <v>65.799999999999955</v>
      </c>
      <c r="L133" s="219">
        <v>-474.9</v>
      </c>
      <c r="M133" s="219">
        <v>-102.60000000000002</v>
      </c>
      <c r="N133" s="219">
        <v>864.6</v>
      </c>
    </row>
    <row r="134" spans="1:14" x14ac:dyDescent="0.3">
      <c r="A134" s="38"/>
    </row>
  </sheetData>
  <phoneticPr fontId="15" type="noConversion"/>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8</vt:i4>
      </vt:variant>
    </vt:vector>
  </HeadingPairs>
  <TitlesOfParts>
    <vt:vector size="8" baseType="lpstr">
      <vt:lpstr>Operational and Financial Data</vt:lpstr>
      <vt:lpstr>Vertical Integration</vt:lpstr>
      <vt:lpstr>Capacity Utilization</vt:lpstr>
      <vt:lpstr>Client Mix</vt:lpstr>
      <vt:lpstr>Investments</vt:lpstr>
      <vt:lpstr>Income Statement</vt:lpstr>
      <vt:lpstr>Balance Sheet</vt:lpstr>
      <vt:lpstr>DFC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3Q21 Fundamentals Spreadsheet</dc:title>
  <cp:lastModifiedBy>vocta</cp:lastModifiedBy>
  <cp:lastPrinted>2010-12-10T19:40:55Z</cp:lastPrinted>
  <dcterms:created xsi:type="dcterms:W3CDTF">2010-12-01T11:24:06Z</dcterms:created>
  <dcterms:modified xsi:type="dcterms:W3CDTF">2021-11-09T19:41:26Z</dcterms:modified>
</cp:coreProperties>
</file>