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vm.votorantim.grupo\fs\CORPORATIVO\DEPARTAMENTOS\RI Nexa\Nexa Resources\09 - RI\01 - Trimestral\2023Q2\Website\"/>
    </mc:Choice>
  </mc:AlternateContent>
  <xr:revisionPtr revIDLastSave="0" documentId="13_ncr:1_{0829C823-B07A-48B0-BA68-1D381FB70059}" xr6:coauthVersionLast="47" xr6:coauthVersionMax="47" xr10:uidLastSave="{00000000-0000-0000-0000-000000000000}"/>
  <bookViews>
    <workbookView xWindow="20370" yWindow="-120" windowWidth="38640" windowHeight="158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sdgsgha" localSheetId="3" hidden="1">[1]Mercado!#REF!</definedName>
    <definedName name="\sdgsgha" localSheetId="5" hidden="1">[1]Mercado!#REF!</definedName>
    <definedName name="\sdgsgha" hidden="1">[1]Mercado!#REF!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[1]Mercado!#REF!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[1]Mercado!#REF!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'[2]YTD actual v. projection'!#REF!</definedName>
    <definedName name="__123Graph_AYTD" localSheetId="5" hidden="1">'[2]YTD actual v. projection'!#REF!</definedName>
    <definedName name="__123Graph_AYTD" hidden="1">'[2]YTD actual v. projection'!#REF!</definedName>
    <definedName name="__123Graph_AYTD92" localSheetId="3" hidden="1">'[2]YTD actual v. projection'!#REF!</definedName>
    <definedName name="__123Graph_AYTD92" localSheetId="5" hidden="1">'[2]YTD actual v. projection'!#REF!</definedName>
    <definedName name="__123Graph_AYTD92" hidden="1">'[2]YTD actual v. projection'!#REF!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[3]BALANMES!$G$46:$G$59</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[1]Mercado!#REF!</definedName>
    <definedName name="__123Graph_DPREVREALI" localSheetId="5" hidden="1">[1]Mercado!#REF!</definedName>
    <definedName name="__123Graph_DPREVREALI" hidden="1">[1]Mercado!#REF!</definedName>
    <definedName name="__123Graph_E" hidden="1">[3]BALANMES!$I$46:$I$59</definedName>
    <definedName name="__123Graph_EPREVREALI" localSheetId="3" hidden="1">#REF!</definedName>
    <definedName name="__123Graph_EPREVREALI" localSheetId="5" hidden="1">#REF!</definedName>
    <definedName name="__123Graph_EPREVREALI" hidden="1">#REF!</definedName>
    <definedName name="__123Graph_EYTD" localSheetId="3" hidden="1">'[2]YTD actual v. projection'!#REF!</definedName>
    <definedName name="__123Graph_EYTD" localSheetId="5" hidden="1">'[2]YTD actual v. projection'!#REF!</definedName>
    <definedName name="__123Graph_EYTD" hidden="1">'[2]YTD actual v. projection'!#REF!</definedName>
    <definedName name="__123Graph_EYTD92" localSheetId="3" hidden="1">'[2]YTD actual v. projection'!#REF!</definedName>
    <definedName name="__123Graph_EYTD92" localSheetId="5" hidden="1">'[2]YTD actual v. projection'!#REF!</definedName>
    <definedName name="__123Graph_EYTD92" hidden="1">'[2]YTD actual v. projection'!#REF!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'[2]YTD actual v. projection'!#REF!</definedName>
    <definedName name="__123Graph_LBL_A" localSheetId="5" hidden="1">'[2]YTD actual v. projection'!#REF!</definedName>
    <definedName name="__123Graph_LBL_A" hidden="1">'[2]YTD actual v. projection'!#REF!</definedName>
    <definedName name="__123Graph_LBL_AYTD" localSheetId="3" hidden="1">'[2]YTD actual v. projection'!#REF!</definedName>
    <definedName name="__123Graph_LBL_AYTD" localSheetId="5" hidden="1">'[2]YTD actual v. projection'!#REF!</definedName>
    <definedName name="__123Graph_LBL_AYTD" hidden="1">'[2]YTD actual v. projection'!#REF!</definedName>
    <definedName name="__123Graph_LBL_AYTD92" localSheetId="3" hidden="1">'[2]YTD actual v. projection'!#REF!</definedName>
    <definedName name="__123Graph_LBL_AYTD92" hidden="1">'[2]YTD actual v. projection'!#REF!</definedName>
    <definedName name="__123Graph_LBL_B" localSheetId="3" hidden="1">'[2]YTD actual v. projection'!#REF!</definedName>
    <definedName name="__123Graph_LBL_B" hidden="1">'[2]YTD actual v. projection'!#REF!</definedName>
    <definedName name="__123Graph_LBL_BYTD" localSheetId="3" hidden="1">'[2]YTD actual v. projection'!#REF!</definedName>
    <definedName name="__123Graph_LBL_BYTD" hidden="1">'[2]YTD actual v. projection'!#REF!</definedName>
    <definedName name="__123Graph_LBL_BYTD92" localSheetId="3" hidden="1">'[2]YTD actual v. projection'!#REF!</definedName>
    <definedName name="__123Graph_LBL_BYTD92" hidden="1">'[2]YTD actual v. projection'!#REF!</definedName>
    <definedName name="__123Graph_LBL_C" localSheetId="3" hidden="1">'[2]YTD actual v. projection'!#REF!</definedName>
    <definedName name="__123Graph_LBL_C" hidden="1">'[2]YTD actual v. projection'!#REF!</definedName>
    <definedName name="__123Graph_LBL_CYTD" localSheetId="3" hidden="1">'[2]YTD actual v. projection'!#REF!</definedName>
    <definedName name="__123Graph_LBL_CYTD" hidden="1">'[2]YTD actual v. projection'!#REF!</definedName>
    <definedName name="__123Graph_LBL_CYTD92" localSheetId="3" hidden="1">'[2]YTD actual v. projection'!#REF!</definedName>
    <definedName name="__123Graph_LBL_CYTD92" hidden="1">'[2]YTD actual v. projection'!#REF!</definedName>
    <definedName name="__123Graph_LBL_D" localSheetId="3" hidden="1">'[2]YTD actual v. projection'!#REF!</definedName>
    <definedName name="__123Graph_LBL_D" hidden="1">'[2]YTD actual v. projection'!#REF!</definedName>
    <definedName name="__123Graph_LBL_DYTD" localSheetId="3" hidden="1">'[2]YTD actual v. projection'!#REF!</definedName>
    <definedName name="__123Graph_LBL_DYTD" hidden="1">'[2]YTD actual v. projection'!#REF!</definedName>
    <definedName name="__123Graph_LBL_DYTD92" localSheetId="3" hidden="1">'[2]YTD actual v. projection'!#REF!</definedName>
    <definedName name="__123Graph_LBL_DYTD92" hidden="1">'[2]YTD actual v. projection'!#REF!</definedName>
    <definedName name="__123Graph_LBL_E" localSheetId="3" hidden="1">'[2]YTD actual v. projection'!#REF!</definedName>
    <definedName name="__123Graph_LBL_E" hidden="1">'[2]YTD actual v. projection'!#REF!</definedName>
    <definedName name="__123Graph_LBL_EYTD" localSheetId="3" hidden="1">'[2]YTD actual v. projection'!#REF!</definedName>
    <definedName name="__123Graph_LBL_EYTD" hidden="1">'[2]YTD actual v. projection'!#REF!</definedName>
    <definedName name="__123Graph_LBL_EYTD92" localSheetId="3" hidden="1">'[2]YTD actual v. projection'!#REF!</definedName>
    <definedName name="__123Graph_LBL_EYTD92" hidden="1">'[2]YTD actual v. projection'!#REF!</definedName>
    <definedName name="__123Graph_LBL_F" localSheetId="3" hidden="1">'[2]YTD actual v. projection'!#REF!</definedName>
    <definedName name="__123Graph_LBL_F" hidden="1">'[2]YTD actual v. projection'!#REF!</definedName>
    <definedName name="__123Graph_LBL_FYTD" localSheetId="3" hidden="1">'[2]YTD actual v. projection'!#REF!</definedName>
    <definedName name="__123Graph_LBL_FYTD" hidden="1">'[2]YTD actual v. projection'!#REF!</definedName>
    <definedName name="__123Graph_LBL_FYTD92" localSheetId="3" hidden="1">'[2]YTD actual v. projection'!#REF!</definedName>
    <definedName name="__123Graph_LBL_FYTD92" hidden="1">'[2]YTD actual v. projection'!#REF!</definedName>
    <definedName name="__123Graph_X" localSheetId="3" hidden="1">'[2]YTD actual v. projection'!#REF!</definedName>
    <definedName name="__123Graph_X" hidden="1">'[2]YTD actual v. projection'!#REF!</definedName>
    <definedName name="__123Graph_XCONSMED" localSheetId="3" hidden="1">[1]Mercado!#REF!</definedName>
    <definedName name="__123Graph_XCONSMED" hidden="1">[1]Mercado!#REF!</definedName>
    <definedName name="__123Graph_XELASTIC" localSheetId="3" hidden="1">[1]Mercado!#REF!</definedName>
    <definedName name="__123Graph_XELASTIC" hidden="1">[1]Mercado!#REF!</definedName>
    <definedName name="__123Graph_XPREVRCOM" localSheetId="3" hidden="1">[1]Mercado!#REF!</definedName>
    <definedName name="__123Graph_XPREVRCOM" hidden="1">[1]Mercado!#REF!</definedName>
    <definedName name="__123Graph_XPREVREALI" localSheetId="3" hidden="1">[1]Mercado!#REF!</definedName>
    <definedName name="__123Graph_XPREVREALI" hidden="1">[1]Mercado!#REF!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'[2]YTD actual v. projection'!#REF!</definedName>
    <definedName name="__123Graph_XYTD" localSheetId="5" hidden="1">'[2]YTD actual v. projection'!#REF!</definedName>
    <definedName name="__123Graph_XYTD" hidden="1">'[2]YTD actual v. projection'!#REF!</definedName>
    <definedName name="__123Graph_XYTD92" localSheetId="3" hidden="1">'[2]YTD actual v. projection'!#REF!</definedName>
    <definedName name="__123Graph_XYTD92" localSheetId="5" hidden="1">'[2]YTD actual v. projection'!#REF!</definedName>
    <definedName name="__123Graph_XYTD92" hidden="1">'[2]YTD actual v. projection'!#REF!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[4]ACUMULADO!#REF!</definedName>
    <definedName name="_1Dist_Val" localSheetId="5" hidden="1">[4]ACUMULADO!#REF!</definedName>
    <definedName name="_1Dist_Val" hidden="1">[4]ACUMULADO!#REF!</definedName>
    <definedName name="_2F" localSheetId="3" hidden="1">[4]ACUMULADO!#REF!</definedName>
    <definedName name="_2F" localSheetId="5" hidden="1">[4]ACUMULADO!#REF!</definedName>
    <definedName name="_2F" hidden="1">[4]ACUMULADO!#REF!</definedName>
    <definedName name="_3_0_Dist_Val" localSheetId="3" hidden="1">[4]ACUMULADO!#REF!</definedName>
    <definedName name="_3_0_Dist_Val" hidden="1">[4]ACUMULADO!#REF!</definedName>
    <definedName name="_4_0_F" localSheetId="3" hidden="1">[4]ACUMULADO!#REF!</definedName>
    <definedName name="_4_0_F" hidden="1">[4]ACUMULADO!#REF!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[4]ACUMULADO!#REF!</definedName>
    <definedName name="_Dist_Bin" localSheetId="5" hidden="1">[4]ACUMULADO!#REF!</definedName>
    <definedName name="_Dist_Bin" hidden="1">[4]ACUMULADO!#REF!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'[5]Cash basis Ago-02'!$A$1:$BG$114</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[6]MOPE!$AG$10:$AG$70</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'[7] PIB Brasil ( R$ de 1996 )'!#REF!</definedName>
    <definedName name="_Regression_Out" hidden="1">'[7] PIB Brasil ( R$ de 1996 )'!#REF!</definedName>
    <definedName name="_Regression_X" localSheetId="3" hidden="1">'[7] PIB Brasil ( R$ de 1996 )'!#REF!</definedName>
    <definedName name="_Regression_X" hidden="1">'[7] PIB Brasil ( R$ de 1996 )'!#REF!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[8]Sheet1!#REF!</definedName>
    <definedName name="BLPH3" localSheetId="5" hidden="1">[8]Sheet1!#REF!</definedName>
    <definedName name="BLPH3" hidden="1">[8]Sheet1!#REF!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'[9]DIF FAT FEV 01'!$X$13:$Y$40</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[10]!maio()</definedName>
    <definedName name="SAPFuncF4Help" localSheetId="3" hidden="1">[10]!maio()</definedName>
    <definedName name="SAPFuncF4Help" hidden="1">[10]!maio()</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[11]Mercado!#REF!</definedName>
    <definedName name="teste2" hidden="1">[11]Mercado!#REF!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'[12]RGR Semesa'!#REF!</definedName>
    <definedName name="XREF_COLUMN_2" localSheetId="5" hidden="1">'[12]RGR Semesa'!#REF!</definedName>
    <definedName name="XREF_COLUMN_2" hidden="1">'[12]RGR Semesa'!#REF!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[13]Lead!#REF!</definedName>
    <definedName name="XREF_COLUMN_5" localSheetId="5" hidden="1">[13]Lead!#REF!</definedName>
    <definedName name="XREF_COLUMN_5" hidden="1">[13]Lead!#REF!</definedName>
    <definedName name="XREF_COLUMN_6" localSheetId="3" hidden="1">'[14]Teste de Adições'!#REF!</definedName>
    <definedName name="XREF_COLUMN_6" localSheetId="5" hidden="1">'[14]Teste de Adições'!#REF!</definedName>
    <definedName name="XREF_COLUMN_6" hidden="1">'[14]Teste de Adições'!#REF!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'[15]Mvt Imobilizado'!#REF!</definedName>
    <definedName name="XRefCopy2" localSheetId="5" hidden="1">'[15]Mvt Imobilizado'!#REF!</definedName>
    <definedName name="XRefCopy2" hidden="1">'[15]Mvt Imobilizado'!#REF!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'[14]Teste de Adições'!#REF!</definedName>
    <definedName name="XRefCopy5" localSheetId="5" hidden="1">'[14]Teste de Adições'!#REF!</definedName>
    <definedName name="XRefCopy5" hidden="1">'[14]Teste de Adições'!#REF!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[16]Empréstimos!#REF!</definedName>
    <definedName name="XRefPaste1" localSheetId="5" hidden="1">[16]Empréstimos!#REF!</definedName>
    <definedName name="XRefPaste1" hidden="1">[16]Empréstimos!#REF!</definedName>
    <definedName name="XRefPaste18" localSheetId="3" hidden="1">#REF!</definedName>
    <definedName name="XRefPaste18" localSheetId="5" hidden="1">#REF!</definedName>
    <definedName name="XRefPaste18" hidden="1">#REF!</definedName>
    <definedName name="XRefPaste2" localSheetId="3" hidden="1">[16]Empréstimos!#REF!</definedName>
    <definedName name="XRefPaste2" localSheetId="5" hidden="1">[16]Empréstimos!#REF!</definedName>
    <definedName name="XRefPaste2" hidden="1">[16]Empréstimos!#REF!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[16]Empréstimos!#REF!</definedName>
    <definedName name="XRefPaste4" localSheetId="5" hidden="1">[16]Empréstimos!#REF!</definedName>
    <definedName name="XRefPaste4" hidden="1">[16]Empréstimos!#REF!</definedName>
    <definedName name="XRefPaste5" localSheetId="3" hidden="1">'[16]BB PCH''s'!#REF!</definedName>
    <definedName name="XRefPaste5" localSheetId="5" hidden="1">'[16]BB PCH''s'!#REF!</definedName>
    <definedName name="XRefPaste5" hidden="1">'[16]BB PCH''s'!#REF!</definedName>
    <definedName name="XRefPaste6" localSheetId="3" hidden="1">[16]Empréstimos!#REF!</definedName>
    <definedName name="XRefPaste6" hidden="1">[16]Empréstimos!#REF!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6" l="1"/>
  <c r="J21" i="6" s="1"/>
  <c r="E15" i="6"/>
  <c r="E21" i="6" s="1"/>
  <c r="I15" i="6"/>
  <c r="I21" i="6" s="1"/>
  <c r="H15" i="6"/>
  <c r="H21" i="6" s="1"/>
  <c r="G15" i="6"/>
  <c r="G21" i="6" s="1"/>
  <c r="F15" i="6"/>
  <c r="F21" i="6" s="1"/>
  <c r="D15" i="6"/>
  <c r="D21" i="6" s="1"/>
  <c r="C15" i="6"/>
  <c r="C21" i="6" s="1"/>
  <c r="J61" i="9" l="1"/>
  <c r="J54" i="9"/>
  <c r="J43" i="9"/>
  <c r="J26" i="9"/>
  <c r="J14" i="9"/>
  <c r="J28" i="9" s="1"/>
  <c r="S31" i="2"/>
  <c r="S24" i="2"/>
  <c r="T26" i="3"/>
  <c r="T19" i="3"/>
  <c r="T13" i="3"/>
  <c r="T116" i="1"/>
  <c r="T101" i="1"/>
  <c r="T85" i="1"/>
  <c r="T65" i="1"/>
  <c r="T45" i="1"/>
  <c r="T25" i="1"/>
  <c r="S42" i="7"/>
  <c r="S37" i="7"/>
  <c r="S27" i="7"/>
  <c r="S17" i="7"/>
  <c r="J56" i="9" l="1"/>
  <c r="J63" i="9" s="1"/>
  <c r="K15" i="6"/>
  <c r="K21" i="6" s="1"/>
  <c r="S39" i="2"/>
  <c r="S32" i="2"/>
  <c r="S43" i="2" l="1"/>
  <c r="S45" i="2"/>
  <c r="S116" i="1" l="1"/>
  <c r="R116" i="1"/>
  <c r="Q116" i="1"/>
  <c r="P116" i="1"/>
  <c r="O116" i="1"/>
  <c r="N116" i="1"/>
  <c r="M116" i="1"/>
  <c r="L116" i="1"/>
  <c r="K116" i="1"/>
  <c r="J116" i="1"/>
  <c r="I116" i="1"/>
  <c r="H116" i="1"/>
  <c r="G116" i="1"/>
  <c r="F116" i="1"/>
  <c r="E116" i="1"/>
  <c r="D116" i="1"/>
  <c r="R39" i="2" l="1"/>
  <c r="I61" i="9"/>
  <c r="R31" i="2"/>
  <c r="R24" i="2"/>
  <c r="S26" i="3"/>
  <c r="S19" i="3"/>
  <c r="S13" i="3"/>
  <c r="S101" i="1"/>
  <c r="S85" i="1"/>
  <c r="S65" i="1"/>
  <c r="S45" i="1"/>
  <c r="S25" i="1"/>
  <c r="R42" i="7"/>
  <c r="R37" i="7"/>
  <c r="R27" i="7"/>
  <c r="R17" i="7"/>
  <c r="R32" i="2" l="1"/>
  <c r="R43" i="2" s="1"/>
  <c r="I14" i="9"/>
  <c r="I43" i="9"/>
  <c r="I54" i="9"/>
  <c r="I26" i="9"/>
  <c r="I28" i="9" l="1"/>
  <c r="I56" i="9"/>
  <c r="I63" i="9" s="1"/>
  <c r="R45" i="2"/>
  <c r="Q31" i="2"/>
  <c r="P31" i="2"/>
  <c r="Q24" i="2"/>
  <c r="P24" i="2"/>
  <c r="R26" i="3"/>
  <c r="Q26" i="3"/>
  <c r="R19" i="3"/>
  <c r="Q19" i="3"/>
  <c r="R13" i="3"/>
  <c r="Q13" i="3"/>
  <c r="R101" i="1"/>
  <c r="Q101" i="1"/>
  <c r="R85" i="1"/>
  <c r="Q85" i="1"/>
  <c r="R65" i="1"/>
  <c r="Q65" i="1"/>
  <c r="R45" i="1"/>
  <c r="Q45" i="1"/>
  <c r="R25" i="1"/>
  <c r="Q25" i="1"/>
  <c r="P101" i="1"/>
  <c r="P85" i="1"/>
  <c r="P65" i="1"/>
  <c r="P45" i="1"/>
  <c r="Q42" i="7"/>
  <c r="P42" i="7"/>
  <c r="Q37" i="7"/>
  <c r="P37" i="7"/>
  <c r="Q27" i="7"/>
  <c r="P27" i="7"/>
  <c r="Q17" i="7"/>
  <c r="P17" i="7"/>
  <c r="P39" i="2" l="1"/>
  <c r="Q39" i="2"/>
  <c r="P32" i="2"/>
  <c r="Q32" i="2"/>
  <c r="Q43" i="2" s="1"/>
  <c r="Q45" i="2" l="1"/>
  <c r="P43" i="2"/>
  <c r="P45" i="2" l="1"/>
  <c r="O39" i="2"/>
  <c r="O31" i="2"/>
  <c r="O24" i="2"/>
  <c r="P26" i="3"/>
  <c r="P19" i="3"/>
  <c r="P13" i="3"/>
  <c r="P25" i="1"/>
  <c r="O42" i="7"/>
  <c r="N42" i="7"/>
  <c r="M42" i="7"/>
  <c r="L42" i="7"/>
  <c r="K42" i="7"/>
  <c r="J42" i="7"/>
  <c r="I42" i="7"/>
  <c r="H42" i="7"/>
  <c r="G42" i="7"/>
  <c r="F42" i="7"/>
  <c r="E42" i="7"/>
  <c r="D42" i="7"/>
  <c r="C42" i="7"/>
  <c r="O37" i="7"/>
  <c r="N37" i="7"/>
  <c r="M37" i="7"/>
  <c r="L37" i="7"/>
  <c r="K37" i="7"/>
  <c r="J37" i="7"/>
  <c r="I37" i="7"/>
  <c r="H37" i="7"/>
  <c r="G37" i="7"/>
  <c r="F37" i="7"/>
  <c r="E37" i="7"/>
  <c r="D37" i="7"/>
  <c r="C37" i="7"/>
  <c r="O27" i="7"/>
  <c r="N27" i="7"/>
  <c r="M27" i="7"/>
  <c r="L27" i="7"/>
  <c r="K27" i="7"/>
  <c r="J27" i="7"/>
  <c r="I27" i="7"/>
  <c r="H27" i="7"/>
  <c r="G27" i="7"/>
  <c r="F27" i="7"/>
  <c r="E27" i="7"/>
  <c r="D27" i="7"/>
  <c r="C27" i="7"/>
  <c r="O17" i="7"/>
  <c r="N17" i="7"/>
  <c r="M17" i="7"/>
  <c r="L17" i="7"/>
  <c r="K17" i="7"/>
  <c r="J17" i="7"/>
  <c r="I17" i="7"/>
  <c r="H17" i="7"/>
  <c r="G17" i="7"/>
  <c r="F17" i="7"/>
  <c r="E17" i="7"/>
  <c r="D17" i="7"/>
  <c r="C17" i="7"/>
  <c r="O32" i="2" l="1"/>
  <c r="O43" i="2" s="1"/>
  <c r="G26" i="9"/>
  <c r="G43" i="9"/>
  <c r="G14" i="9"/>
  <c r="G54" i="9"/>
  <c r="G61" i="9"/>
  <c r="O45" i="2" l="1"/>
  <c r="G56" i="9"/>
  <c r="G63" i="9" s="1"/>
  <c r="G28" i="9"/>
  <c r="F43" i="9" l="1"/>
  <c r="F54" i="9"/>
  <c r="F61" i="9"/>
  <c r="F26" i="9"/>
  <c r="F14" i="9"/>
  <c r="F56" i="9" l="1"/>
  <c r="F63" i="9" s="1"/>
  <c r="F28" i="9"/>
  <c r="N24" i="2"/>
  <c r="N31" i="2"/>
  <c r="O13" i="3"/>
  <c r="O19" i="3"/>
  <c r="O26" i="3"/>
  <c r="O25" i="1"/>
  <c r="O45" i="1"/>
  <c r="O65" i="1"/>
  <c r="O85" i="1"/>
  <c r="O101" i="1"/>
  <c r="N32" i="2" l="1"/>
  <c r="N39" i="2"/>
  <c r="N43" i="2" l="1"/>
  <c r="D61" i="9"/>
  <c r="D54" i="9"/>
  <c r="E14" i="9"/>
  <c r="C61" i="9"/>
  <c r="C54" i="9"/>
  <c r="D43" i="9"/>
  <c r="E26" i="9"/>
  <c r="D14" i="9"/>
  <c r="E43" i="9"/>
  <c r="C43" i="9"/>
  <c r="D26" i="9"/>
  <c r="C14" i="9"/>
  <c r="E61" i="9"/>
  <c r="E54" i="9"/>
  <c r="C26" i="9"/>
  <c r="N45" i="2" l="1"/>
  <c r="E56" i="9"/>
  <c r="E63" i="9" s="1"/>
  <c r="D56" i="9"/>
  <c r="D63" i="9" s="1"/>
  <c r="C56" i="9"/>
  <c r="C63" i="9" s="1"/>
  <c r="C28" i="9"/>
  <c r="D28" i="9"/>
  <c r="E28" i="9"/>
  <c r="H39" i="2" l="1"/>
  <c r="F39" i="2"/>
  <c r="E39" i="2"/>
  <c r="D39" i="2"/>
  <c r="C39" i="2"/>
  <c r="L39" i="2"/>
  <c r="G39" i="2"/>
  <c r="M39" i="2"/>
  <c r="K39" i="2"/>
  <c r="J39" i="2"/>
  <c r="D32" i="2"/>
  <c r="C32" i="2"/>
  <c r="L32" i="2"/>
  <c r="G32" i="2"/>
  <c r="M32" i="2"/>
  <c r="K32" i="2"/>
  <c r="J32" i="2"/>
  <c r="I32" i="2"/>
  <c r="H32" i="2"/>
  <c r="F32" i="2"/>
  <c r="E32" i="2"/>
  <c r="L31" i="2"/>
  <c r="G31" i="2"/>
  <c r="M31" i="2"/>
  <c r="K31" i="2"/>
  <c r="J31" i="2"/>
  <c r="I31" i="2"/>
  <c r="H31" i="2"/>
  <c r="F31" i="2"/>
  <c r="E31" i="2"/>
  <c r="D31" i="2"/>
  <c r="C31" i="2"/>
  <c r="L24" i="2"/>
  <c r="G24" i="2"/>
  <c r="M24" i="2"/>
  <c r="K24" i="2"/>
  <c r="J24" i="2"/>
  <c r="I24" i="2"/>
  <c r="H24" i="2"/>
  <c r="F24" i="2"/>
  <c r="E24" i="2"/>
  <c r="D24" i="2"/>
  <c r="C24" i="2"/>
  <c r="M26" i="3"/>
  <c r="H26" i="3"/>
  <c r="N26" i="3"/>
  <c r="L26" i="3"/>
  <c r="K26" i="3"/>
  <c r="J26" i="3"/>
  <c r="I26" i="3"/>
  <c r="G26" i="3"/>
  <c r="F26" i="3"/>
  <c r="E26" i="3"/>
  <c r="D26" i="3"/>
  <c r="M19" i="3"/>
  <c r="H19" i="3"/>
  <c r="N19" i="3"/>
  <c r="L19" i="3"/>
  <c r="K19" i="3"/>
  <c r="J19" i="3"/>
  <c r="I19" i="3"/>
  <c r="G19" i="3"/>
  <c r="F19" i="3"/>
  <c r="E19" i="3"/>
  <c r="D19" i="3"/>
  <c r="M13" i="3"/>
  <c r="H13" i="3"/>
  <c r="N13" i="3"/>
  <c r="L13" i="3"/>
  <c r="K13" i="3"/>
  <c r="J13" i="3"/>
  <c r="I13" i="3"/>
  <c r="G13" i="3"/>
  <c r="F13" i="3"/>
  <c r="E13" i="3"/>
  <c r="D13" i="3"/>
  <c r="M101" i="1"/>
  <c r="H101" i="1"/>
  <c r="N101" i="1"/>
  <c r="L101" i="1"/>
  <c r="K101" i="1"/>
  <c r="J101" i="1"/>
  <c r="I101" i="1"/>
  <c r="G101" i="1"/>
  <c r="F101" i="1"/>
  <c r="E101" i="1"/>
  <c r="D101" i="1"/>
  <c r="M85" i="1"/>
  <c r="H85" i="1"/>
  <c r="N85" i="1"/>
  <c r="L85" i="1"/>
  <c r="K85" i="1"/>
  <c r="J85" i="1"/>
  <c r="I85" i="1"/>
  <c r="G85" i="1"/>
  <c r="F85" i="1"/>
  <c r="E85" i="1"/>
  <c r="D85" i="1"/>
  <c r="M65" i="1"/>
  <c r="H65" i="1"/>
  <c r="N65" i="1"/>
  <c r="L65" i="1"/>
  <c r="K65" i="1"/>
  <c r="J65" i="1"/>
  <c r="I65" i="1"/>
  <c r="G65" i="1"/>
  <c r="F65" i="1"/>
  <c r="E65" i="1"/>
  <c r="D65" i="1"/>
  <c r="M45" i="1"/>
  <c r="H45" i="1"/>
  <c r="N45" i="1"/>
  <c r="L45" i="1"/>
  <c r="K45" i="1"/>
  <c r="J45" i="1"/>
  <c r="I45" i="1"/>
  <c r="G45" i="1"/>
  <c r="F45" i="1"/>
  <c r="E45" i="1"/>
  <c r="D45" i="1"/>
  <c r="M25" i="1"/>
  <c r="H25" i="1"/>
  <c r="N25" i="1"/>
  <c r="L25" i="1"/>
  <c r="K25" i="1"/>
  <c r="J25" i="1"/>
  <c r="I25" i="1"/>
  <c r="G25" i="1"/>
  <c r="F25" i="1"/>
  <c r="E25" i="1"/>
  <c r="D25" i="1"/>
  <c r="K43" i="2" l="1"/>
  <c r="G43" i="2"/>
  <c r="H43" i="2"/>
  <c r="M43" i="2"/>
  <c r="L43" i="2"/>
  <c r="C43" i="2"/>
  <c r="F43" i="2"/>
  <c r="D43" i="2"/>
  <c r="J43" i="2"/>
  <c r="E43" i="2"/>
  <c r="I39" i="2"/>
  <c r="I43" i="2" s="1"/>
  <c r="D45" i="2" l="1"/>
  <c r="L45" i="2"/>
  <c r="F45" i="2"/>
  <c r="I45" i="2"/>
  <c r="H45" i="2"/>
  <c r="C45" i="2"/>
  <c r="M45" i="2"/>
  <c r="E45" i="2"/>
  <c r="G45" i="2"/>
  <c r="J45" i="2"/>
  <c r="K45" i="2"/>
  <c r="H43" i="9"/>
  <c r="H54" i="9"/>
  <c r="H14" i="9"/>
  <c r="H61" i="9"/>
  <c r="H26" i="9"/>
  <c r="H56" i="9" l="1"/>
  <c r="H63" i="9" s="1"/>
  <c r="H28" i="9"/>
</calcChain>
</file>

<file path=xl/sharedStrings.xml><?xml version="1.0" encoding="utf-8"?>
<sst xmlns="http://schemas.openxmlformats.org/spreadsheetml/2006/main" count="676" uniqueCount="258">
  <si>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</si>
  <si>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</si>
  <si>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</si>
  <si>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</si>
  <si>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</si>
  <si>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</si>
  <si>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</si>
  <si>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</si>
  <si>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</si>
  <si>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</si>
  <si>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</si>
  <si>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</si>
  <si>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</si>
  <si>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</si>
  <si>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</si>
  <si>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</si>
  <si>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</si>
  <si>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</si>
  <si>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</si>
  <si>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</si>
  <si>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</si>
  <si>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</si>
  <si>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</si>
  <si>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</si>
  <si>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</si>
  <si>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</si>
  <si>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</si>
  <si>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</si>
  <si>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</si>
  <si>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</si>
  <si>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</si>
  <si>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</si>
  <si>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</si>
  <si>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</si>
  <si>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</si>
  <si>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</si>
  <si>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</si>
  <si>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</si>
  <si>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</si>
  <si>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Depreciation, amortization and depletion</t>
  </si>
  <si>
    <t>Income Tax</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</si>
  <si>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</si>
  <si>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</si>
  <si>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</si>
  <si>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</si>
  <si>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</si>
  <si>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</si>
  <si>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</si>
  <si>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</si>
  <si>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</si>
  <si>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</si>
  <si>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</si>
  <si>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</si>
  <si>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</si>
  <si>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</si>
  <si>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</si>
  <si>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t>1Q21*</t>
  </si>
  <si>
    <t>2Q21*</t>
  </si>
  <si>
    <t>3Q21*</t>
  </si>
  <si>
    <t>4Q21*</t>
  </si>
  <si>
    <r>
      <t xml:space="preserve">Adjusted Net Income (Loss) </t>
    </r>
    <r>
      <rPr>
        <b/>
        <vertAlign val="superscript"/>
        <sz val="8"/>
        <rFont val="Verdana"/>
        <family val="2"/>
      </rPr>
      <t>(1)</t>
    </r>
  </si>
  <si>
    <r>
      <t xml:space="preserve">Adjusted basic and diluted EPS - (in US$) </t>
    </r>
    <r>
      <rPr>
        <b/>
        <vertAlign val="superscript"/>
        <sz val="8"/>
        <color rgb="FF000000"/>
        <rFont val="Verdana"/>
        <family val="2"/>
      </rPr>
      <t>(1)</t>
    </r>
  </si>
  <si>
    <t>Cash Flow - Reconciliation</t>
  </si>
  <si>
    <t xml:space="preserve">Cash provided by operating activities </t>
  </si>
  <si>
    <t>(-) Working capital changes</t>
  </si>
  <si>
    <t xml:space="preserve">Trade accounts receivables </t>
  </si>
  <si>
    <t>Inventory</t>
  </si>
  <si>
    <t>Other assets</t>
  </si>
  <si>
    <t>Payables</t>
  </si>
  <si>
    <t>Other liabilities</t>
  </si>
  <si>
    <t>Cash flows from operations excluding working capital changes</t>
  </si>
  <si>
    <t>Interest paid</t>
  </si>
  <si>
    <t>Income tax</t>
  </si>
  <si>
    <t xml:space="preserve">Net cash flows from operations excluding working capital changes </t>
  </si>
  <si>
    <t>Dividends and share premium</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</si>
  <si>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</si>
  <si>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</si>
  <si>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</si>
  <si>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</si>
  <si>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</si>
  <si>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</si>
  <si>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</si>
  <si>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</si>
  <si>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</si>
  <si>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</si>
  <si>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</si>
  <si>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</si>
  <si>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</si>
  <si>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</si>
  <si>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</si>
  <si>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</si>
  <si>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</si>
  <si>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</si>
  <si>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</si>
  <si>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</si>
  <si>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</si>
  <si>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</si>
  <si>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</si>
  <si>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</si>
  <si>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</si>
  <si>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</si>
  <si>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</si>
  <si>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</si>
  <si>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</si>
  <si>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</si>
  <si>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</si>
  <si>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</si>
  <si>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Asset retirement and environmental obligations</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</si>
  <si>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</si>
  <si>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</si>
  <si>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</si>
  <si>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</si>
  <si>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</si>
  <si>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</si>
  <si>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</si>
  <si>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</si>
  <si>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</si>
  <si>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</si>
  <si>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</si>
  <si>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</si>
  <si>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</si>
  <si>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</si>
  <si>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Gain (Loss) on sale of property, plant and equipment and intangible assets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</si>
  <si>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</si>
  <si>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</si>
  <si>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</si>
  <si>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</si>
  <si>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</si>
  <si>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</si>
  <si>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</si>
  <si>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</si>
  <si>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</si>
  <si>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</si>
  <si>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</si>
  <si>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</si>
  <si>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</si>
  <si>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</si>
  <si>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</si>
  <si>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</si>
  <si>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</si>
  <si>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</si>
  <si>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</si>
  <si>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</si>
  <si>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</si>
  <si>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</si>
  <si>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</si>
  <si>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</si>
  <si>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</si>
  <si>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</si>
  <si>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</si>
  <si>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</si>
  <si>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</si>
  <si>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</si>
  <si>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</si>
  <si>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</si>
  <si>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</si>
  <si>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</si>
  <si>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Capital reduction of subsidiary – non-controlling interests</t>
  </si>
  <si>
    <t>Additions of property, plant and equipment</t>
  </si>
  <si>
    <t>Additions of intangible assets</t>
  </si>
  <si>
    <t>Proceeds from the sale of property, plant and equipment</t>
  </si>
  <si>
    <t>Income tax paid</t>
  </si>
  <si>
    <t>Impairment loss of non-current assets</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</si>
  <si>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</si>
  <si>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</si>
  <si>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</si>
  <si>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</si>
  <si>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</si>
  <si>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</si>
  <si>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</si>
  <si>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</si>
  <si>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</si>
  <si>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</si>
  <si>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</si>
  <si>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</si>
  <si>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</si>
  <si>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</si>
  <si>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</si>
  <si>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</si>
  <si>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</si>
  <si>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</si>
  <si>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</si>
  <si>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</si>
  <si>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</si>
  <si>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</si>
  <si>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</si>
  <si>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</si>
  <si>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</si>
  <si>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</si>
  <si>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</si>
  <si>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</si>
  <si>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</si>
  <si>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</si>
  <si>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</si>
  <si>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</si>
  <si>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</si>
  <si>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</si>
  <si>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</si>
  <si>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</si>
  <si>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</si>
  <si>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</si>
  <si>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</si>
  <si>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</si>
  <si>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</si>
  <si>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</si>
  <si>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</si>
  <si>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</si>
  <si>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 xml:space="preserve">Note: The internal information used for making decisions is prepared using International Financial Reporting Standards (“IFRS”) based accounting measurements and management reclassifications between income statement lines items, which are reconciled to the condensed consolidated interim financial statements in the column “Adjustments”. These adjustments include reclassifications of certain overhead costs and revenues from Other income and expenses, net to Net Revenues, Cost of sales and/or Selling, general and administrative expenses. </t>
  </si>
  <si>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</si>
  <si>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</si>
  <si>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</si>
  <si>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</si>
  <si>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</si>
  <si>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</si>
  <si>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</si>
  <si>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</si>
  <si>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</si>
  <si>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</si>
  <si>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</si>
  <si>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Changes in fair value of loans and financings</t>
  </si>
  <si>
    <t>Changes in fair value of derivative financial instruments</t>
  </si>
  <si>
    <t>Share in the results of associates</t>
  </si>
  <si>
    <t>4Q22</t>
  </si>
  <si>
    <t xml:space="preserve">Acquisition of additional percentage in associates </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</si>
  <si>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</si>
  <si>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</si>
  <si>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</si>
  <si>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</si>
  <si>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(1) </t>
    </r>
    <r>
      <rPr>
        <sz val="8"/>
        <color theme="1"/>
        <rFont val="Verdana"/>
        <family val="2"/>
      </rPr>
      <t>Non expansion investments related to sustaining and HSE.</t>
    </r>
  </si>
  <si>
    <r>
      <rPr>
        <vertAlign val="superscript"/>
        <sz val="8"/>
        <color theme="1"/>
        <rFont val="Verdana"/>
        <family val="2"/>
      </rPr>
      <t xml:space="preserve">(3) </t>
    </r>
    <r>
      <rPr>
        <sz val="8"/>
        <color theme="1"/>
        <rFont val="Verdana"/>
        <family val="2"/>
      </rPr>
      <t>Loans and financing, bonds repurchase and net sales of financial investments.</t>
    </r>
  </si>
  <si>
    <r>
      <rPr>
        <vertAlign val="superscript"/>
        <sz val="8"/>
        <color theme="1"/>
        <rFont val="Verdana"/>
        <family val="2"/>
      </rPr>
      <t xml:space="preserve">(1) </t>
    </r>
    <r>
      <rPr>
        <sz val="8"/>
        <color theme="1"/>
        <rFont val="Verdana"/>
        <family val="2"/>
      </rPr>
      <t>Includes financial investments.</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</si>
  <si>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</si>
  <si>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</si>
  <si>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</si>
  <si>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</si>
  <si>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</si>
  <si>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r>
      <rPr>
        <vertAlign val="superscript"/>
        <sz val="8"/>
        <color theme="1"/>
        <rFont val="Verdana"/>
        <family val="2"/>
      </rPr>
      <t>(2)</t>
    </r>
    <r>
      <rPr>
        <sz val="8"/>
        <color theme="1"/>
        <rFont val="Verdana"/>
        <family val="2"/>
      </rPr>
      <t xml:space="preserve"> Other non-expansion investments. Refer to page 7 of our earnings release for CAPEX breakdown.</t>
    </r>
  </si>
  <si>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</si>
  <si>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</si>
  <si>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</si>
  <si>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</si>
  <si>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</si>
  <si>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</si>
  <si>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</si>
  <si>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</si>
  <si>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Impairment of long-lived assets</t>
  </si>
  <si>
    <t>Operating income (loss)</t>
  </si>
  <si>
    <t>2Q23</t>
  </si>
  <si>
    <t>Jun 30, 2023</t>
  </si>
  <si>
    <t xml:space="preserve">Provisions – VAT discussion </t>
  </si>
  <si>
    <t>Changes in accurals</t>
  </si>
  <si>
    <r>
      <t xml:space="preserve">Aripuanã </t>
    </r>
    <r>
      <rPr>
        <vertAlign val="superscript"/>
        <sz val="8"/>
        <color theme="1"/>
        <rFont val="Verdana"/>
        <family val="2"/>
      </rPr>
      <t>(2)</t>
    </r>
  </si>
  <si>
    <t>(1) Refer to “Use of Non-IFRS Financial Measures” for further information. Adjusted EBITDA, adjusted net income (loss) and adjusted EPS, exclude the items presented in the “Net income (loss) reconciliation to Adjusted EBITDA” section for further details on page 12 of this earnings release. For details on segment definition and accounting policy, please refer to explanatory note 2 – “Information by business segment” in the “Condensed consolidated interim financial statements (unaudited) at and for the three and six-month periods ended on June 30, 2023”.</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</si>
  <si>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ended on June 30, 2023”.</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</si>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</sst>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3"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sz val="9"/>
      <color rgb="FF505050"/>
      <name val="Verdana"/>
      <family val="2"/>
    </font>
    <font>
      <vertAlign val="superscript"/>
      <sz val="9"/>
      <color rgb="FF000000"/>
      <name val="Verdana"/>
      <family val="2"/>
    </font>
    <font>
      <vertAlign val="superscript"/>
      <sz val="8"/>
      <color rgb="FF000000"/>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2">
    <xf numFmtId="0" fontId="0" fillId="0" borderId="0"/>
    <xf numFmtId="0" fontId="15" fillId="0" borderId="0" applyNumberFormat="0" applyFill="0" applyBorder="0" applyAlignment="0" applyProtection="0"/>
  </cellStyleXfs>
  <cellXfs count="227">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9" fillId="0" borderId="0" xfId="0" applyFont="1" applyAlignment="1">
      <alignment horizontal="left" vertical="center" wrapText="1"/>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165" fontId="7" fillId="0" borderId="1" xfId="0" applyNumberFormat="1" applyFont="1" applyBorder="1" applyAlignment="1">
      <alignment horizontal="center" vertical="center"/>
    </xf>
    <xf numFmtId="165" fontId="7" fillId="0" borderId="0" xfId="0" applyNumberFormat="1" applyFont="1" applyAlignment="1">
      <alignment horizontal="center" vertical="center"/>
    </xf>
    <xf numFmtId="0" fontId="14" fillId="0" borderId="0" xfId="0" applyFont="1" applyAlignment="1">
      <alignment horizontal="left" vertical="center"/>
    </xf>
    <xf numFmtId="0" fontId="7" fillId="0" borderId="0" xfId="0" applyFont="1" applyAlignment="1">
      <alignment vertical="center"/>
    </xf>
    <xf numFmtId="9" fontId="7" fillId="0" borderId="0" xfId="0" applyNumberFormat="1" applyFont="1" applyAlignment="1">
      <alignment vertical="center"/>
    </xf>
    <xf numFmtId="0" fontId="4" fillId="3" borderId="15" xfId="0" applyFont="1" applyFill="1" applyBorder="1" applyAlignment="1">
      <alignment horizontal="left" vertical="center"/>
    </xf>
    <xf numFmtId="0" fontId="4" fillId="3" borderId="15" xfId="0" applyFont="1" applyFill="1" applyBorder="1" applyAlignment="1">
      <alignment horizontal="center"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65" fontId="7"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40" fillId="0" borderId="0" xfId="0" applyFont="1" applyAlignment="1">
      <alignment horizontal="left" vertical="center" indent="2"/>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168" fontId="40" fillId="0" borderId="0" xfId="0" applyNumberFormat="1" applyFont="1" applyAlignment="1">
      <alignment horizontal="center" vertical="center"/>
    </xf>
    <xf numFmtId="168" fontId="40" fillId="8" borderId="0" xfId="0" applyNumberFormat="1" applyFont="1" applyFill="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0" fontId="35" fillId="5" borderId="0" xfId="0" applyFont="1" applyFill="1" applyAlignment="1">
      <alignment horizontal="left" vertical="center"/>
    </xf>
    <xf numFmtId="0" fontId="9" fillId="0" borderId="0" xfId="0" applyFont="1" applyAlignment="1">
      <alignment horizontal="left" vertical="center" wrapText="1"/>
    </xf>
    <xf numFmtId="0" fontId="7"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xf numFmtId="0" fontId="7" fillId="0" borderId="0" xfId="0" applyFont="1" applyAlignment="1">
      <alignment horizontal="center" vertical="center" wrapTex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cellXfs>
  <cellStyles count="2">
    <cellStyle name="Hiperlink" xfId="1" builtinId="8"/>
    <cellStyle name="Normal" xfId="0" builtinId="0"/>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02980" y="51289"/>
          <a:ext cx="1080000" cy="282344"/>
        </a:xfrm>
        <a:prstGeom prst="rect">
          <a:avLst/>
        </a:prstGeom>
      </xdr:spPr>
    </xdr:pic>
    <xdr:clientData/>
  </xdr:twoCellAnchor>
  <xdr:twoCellAnchor>
    <xdr:from>
      <xdr:col>1</xdr:col>
      <xdr:colOff>44824</xdr:colOff>
      <xdr:row>4</xdr:row>
      <xdr:rowOff>123265</xdr:rowOff>
    </xdr:from>
    <xdr:to>
      <xdr:col>20</xdr:col>
      <xdr:colOff>520514</xdr:colOff>
      <xdr:row>39</xdr:row>
      <xdr:rowOff>24654</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4" y="795618"/>
          <a:ext cx="14550278" cy="61878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Verdana" panose="020B0604030504040204" pitchFamily="34" charset="0"/>
              <a:ea typeface="Verdana" panose="020B0604030504040204" pitchFamily="34" charset="0"/>
              <a:cs typeface="+mn-cs"/>
            </a:rPr>
            <a:t>Nexa’s management uses non-IFRS measures such as Adjusted EBITDA, cash cost net of by-products, all in sustaining cash cost net of by-products, among other measures, for internal planning and performance measurement purposes. We believe these measures provide useful information about the financial performance of our operations that facilitates period-to-period comparisons on a consistent basis. Management uses Adjusted EBITDA internally to evaluate our underlying operating performance for the reporting periods presented and to assist with the planning and forecasting of future operating results. Management believes that Adjusted EBITDA is a useful measure of our performance because it reflects our cash generation potential from our operational activities excluding impairment of non-current assets and other miscellaneous adjustments, if any. These measures should not be considered in isolation or as a substitute for profit (loss) or operating profit, as indicators of operating performance, or as alternatives to cash flow as measures of liquidity. Additionally, our calculation of Adjusted EBITDA may be different from the calculation used by other companies, including our competitors in the mining industry, so our measures may not be comparable to those of other companies.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Segment performance is measured based on Adjusted EBITDA, since financial results, comprising financial income and expenses and foreign exchange, and income taxes are managed at the corporate level and are not allocated to operating segments. Adjusted EBITDA is defined as net income (loss) for the period, adjusted by (i) share in the results of associates, (ii) depreciation and amortization, (iii) net financial results, (iv) income tax, (v) gain (loss) on sale of investments, (vi) impairment and impairment reversals, (vii) gain (loss) on sale of long-lived assets, (viii) write-offs of long-lived assets, and (ix) remeasurement in estimates of asset retirement obligations. In addition, management may adjust the effect of certain types of transactions that in management’s judgment are not indicative of the Company´s normal operating activities, or do not necessarily occur on a regular basis.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en-US" sz="1000">
            <a:solidFill>
              <a:schemeClr val="dk1"/>
            </a:solidFill>
            <a:effectLst/>
            <a:latin typeface="Verdana" panose="020B0604030504040204" pitchFamily="34" charset="0"/>
            <a:ea typeface="Verdana" panose="020B0604030504040204" pitchFamily="34" charset="0"/>
            <a:cs typeface="+mn-cs"/>
          </a:endParaRPr>
        </a:p>
        <a:p>
          <a:r>
            <a:rPr lang="en-US" sz="1000">
              <a:solidFill>
                <a:schemeClr val="dk1"/>
              </a:solidFill>
              <a:effectLst/>
              <a:latin typeface="Verdana" panose="020B0604030504040204" pitchFamily="34" charset="0"/>
              <a:ea typeface="Verdana" panose="020B0604030504040204" pitchFamily="34" charset="0"/>
              <a:cs typeface="+mn-cs"/>
            </a:rPr>
            <a:t>All forward-looking non-IFRS financial measures in this release,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66675</xdr:rowOff>
    </xdr:from>
    <xdr:to>
      <xdr:col>1</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66675</xdr:rowOff>
    </xdr:from>
    <xdr:to>
      <xdr:col>1</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Banc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rcwbwsfs01vpar\contab\FCF%20-%20Divis&#227;o%20Fiscal\Demonstrativos%20Contabeis\ITRs%20Cvm\ITR%202002\Semesa\4&#186;%20trimestre\Planilha%20PPC%20Semesa%20dez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rcwbwsfs01vpar\contab\My%20Documents\CPFL\imo%20eld.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Worksheet%20in%20(C)%205610%20Imobilizado"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orksheet%20in%20(C)%203401%20GERA&#199;&#195;O%20-%20PPC"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Worksheet%20in%206160%20EMPR&#201;STIMOS%20E%20FINANCIAMENTOS%20Combined%20Leadsheet"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lientes%20PwC\Votorantim\2003\VPAR\2012\VC\Mis%20Documentos\EEFF2006\MAYO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ROGRAMA&#199;&#195;O%20FINANCEIRA\Teste%20-%20ACUMUL0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iles.oraclecorp.com/content/MyWorkspaces/AR_FINANZAS/CIERRES/0902/Cash%20basis%20Sep-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wst214\Documentos\Mis%20Documentos\Costos04\Cierre'04\Cospro12%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PY\C\ipea\Pib\pibr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lientes%20PwC\Votorantim\2003\VPAR\2012\VC\Documents%20and%20Settings\davidasf\Configura&#231;&#245;es%20locais\Temporary%20Internet%20Files\OLK69\PATRICIA\bonec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mfs2vmspa\controladoria$\Controle%20de%20Gest&#227;o\Acompanhamento\Banco%20de%20Dados%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FATORES"/>
      <sheetName val="ce"/>
      <sheetName val="CECO"/>
      <sheetName val="TESTE"/>
      <sheetName val="Column Test-S2"/>
      <sheetName val="Base - Não apagar"/>
      <sheetName val="P&amp;L_EBITDA"/>
      <sheetName val="Resumen"/>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tarifas_abertas_internet"/>
      <sheetName val="Sist_Transm_Dist_Glob__"/>
      <sheetName val="Base_Calc"/>
      <sheetName val="Base_Dados"/>
      <sheetName val="Taxas"/>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Base_FIN-NNG-PRE"/>
      <sheetName val="Base_O&amp;M"/>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OTR_CRED_"/>
      <sheetName val="BASE_RATEIO_DIRETORIA"/>
      <sheetName val="Validação_de_Dados"/>
      <sheetName val="Plan1_(2)"/>
      <sheetName val="AVC_Garabi_II_Set18"/>
      <sheetName val="Listas_e_Tabelas"/>
      <sheetName val="Siglas_e_Legendas"/>
      <sheetName val="GASTOS_LE2000"/>
      <sheetName val="Referência_Macro"/>
      <sheetName val="Base_-_Não_apagar"/>
      <sheetName val="Column_Test-S2"/>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GASTOS_LE20001"/>
      <sheetName val="Referência_Macro1"/>
      <sheetName val="Base_-_Não_apagar1"/>
      <sheetName val="Column_Test-S21"/>
      <sheetName val="Definições_Consolidada"/>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RDEG fev 07"/>
      <sheetName val="Bancos"/>
      <sheetName val="Margem Carteiras"/>
      <sheetName val="Result Ind Carteiras"/>
      <sheetName val="Result Ind Resumido"/>
      <sheetName val="Módulo1"/>
      <sheetName val="Módulo2"/>
      <sheetName val="Módulo3"/>
      <sheetName val="Inputs_Unidades_Geradoras"/>
      <sheetName val="Real Mensal"/>
      <sheetName val="Sispec99"/>
      <sheetName val="Tabelas"/>
      <sheetName val="Gráfico"/>
      <sheetName val="D.DRE_Acomp"/>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cado"/>
      <sheetName val="Capa"/>
      <sheetName val="Índice"/>
      <sheetName val="Balanço"/>
      <sheetName val="Compra-Mwh"/>
      <sheetName val="Venda-MWh"/>
      <sheetName val="Consumidores"/>
      <sheetName val="Forfait"/>
      <sheetName val="Outros"/>
      <sheetName val="Compra-R$"/>
      <sheetName val="Fatur. Bruto-Comercial"/>
      <sheetName val="Importe-Comercial"/>
      <sheetName val="ICMS Fat."/>
      <sheetName val="T I P"/>
      <sheetName val="Tarifa Comercial"/>
      <sheetName val="Arrec. Bruta"/>
      <sheetName val="Arrec.Líquida"/>
      <sheetName val="ICMS  Arrec."/>
      <sheetName val="Importe+ICMS"/>
      <sheetName val="Importe-Contábil"/>
      <sheetName val="ICMS Contábil"/>
      <sheetName val="Tarifa Contabilidade"/>
      <sheetName val="GASTOS LE2000"/>
      <sheetName val="SELIC"/>
      <sheetName val="Pessoal"/>
      <sheetName val="OTR.CRED."/>
      <sheetName val="Balancete"/>
      <sheetName val="PARAM"/>
      <sheetName val="INDIECO1"/>
      <sheetName val="ASSUM"/>
      <sheetName val="Sist.Transm.Dist.Glob. "/>
      <sheetName val="Spot"/>
      <sheetName val="Taxes"/>
      <sheetName val="RESUMO"/>
      <sheetName val=" PIB Brasil ( R$ de 1996 )"/>
      <sheetName val="FORMULÁRIO"/>
      <sheetName val="tarifas abertas internet"/>
      <sheetName val="BM&amp;F"/>
      <sheetName val="Plan1"/>
      <sheetName val="PAGAMENTO"/>
      <sheetName val="SETTINGS"/>
      <sheetName val="Suporte"/>
      <sheetName val="2000"/>
      <sheetName val="Banco"/>
      <sheetName val="Metalúrgica"/>
      <sheetName val="TermoPE"/>
      <sheetName val="DRE e FLUXO CAIXA"/>
      <sheetName val="Índices"/>
      <sheetName val="Tabela aux."/>
      <sheetName val="Fatur__Bruto-Comercial"/>
      <sheetName val="ICMS_Fat_"/>
      <sheetName val="T_I_P"/>
      <sheetName val="Tarifa_Comercial"/>
      <sheetName val="Arrec__Bruta"/>
      <sheetName val="Arrec_Líquida"/>
      <sheetName val="ICMS__Arrec_"/>
      <sheetName val="ICMS_Contábil"/>
      <sheetName val="Tarifa_Contabilidade"/>
      <sheetName val="GASTOS_LE2000"/>
      <sheetName val="OTR_CRED_"/>
      <sheetName val="Sist_Transm_Dist_Glob__"/>
      <sheetName val="_PIB_Brasil_(_R$_de_1996_)"/>
      <sheetName val="tarifas_abertas_internet"/>
      <sheetName val="DRE_e_FLUXO_CAIXA"/>
      <sheetName val="Tabela_aux_"/>
      <sheetName val="DRE_Cemar_Orçam"/>
      <sheetName val="  "/>
      <sheetName val="AA-10(Op.63)"/>
      <sheetName val="Inventário PA"/>
      <sheetName val="Dados2"/>
      <sheetName val="LISTAS"/>
      <sheetName val="Base FIN-NNG-PRE"/>
      <sheetName val="Base O&amp;M"/>
      <sheetName val="Aquisição"/>
      <sheetName val="ABRIL 2000"/>
      <sheetName val="FF3"/>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Consol. Energia Ger"/>
      <sheetName val="DEBE"/>
      <sheetName val="EOFI"/>
      <sheetName val="ce"/>
      <sheetName val="CECO"/>
      <sheetName val="TESTE"/>
      <sheetName val="Dados"/>
      <sheetName val="Validacao_Dados"/>
      <sheetName val="Apoio"/>
      <sheetName val="Classificação"/>
      <sheetName val="Fatur__Bruto-Comercial1"/>
      <sheetName val="T_I_P1"/>
      <sheetName val="ICMS_Fat_1"/>
      <sheetName val="ICMS_Contábil1"/>
      <sheetName val="Tarifa_Comercial1"/>
      <sheetName val="Tarifa_Contabilidade1"/>
      <sheetName val="Arrec__Bruta1"/>
      <sheetName val="ICMS__Arrec_1"/>
      <sheetName val="Arrec_Líquida1"/>
      <sheetName val="_PIB_Brasil_(_R$_de_1996_)1"/>
      <sheetName val="Base_FIN-NNG-PRE"/>
      <sheetName val="Base_O&amp;M"/>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Cursos"/>
      <sheetName val="CUSTOS"/>
      <sheetName val="IREM"/>
      <sheetName val="Plan2"/>
      <sheetName val="Plan3"/>
      <sheetName val="CVA_Projetada12meses"/>
      <sheetName val="Tabela_valores_módulos"/>
      <sheetName val="Avaliação"/>
      <sheetName val="Base_Calc"/>
      <sheetName val="Base_Dados"/>
      <sheetName val="Taxas"/>
      <sheetName val="tarifas_abertas_internet1"/>
      <sheetName val="Sist_Transm_Dist_Glob__1"/>
      <sheetName val="Plan1 (2)"/>
      <sheetName val="Garantia"/>
      <sheetName val="AUXILIAR"/>
      <sheetName val="Projeção Receita"/>
      <sheetName val="Simulação Mensal"/>
      <sheetName val="BASE RATEIO DIRETORIA"/>
      <sheetName val="Validação de Dados"/>
      <sheetName val="VALIDADOR"/>
      <sheetName val="1996"/>
      <sheetName val="Cotação Areva SE's 2008"/>
      <sheetName val="1A"/>
      <sheetName val="2B"/>
      <sheetName val="Listas e Tabelas"/>
      <sheetName val="Siglas e Legendas"/>
      <sheetName val="AVC Garabi II Set18"/>
      <sheetName val="#REF"/>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Receivables"/>
      <sheetName val="Cash"/>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1"/>
      <sheetName val="F-2"/>
      <sheetName val="F-3"/>
      <sheetName val="F-3!2"/>
      <sheetName val="I"/>
      <sheetName val="E"/>
      <sheetName val="H"/>
      <sheetName val="P"/>
      <sheetName val="N"/>
      <sheetName val="AA"/>
      <sheetName val="BB"/>
      <sheetName val="CC"/>
      <sheetName val="SS"/>
      <sheetName val="RGR Semesa"/>
      <sheetName val="Mvt Empréstimos"/>
      <sheetName val="DIT-vJCM (Revisado)"/>
      <sheetName val="Entrada"/>
      <sheetName val="Planilha PPC Semesa dez02"/>
      <sheetName val="DIF FAT FEV 01"/>
      <sheetName val="RGR_Semesa"/>
      <sheetName val="Mvt_Empréstimos"/>
      <sheetName val="DIT-vJCM_(Revisado)"/>
      <sheetName val="Planilha_PPC_Semesa_dez02"/>
      <sheetName val="Mapa Imobilizado"/>
      <sheetName val="Resum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mapa de movimentação"/>
      <sheetName val="PAS Depreciação"/>
      <sheetName val="Teste Custo Inicial"/>
      <sheetName val="Passos Programa  "/>
      <sheetName val="Log ACL -Jun"/>
      <sheetName val="Log Complem. Adições"/>
      <sheetName val="Log Saldo Inicial"/>
      <sheetName val="Parâmetro Depreciação"/>
      <sheetName val="Threshold Calc"/>
      <sheetName val="XREF"/>
      <sheetName val="Tickmarks"/>
      <sheetName val="RGR Semesa"/>
      <sheetName val="imo eld"/>
      <sheetName val="ce"/>
      <sheetName val="Sauro (BR)"/>
    </sheetNames>
    <sheetDataSet>
      <sheetData sheetId="0"/>
      <sheetData sheetId="1"/>
      <sheetData sheetId="2"/>
      <sheetData sheetId="3"/>
      <sheetData sheetId="4"/>
      <sheetData sheetId="5"/>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T Imobilizado 2º TRIM 2002"/>
      <sheetName val="Teste de Adições"/>
      <sheetName val="Passos Programa  "/>
      <sheetName val="XREF"/>
      <sheetName val="Tickmarks"/>
      <sheetName val="MUT ABRIL -JUNHO GER 2002"/>
      <sheetName val="Lead"/>
      <sheetName val="Links"/>
      <sheetName val="Variação"/>
      <sheetName val="Mapa de movimentação"/>
      <sheetName val="PAS de Depreciação"/>
      <sheetName val="Threshold Calc"/>
      <sheetName val="Variação Trimestre"/>
      <sheetName val="Mapa de movimentação {ppc}"/>
      <sheetName val="Teste Adições"/>
      <sheetName val="Imob em Curso"/>
      <sheetName val="log adicoes"/>
      <sheetName val="Teste Adicoes"/>
      <sheetName val="Leasing injetora"/>
      <sheetName val="Saldo Inicial"/>
      <sheetName val="Log Saldo Inicial"/>
      <sheetName val="#REF"/>
      <sheetName val="Variação Trim"/>
      <sheetName val="Mapa {ppc}"/>
      <sheetName val="PAS Depreciacao"/>
      <sheetName val="Imobilizado em Curso"/>
      <sheetName val="Threshold"/>
      <sheetName val="Depreciação 1o. ITR"/>
      <sheetName val="Cálculo Global AdiçõesBaixas"/>
      <sheetName val="Cálculo Global Depreciação"/>
      <sheetName val="Sheet1"/>
      <sheetName val="Mapa Imobilizado 30-09-06"/>
      <sheetName val="Andamento"/>
      <sheetName val="Circularizações 30.09.06"/>
      <sheetName val="Teste Saldo Inicial"/>
      <sheetName val="Teste Seguros"/>
      <sheetName val="PAS Depreciação"/>
      <sheetName val="Diferido"/>
      <sheetName val="Jan"/>
      <sheetName val="Adiantamento_Clientes"/>
      <sheetName val="Movimentação_Qtdes"/>
      <sheetName val="Worksheet in (C) 5610 Imobiliza"/>
      <sheetName val="Spot"/>
      <sheetName val="Taxes"/>
      <sheetName val="Global Depreciação"/>
      <sheetName val="Bioenergia"/>
      <sheetName val="Eurus VI"/>
      <sheetName val="Santa Clara I"/>
      <sheetName val="Santa Clara II"/>
      <sheetName val="Santa Clara III"/>
      <sheetName val="Santa Clara IV"/>
      <sheetName val="Santa Clara V"/>
      <sheetName val="Santa Clara VI"/>
      <sheetName val="Bio Formosa"/>
      <sheetName val="Bio Ipê"/>
      <sheetName val="Bio Pedra"/>
      <sheetName val="Bio Buriti"/>
      <sheetName val="Salto Góes  "/>
      <sheetName val="Costa Branca  "/>
      <sheetName val="Juremas  "/>
      <sheetName val="Macacos  "/>
      <sheetName val="Pedra Preta  "/>
      <sheetName val="Bio Alvorada "/>
      <sheetName val="Atlântica I"/>
      <sheetName val="Atlântica II"/>
      <sheetName val="Atlântica IV"/>
      <sheetName val="Atlântica V"/>
      <sheetName val="Bio Coopcana "/>
      <sheetName val="Eólica Formosa "/>
      <sheetName val="Eólica Icaraizinho "/>
      <sheetName val="Eólica Paracuru "/>
      <sheetName val="SIIF Cinco"/>
      <sheetName val="Bons Ventos"/>
      <sheetName val="PCH Holding 2"/>
      <sheetName val="PCH Holding "/>
      <sheetName val="CPFL Renováveis"/>
      <sheetName val="FURNESS STOCK COUNT"/>
      <sheetName val="RGR Semesa"/>
      <sheetName val="Teste Global de Depreciação"/>
      <sheetName val="Teste de adição"/>
      <sheetName val="Movimentação Anual"/>
      <sheetName val="Movimentação"/>
      <sheetName val="Depreciação"/>
      <sheetName val="Map Mov"/>
      <sheetName val="Deprec Benf"/>
      <sheetName val="Deprec Mov"/>
      <sheetName val="Deprec Veic"/>
      <sheetName val="Depre Comput"/>
      <sheetName val="Deprec Maq"/>
      <sheetName val="Depr Software"/>
      <sheetName val="Depr Eqptos Com"/>
      <sheetName val="Depre Maq Armaz"/>
      <sheetName val="Depr Pallets"/>
      <sheetName val="Teste Baixa"/>
      <sheetName val="Teste Adic"/>
      <sheetName val="Empréstimos"/>
      <sheetName val="Procv"/>
      <sheetName val="Cadastro"/>
      <sheetName val="DIF FAT FEV 01"/>
      <sheetName val="FLASH (Consol)"/>
      <sheetName val="Cliente interno"/>
      <sheetName val="PAS Depreciação 30.09"/>
      <sheetName val="P1 - Lead"/>
      <sheetName val="P2 - Mapa do Imobilizado"/>
      <sheetName val="P3 - PAS Depreciação "/>
      <sheetName val="P3.1 - Teste de Detalhe Depre."/>
      <sheetName val="P4 - Teste de Adição"/>
      <sheetName val="P5 - Teste de Saldo Inicial"/>
      <sheetName val="P6 - Teste de Imob. em andament"/>
      <sheetName val="P7 - Provisão Inv. Obsoleto"/>
      <sheetName val="P8 -  Análise do Intangível"/>
      <sheetName val="P8 - Tabela"/>
      <sheetName val="1. Mapa de Movimentação"/>
      <sheetName val="2. PAS Depreciação"/>
      <sheetName val="3. Teste Adição"/>
      <sheetName val="4. Teste Saldo Inicial"/>
      <sheetName val="5. Teste de Imobilizado Andamt."/>
      <sheetName val="6. Provisão Inv. Obsoleto"/>
      <sheetName val="7. Análise Intangível"/>
      <sheetName val="8. Parâmetro"/>
      <sheetName val="Mapa de Movimentação CONTROLE"/>
      <sheetName val="Teste de Adição "/>
      <sheetName val="Parâmetro"/>
      <sheetName val="P.1 Mapa de Movimentação"/>
      <sheetName val="P.2 PAS Depreciação 30.09"/>
      <sheetName val="P.3 Teste de Adição e Baixa "/>
      <sheetName val="P.4 PAS Depreciação 31.12"/>
      <sheetName val="P1. Mapa de Movimentação"/>
      <sheetName val="P2. PAS Depreciação 31.12"/>
      <sheetName val="P3. Teste de Adição e Baixa "/>
      <sheetName val="P4. PAS Depreciação 30.09"/>
      <sheetName val="P2 - Mapa de Movimentação 30.11"/>
      <sheetName val="P3 - PAS de Depreciação"/>
      <sheetName val="P4 - Mapa de Movimentação 31.12"/>
      <sheetName val="P5 - Teste Saldo Inicial"/>
      <sheetName val="P6 - Teste de Adição"/>
      <sheetName val="P7 - Comp. Marcas e Patentes"/>
      <sheetName val="P8-Tabela Parâmetro"/>
      <sheetName val="P3.2 - Teste Depreciação"/>
      <sheetName val=""/>
      <sheetName val="Livros Fiscais - I.1"/>
      <sheetName val="Analítico Parte 1 "/>
      <sheetName val="E1.1"/>
      <sheetName val="NE Imob"/>
      <sheetName val="Análise de Variação 30.06"/>
      <sheetName val="Mapa 30.06"/>
      <sheetName val="Análise de Variação 31.03"/>
      <sheetName val="NE 12"/>
      <sheetName val="Análise de variação"/>
      <sheetName val="Mapa"/>
      <sheetName val="Nota Explicativa"/>
      <sheetName val="Mapa Mov. Imobilizado 31.12"/>
      <sheetName val="Taxas de Depreciação"/>
      <sheetName val="PAS de Cap. Juros"/>
      <sheetName val="Imob. em andamento"/>
      <sheetName val="Ajuste"/>
      <sheetName val="Assumptions Valuation - Wacc"/>
      <sheetName val="OTHERS1"/>
      <sheetName val="Custos ISC 02"/>
      <sheetName val="CVA_Projetada12meses"/>
      <sheetName val="Macro"/>
      <sheetName val="Planilha1"/>
      <sheetName val="RELP"/>
      <sheetName val="Balance"/>
      <sheetName val="MUT_Imobilizado_2º_TRIM_2002"/>
      <sheetName val="Teste_de_Adições"/>
      <sheetName val="Passos_Programa__"/>
      <sheetName val="MUT_ABRIL_-JUNHO_GER_2002"/>
      <sheetName val="Mapa_de_movimentação"/>
      <sheetName val="PAS_de_Depreciação"/>
      <sheetName val="Threshold_Calc"/>
      <sheetName val="Variação_Trimestre"/>
      <sheetName val="Mapa_de_movimentação_{ppc}"/>
      <sheetName val="Teste_Adições"/>
      <sheetName val="Imob_em_Curso"/>
      <sheetName val="log_adicoes"/>
      <sheetName val="Teste_Adicoes"/>
      <sheetName val="Leasing_injetora"/>
      <sheetName val="Saldo_Inicial"/>
      <sheetName val="Log_Saldo_Inicial"/>
      <sheetName val="Variação_Trim"/>
      <sheetName val="Mapa_{ppc}"/>
      <sheetName val="PAS_Depreciacao"/>
      <sheetName val="Imobilizado_em_Curso"/>
      <sheetName val="Depreciação_1o__ITR"/>
      <sheetName val="Cálculo_Global_AdiçõesBaixas"/>
      <sheetName val="Cálculo_Global_Depreciação"/>
      <sheetName val="Mapa_Imobilizado_30-09-06"/>
      <sheetName val="Circularizações_30_09_06"/>
      <sheetName val="Teste_Saldo_Inicial"/>
      <sheetName val="Teste_Seguros"/>
      <sheetName val="PAS_Depreciação"/>
      <sheetName val="Map_Mov"/>
      <sheetName val="Deprec_Benf"/>
      <sheetName val="Deprec_Mov"/>
      <sheetName val="Deprec_Veic"/>
      <sheetName val="Depre_Comput"/>
      <sheetName val="Deprec_Maq"/>
      <sheetName val="Depr_Software"/>
      <sheetName val="Depr_Eqptos_Com"/>
      <sheetName val="Depre_Maq_Armaz"/>
      <sheetName val="Depr_Pallets"/>
      <sheetName val="Teste_Baixa"/>
      <sheetName val="Teste_Adic"/>
      <sheetName val="Teste_Global_de_Depreciação"/>
      <sheetName val="Teste_de_adição"/>
      <sheetName val="Movimentação_Anual"/>
      <sheetName val="Global_Depreciação"/>
      <sheetName val="Worksheet_in_(C)_5610_Imobiliza"/>
      <sheetName val="Eurus_VI"/>
      <sheetName val="Santa_Clara_I"/>
      <sheetName val="Santa_Clara_II"/>
      <sheetName val="Santa_Clara_III"/>
      <sheetName val="Santa_Clara_IV"/>
      <sheetName val="Santa_Clara_V"/>
      <sheetName val="Santa_Clara_VI"/>
      <sheetName val="Bio_Formosa"/>
      <sheetName val="Bio_Ipê"/>
      <sheetName val="Bio_Pedra"/>
      <sheetName val="Bio_Buriti"/>
      <sheetName val="Salto_Góes__"/>
      <sheetName val="Costa_Branca__"/>
      <sheetName val="Juremas__"/>
      <sheetName val="Macacos__"/>
      <sheetName val="Pedra_Preta__"/>
      <sheetName val="Bio_Alvorada_"/>
      <sheetName val="Atlântica_I"/>
      <sheetName val="Atlântica_II"/>
      <sheetName val="Atlântica_IV"/>
      <sheetName val="Atlântica_V"/>
      <sheetName val="Bio_Coopcana_"/>
      <sheetName val="Eólica_Formosa_"/>
      <sheetName val="Eólica_Icaraizinho_"/>
      <sheetName val="Eólica_Paracuru_"/>
      <sheetName val="SIIF_Cinco"/>
      <sheetName val="Bons_Ventos"/>
      <sheetName val="PCH_Holding_2"/>
      <sheetName val="PCH_Holding_"/>
      <sheetName val="CPFL_Renováveis"/>
      <sheetName val="RGR_Semesa"/>
      <sheetName val="Sumário"/>
      <sheetName val="Imparment Test"/>
      <sheetName val="Mapa Movim Imob 30.09 {PPC}"/>
      <sheetName val="Cálculo da depreciação 30.09"/>
      <sheetName val="Mapa Movim Imob 31.12 {PPC}"/>
      <sheetName val="Obras em andamento "/>
      <sheetName val="Testes de adição"/>
      <sheetName val="Cálculo Parâmetro"/>
      <sheetName val="Níveis Parâmetro"/>
      <sheetName val="Log Fi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AC"/>
      <sheetName val="Mvt Imobilizado"/>
      <sheetName val="Composição Consumidores Finais"/>
      <sheetName val="Mvt Empréstimos"/>
      <sheetName val="PL"/>
      <sheetName val="Result Financ"/>
      <sheetName val="Tickmarks"/>
      <sheetName val="Jan"/>
      <sheetName val="Teste de Adições"/>
      <sheetName val="Mutação do PL Trimestral"/>
      <sheetName val="Master"/>
      <sheetName val="Lead"/>
      <sheetName val="XREF"/>
      <sheetName val="RESUMO"/>
      <sheetName val="Spot"/>
      <sheetName val="Taxes"/>
      <sheetName val="#REF"/>
      <sheetName val="RGR Semesa"/>
      <sheetName val="Worksheet in (C) 3401 GERAÇÃO -"/>
      <sheetName val="Nov"/>
      <sheetName val="Pasta 2"/>
      <sheetName val="Pasta 3"/>
      <sheetName val="Pasta 4"/>
      <sheetName val="PAT"/>
      <sheetName val="COMPENSAÇÃO MP 1807"/>
      <sheetName val="C.S_RECUPERAR"/>
      <sheetName val="AJUSTE"/>
      <sheetName val="PDD"/>
      <sheetName val="PREJUÍZO FISCAL"/>
      <sheetName val="Parte B_2001"/>
      <sheetName val="Lista"/>
      <sheetName val="DRE"/>
      <sheetName val="Tickmarks "/>
      <sheetName val="FLASH (Consol)"/>
      <sheetName val="Composición Cuentas para C.F."/>
      <sheetName val="Prueba Global DF"/>
      <sheetName val="Investimento"/>
      <sheetName val="Chile 30.09"/>
      <sheetName val="BCODAD 25 05 2007"/>
      <sheetName val="Assumptions"/>
      <sheetName val="Consumo Anual (2)%sem BNDES"/>
      <sheetName val="DMPL"/>
      <sheetName val="Inputs"/>
      <sheetName val="TRIB1995"/>
      <sheetName val="Mvt_Imobilizado"/>
      <sheetName val="Composição_Consumidores_Finais"/>
      <sheetName val="Mvt_Empréstimos"/>
      <sheetName val="Result_Financ"/>
      <sheetName val="Teste_de_Adições"/>
      <sheetName val="Mutação_do_PL_Trimestral"/>
      <sheetName val="Pasta_2"/>
      <sheetName val="Pasta_3"/>
      <sheetName val="Pasta_4"/>
      <sheetName val="COMPENSAÇÃO_MP_1807"/>
      <sheetName val="C_S_RECUPERAR"/>
      <sheetName val="PREJUÍZO_FISCAL"/>
      <sheetName val="Parte_B_2001"/>
      <sheetName val="RGR_Semesa"/>
      <sheetName val="Chile_30_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Empréstimos"/>
      <sheetName val="BB PCH's"/>
      <sheetName val="Mvt Empréstimos (PPC)"/>
      <sheetName val="Parametro CESP"/>
      <sheetName val="Threshold Calc"/>
      <sheetName val="XREF"/>
      <sheetName val="Tickmarks"/>
      <sheetName val="Dívidas"/>
      <sheetName val="Parametro BNDES"/>
      <sheetName val="Paramentro BB - PCH's"/>
      <sheetName val="BB PCH_s"/>
      <sheetName val="Jan"/>
      <sheetName val="Mvt Imobilizado"/>
      <sheetName val="Mov. Aplicação"/>
      <sheetName val="Worksheet in 6160 EMPRÉSTIMOS E"/>
      <sheetName val="Enero2002"/>
      <sheetName val="Teste de Adições"/>
      <sheetName val="Arrend."/>
      <sheetName val="Constantes"/>
      <sheetName val="Mapa 31.08.02"/>
      <sheetName val="Mutação do PL Trimestral"/>
      <sheetName val="Mapa de Resultado"/>
      <sheetName val="Deposito Judicial"/>
      <sheetName val="DRE"/>
      <sheetName val="E4.1"/>
      <sheetName val="DIGITAÇÃO"/>
      <sheetName val="BCO.CENTRAL"/>
      <sheetName val="PEÇAS BALANÇO"/>
      <sheetName val="IMPOSTO"/>
      <sheetName val="Global Juros e VC"/>
      <sheetName val="BP"/>
      <sheetName val="Capa"/>
      <sheetName val="OTHERS1"/>
      <sheetName val="Lista"/>
      <sheetName val="D"/>
      <sheetName val="prebdg97"/>
      <sheetName val="premi96"/>
      <sheetName val="Confissão Dívida"/>
      <sheetName val="Spot"/>
      <sheetName val="Taxes"/>
      <sheetName val="Mat_Serv"/>
      <sheetName val="Base"/>
      <sheetName val="Dividend Accrual Workings"/>
      <sheetName val="Provisão de Juros"/>
      <sheetName val="Mapa"/>
      <sheetName val="Adiçõ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2)"/>
      <sheetName val="Enero2002"/>
      <sheetName val="M1NATUR"/>
      <sheetName val="M1DATOA"/>
      <sheetName val="M1BAL96-3"/>
      <sheetName val="M1BALB96-4"/>
      <sheetName val="M1DATOB"/>
      <sheetName val="M1FUN96-51"/>
      <sheetName val="PGSABRIL2003"/>
      <sheetName val="M1CAMB-6"/>
      <sheetName val="M1INVEN-7"/>
      <sheetName val="M1INVEN-7-1"/>
      <sheetName val="Datos"/>
      <sheetName val="M1GASVEN-8"/>
      <sheetName val="M1GASVEN-8-1"/>
      <sheetName val="M1NOTA-10"/>
      <sheetName val="EE-9"/>
      <sheetName val="M1STOK-9"/>
      <sheetName val="M1RATIO-11"/>
      <sheetName val="BALANMES"/>
      <sheetName val="ECSFCT-12"/>
      <sheetName val="ECSFCAJA-13"/>
      <sheetName val="ORIAPLI-14"/>
      <sheetName val="BALACUM"/>
      <sheetName val="ECSF12-2"/>
      <sheetName val="ECSFCAJA-13-2"/>
      <sheetName val="Hoja1"/>
      <sheetName val="ORIGEN14-2"/>
      <sheetName val="M10MARKE (2)"/>
      <sheetName val="313895001"/>
      <sheetName val="EAyD 2004ok"/>
      <sheetName val="9950017"/>
      <sheetName val="9950015"/>
      <sheetName val="9950014"/>
      <sheetName val="9950013"/>
      <sheetName val="9950012"/>
      <sheetName val="9950006"/>
      <sheetName val="9950004"/>
      <sheetName val="9950001"/>
      <sheetName val="359731"/>
      <sheetName val="359799"/>
      <sheetName val="359741"/>
      <sheetName val="359480"/>
      <sheetName val="359410"/>
      <sheetName val="359440"/>
      <sheetName val="359450"/>
      <sheetName val="359430"/>
      <sheetName val="359470"/>
      <sheetName val="359431"/>
      <sheetName val="BENEFSOC1103"/>
      <sheetName val="4711"/>
      <sheetName val="IMPDIFERIDO12004ok"/>
      <sheetName val="FLUJ02PREL"/>
      <sheetName val="FLUJ02PREL (2)"/>
      <sheetName val="Flujo IITrim05"/>
      <sheetName val="EAyD 2005"/>
      <sheetName val="Mov a Dic'04"/>
      <sheetName val="Mov.2005"/>
      <sheetName val="Resumen a Dic'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46">
          <cell r="D46">
            <v>69755705</v>
          </cell>
          <cell r="I46" t="str">
            <v/>
          </cell>
        </row>
        <row r="47">
          <cell r="I47" t="str">
            <v/>
          </cell>
        </row>
        <row r="48">
          <cell r="I48">
            <v>12649210.039999999</v>
          </cell>
        </row>
        <row r="50">
          <cell r="I50" t="str">
            <v/>
          </cell>
        </row>
        <row r="52">
          <cell r="G52">
            <v>5344522.7700000023</v>
          </cell>
          <cell r="I52">
            <v>71091668.939999998</v>
          </cell>
        </row>
        <row r="53">
          <cell r="G53">
            <v>3755881206.5543432</v>
          </cell>
          <cell r="I53">
            <v>123873188.61000001</v>
          </cell>
        </row>
        <row r="54">
          <cell r="G54">
            <v>3761225729.3243432</v>
          </cell>
          <cell r="I54">
            <v>194964857.55000001</v>
          </cell>
        </row>
        <row r="59">
          <cell r="G59" t="str">
            <v>Aplicaci.ó</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IXA INDIRETO"/>
      <sheetName val="Dívida"/>
      <sheetName val="Fluxo Mês "/>
      <sheetName val="Fluxo Acum"/>
      <sheetName val="Fluxo Previsto"/>
      <sheetName val="Hexágono Mês"/>
      <sheetName val="Hexágono Dez"/>
      <sheetName val="Pentágono dez03"/>
      <sheetName val="Pentágono mês"/>
      <sheetName val="RESULTADO"/>
      <sheetName val="RESULTADO ACUMUL"/>
      <sheetName val="SENSIBILIDADE"/>
      <sheetName val="Fluxo Acum BD"/>
      <sheetName val="Dólar"/>
      <sheetName val="ACUMULADO"/>
      <sheetName val="PREVISÃO"/>
      <sheetName val="Gráfico Ebitda Zn"/>
      <sheetName val="Dust"/>
      <sheetName val="UGBs Orçamento 2010"/>
      <sheetName val="Energia Resende"/>
      <sheetName val="BALANMES"/>
      <sheetName val="2013 Regi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basis Ago-02"/>
      <sheetName val="IGV"/>
      <sheetName val="FG20"/>
      <sheetName val="0_Home"/>
      <sheetName val="Anexo 6 Auditores"/>
      <sheetName val="Deprec $"/>
      <sheetName val="1920010-20"/>
      <sheetName val="Equipo"/>
      <sheetName val="Vehículo"/>
      <sheetName val="File_Standing_Data"/>
      <sheetName val="Cash basis Sep-02"/>
      <sheetName val="COS"/>
      <sheetName val="MOPE"/>
      <sheetName val="DIS"/>
      <sheetName val="Gtos Gen"/>
      <sheetName val="Materiales"/>
      <sheetName val="Subcontratos"/>
      <sheetName val="DATOS"/>
      <sheetName val="tickmarks"/>
      <sheetName val="INDICES"/>
      <sheetName val="Cobret"/>
      <sheetName val="Exportación"/>
      <sheetName val="Rec. Pillar (DRE Soc.)"/>
      <sheetName val="Tiraje Mix"/>
      <sheetName val="3340"/>
      <sheetName val="3370"/>
      <sheetName val="DOLARES "/>
      <sheetName val="23000"/>
      <sheetName val="empvin2"/>
      <sheetName val="GYp"/>
      <sheetName val="rei"/>
      <sheetName val="ocxc"/>
      <sheetName val="ocxp"/>
      <sheetName val="imye"/>
      <sheetName val="IARyPD"/>
      <sheetName val="V"/>
      <sheetName val="Ppto2001"/>
      <sheetName val="CoA (SAP &amp; GP)"/>
      <sheetName val="E.Costes_ES"/>
      <sheetName val="XL8GALRY"/>
      <sheetName val="Herramientas para análisis-VBA"/>
      <sheetName val="Listavba"/>
      <sheetName val="#¡REF"/>
      <sheetName val="Barras rústico"/>
      <sheetName val="Logarítmico"/>
      <sheetName val="Columnas y áreas"/>
      <sheetName val="Líneas en dos ejes"/>
      <sheetName val="Líneas y columnas 2"/>
      <sheetName val="Líneas y columnas 1"/>
      <sheetName val="Líneas suavizadas"/>
      <sheetName val="Conos"/>
      <sheetName val="Áreas 3D en color"/>
      <sheetName val="Tubos"/>
      <sheetName val="Circular llamativo"/>
      <sheetName val="Apilado en colores"/>
      <sheetName val="Columnas en profundidad"/>
      <sheetName val="Circular azul"/>
      <sheetName val="Barras flotantes"/>
      <sheetName val="Líneas coloridas"/>
      <sheetName val="Columnas en gris"/>
      <sheetName val="Áreas en gris, cronológico"/>
      <sheetName val="Áreas en gris"/>
      <sheetName val="Circular en gris"/>
      <sheetName val="consolid-dossier (IAS) (2)"/>
      <sheetName val="Rajes y ajes IAS"/>
      <sheetName val="Rajes y ajes (Proforma 2)"/>
      <sheetName val="Fondo_Comercio"/>
      <sheetName val="Cuadro 13A ias(3)"/>
      <sheetName val="Cuadro 17"/>
      <sheetName val="Otras Participaciones"/>
      <sheetName val="Prov_Inmov_Financiero"/>
      <sheetName val="ACUMULADO"/>
      <sheetName val="COSREF"/>
      <sheetName val="NOV"/>
      <sheetName val="PROMES"/>
      <sheetName val="PR-7 ACTUAL"/>
      <sheetName val="A"/>
      <sheetName val="Maestro"/>
      <sheetName val="cuadro"/>
      <sheetName val="Valorización CP"/>
      <sheetName val="abr-13"/>
      <sheetName val="ene-13"/>
      <sheetName val="feb-13"/>
      <sheetName val="mar-13"/>
      <sheetName val="Hoja1"/>
      <sheetName val="validación"/>
      <sheetName val="EGYP"/>
      <sheetName val="FLUJO"/>
      <sheetName val="AJUST"/>
      <sheetName val="MAYOR"/>
      <sheetName val="BALANCE"/>
      <sheetName val="VM"/>
      <sheetName val="Cod. Desc"/>
      <sheetName val="Fijo--&gt;Nx"/>
      <sheetName val="Fijo--&gt;Nx (MPP)"/>
      <sheetName val="LDN-F--&gt;Nx"/>
      <sheetName val="LDN-M--&gt;Nx"/>
      <sheetName val="M--&gt;Nx"/>
      <sheetName val="Nx--&gt; Fijo"/>
      <sheetName val="Nx--&gt;Fijo (MPP)"/>
      <sheetName val="Nx--&gt;LDI"/>
      <sheetName val="Nx--&gt;LDN-F"/>
      <sheetName val="Nx--&gt;LDN-M"/>
      <sheetName val="Nx--&gt;M"/>
      <sheetName val="LDN-F--&gt;Nx (MPP)"/>
      <sheetName val="4"/>
      <sheetName val="Administración y Ventas"/>
      <sheetName val="Tabla"/>
      <sheetName val="Parametros"/>
      <sheetName val="RefG"/>
      <sheetName val="IRR sponsor"/>
      <sheetName val="#REF"/>
      <sheetName val="Valorización"/>
      <sheetName val="SOC.INSTRUMENTALES"/>
      <sheetName val="EstablecimientoLE"/>
      <sheetName val="FINANZ"/>
      <sheetName val="estimados"/>
      <sheetName val="SVD1"/>
      <sheetName val="LIMA"/>
      <sheetName val="2004"/>
      <sheetName val="Aux"/>
      <sheetName val="DETAL0598"/>
      <sheetName val="Obs"/>
      <sheetName val="Pro-forma"/>
      <sheetName val="Rev. per Store Projections"/>
      <sheetName val="anexos"/>
      <sheetName val="TotalElCap"/>
      <sheetName val="DIF FAT FEV 01"/>
      <sheetName val="Adm. y direc."/>
      <sheetName val="PP-CONTAB."/>
      <sheetName val="Gtos. de Estructura"/>
      <sheetName val="Gtos. Financieros"/>
      <sheetName val="Gtos. Operat."/>
      <sheetName val="Gtos. de Serv."/>
      <sheetName val="F-05"/>
      <sheetName val="DCF_10"/>
      <sheetName val="Tariff Calculation"/>
      <sheetName val="Output"/>
    </sheetNames>
    <sheetDataSet>
      <sheetData sheetId="0" refreshError="1">
        <row r="2">
          <cell r="A2" t="str">
            <v>Cliente  Nombre</v>
          </cell>
          <cell r="B2" t="str">
            <v>Current</v>
          </cell>
          <cell r="C2" t="str">
            <v>1 to 30</v>
          </cell>
          <cell r="D2" t="str">
            <v>31 - 60</v>
          </cell>
          <cell r="E2" t="str">
            <v>61 - 90</v>
          </cell>
          <cell r="F2" t="str">
            <v>91 - 180</v>
          </cell>
          <cell r="G2" t="str">
            <v>181 - 360</v>
          </cell>
          <cell r="H2" t="str">
            <v>&gt; 361</v>
          </cell>
          <cell r="I2" t="str">
            <v>Grand Total</v>
          </cell>
          <cell r="J2" t="str">
            <v>Comentario</v>
          </cell>
        </row>
        <row r="3">
          <cell r="A3" t="str">
            <v>A.S.E.S</v>
          </cell>
          <cell r="J3" t="str">
            <v>Pidió refinanciación. Fue aceptada con CPD.</v>
          </cell>
        </row>
        <row r="4">
          <cell r="A4" t="str">
            <v>ACCENTURE S.A.</v>
          </cell>
          <cell r="F4">
            <v>26564.35</v>
          </cell>
          <cell r="I4">
            <v>26564.35</v>
          </cell>
          <cell r="J4" t="str">
            <v>Estara en cash basis hasta resolver el tema por la deuda atrasada y que se encuentra en negociacion.</v>
          </cell>
        </row>
        <row r="5">
          <cell r="A5" t="str">
            <v>ADVANCE TELECOMUNICACIONES</v>
          </cell>
          <cell r="F5">
            <v>40980.491999999998</v>
          </cell>
          <cell r="G5">
            <v>15255.68</v>
          </cell>
          <cell r="I5">
            <v>56236.171999999999</v>
          </cell>
          <cell r="J5" t="str">
            <v>Todavia no se llego a un acuerdo entre Advance, Telefonica e IBM de quien va a pagar las facturas.</v>
          </cell>
        </row>
        <row r="6">
          <cell r="A6" t="str">
            <v>AFIP ADMINISTRACION FEDERAL DE INGRESOS PUBLICOS (</v>
          </cell>
          <cell r="F6">
            <v>119817.22499999999</v>
          </cell>
          <cell r="G6">
            <v>21448.76</v>
          </cell>
          <cell r="H6">
            <v>145907.31</v>
          </cell>
          <cell r="I6">
            <v>287173.29499999998</v>
          </cell>
          <cell r="J6" t="str">
            <v>Envió Carta docum. exigiendo descuentos del 13% de cada fact s/art 1 decrteo 1060/2001 ( ley deficit 0) Se accedio al descuento y se esta a le espera del pago. Siguen sin recibir fondos de Economia.</v>
          </cell>
        </row>
        <row r="7">
          <cell r="A7" t="str">
            <v>AGUAS DANONE DE ARGENTINA SA</v>
          </cell>
          <cell r="B7">
            <v>54723.34</v>
          </cell>
          <cell r="D7">
            <v>14907.2</v>
          </cell>
          <cell r="I7">
            <v>69630.539999999994</v>
          </cell>
          <cell r="J7" t="str">
            <v>Presentan problemas de pago y atrasos significativos en los mismos. Accordamos forma de pago por lo cual el cliente queda en cash basis.</v>
          </cell>
        </row>
        <row r="8">
          <cell r="A8" t="str">
            <v>AGUAS MINERALES SA</v>
          </cell>
          <cell r="J8" t="str">
            <v>Idem Aguas Danone ( mismo grupo )</v>
          </cell>
        </row>
        <row r="9">
          <cell r="A9" t="str">
            <v>AIR LIQUIDE ARGENTINA S.A.</v>
          </cell>
          <cell r="G9">
            <v>24714.25</v>
          </cell>
          <cell r="H9">
            <v>493.75</v>
          </cell>
          <cell r="I9">
            <v>25208</v>
          </cell>
          <cell r="J9" t="str">
            <v>Se envio CD intimando al pago de deuda atrasada. Esperando mediacion legal.</v>
          </cell>
        </row>
        <row r="10">
          <cell r="A10" t="str">
            <v>ALTEC SE</v>
          </cell>
          <cell r="H10">
            <v>43463.199999999997</v>
          </cell>
          <cell r="I10">
            <v>43463.199999999997</v>
          </cell>
          <cell r="J10" t="str">
            <v xml:space="preserve">Por problemas en los pagos se reverso el revenue reconocido de Licencias. </v>
          </cell>
        </row>
        <row r="11">
          <cell r="A11" t="str">
            <v>APPLICATION SOFTWARE S.A.</v>
          </cell>
          <cell r="D11">
            <v>18150</v>
          </cell>
          <cell r="F11">
            <v>270.19</v>
          </cell>
          <cell r="H11">
            <v>3711.68</v>
          </cell>
          <cell r="I11">
            <v>22131.87</v>
          </cell>
          <cell r="J11" t="str">
            <v>Pagaron parte de su deuda todavia quedando un saldo. Igualmente presentan problemas financieros.</v>
          </cell>
        </row>
        <row r="12">
          <cell r="A12" t="str">
            <v>ARTE GRAFICO EDITORIAL ARGENTINO S.A. (CLARIN)</v>
          </cell>
          <cell r="D12">
            <v>1321.33</v>
          </cell>
          <cell r="F12">
            <v>2675.6932499999998</v>
          </cell>
          <cell r="I12">
            <v>3997.0232499999997</v>
          </cell>
          <cell r="J12" t="str">
            <v>Se accedio a un descuento y cancelaron sus deudas, igualmente siguen presentando problemas financieros.</v>
          </cell>
        </row>
        <row r="13">
          <cell r="A13" t="str">
            <v>ASISTENCIA MEDICA SOCIAL ARGENTINA - AMSA -</v>
          </cell>
          <cell r="C13">
            <v>156119.04000000001</v>
          </cell>
          <cell r="H13">
            <v>12281.5</v>
          </cell>
          <cell r="I13">
            <v>168400.54</v>
          </cell>
          <cell r="J13" t="str">
            <v xml:space="preserve">Se niegan a pagar la deuda por problemas con el soporte técnico. </v>
          </cell>
        </row>
        <row r="14">
          <cell r="A14" t="str">
            <v>ATS S.R.L.</v>
          </cell>
          <cell r="G14">
            <v>589.88</v>
          </cell>
          <cell r="H14">
            <v>47347.3</v>
          </cell>
          <cell r="I14">
            <v>47937.18</v>
          </cell>
          <cell r="J14" t="str">
            <v>Se envio carta documento. Se espera mediacion legal</v>
          </cell>
        </row>
        <row r="15">
          <cell r="A15" t="str">
            <v>AUDITORIA GENERAL DE LA NACION</v>
          </cell>
          <cell r="J15" t="str">
            <v>El Ministerio de Economia no les esta girando dinero, por lo que por el momento tienen  suspendidos los pagos.</v>
          </cell>
        </row>
        <row r="16">
          <cell r="A16" t="str">
            <v>AUTOPISTAS DEL SOL</v>
          </cell>
          <cell r="J16" t="str">
            <v>Tienen problemas serios para afrontar sus pagos. Enviamos CD para cobrar deuda en Patacones ( unica forma de pago que presentan)</v>
          </cell>
        </row>
        <row r="17">
          <cell r="A17" t="str">
            <v>AXSYS S.A.</v>
          </cell>
          <cell r="H17">
            <v>7565.42</v>
          </cell>
          <cell r="I17">
            <v>7565.42</v>
          </cell>
          <cell r="J17" t="str">
            <v>Inciciadas acciones legales. Mediación.</v>
          </cell>
        </row>
        <row r="18">
          <cell r="A18" t="str">
            <v>BAGLEY S.A.</v>
          </cell>
          <cell r="B18">
            <v>31524.48</v>
          </cell>
          <cell r="F18">
            <v>1331.01</v>
          </cell>
          <cell r="I18">
            <v>32855.49</v>
          </cell>
          <cell r="J18" t="str">
            <v>Idem Aguas Danone ( mismo grupo )</v>
          </cell>
        </row>
        <row r="19">
          <cell r="A19" t="str">
            <v>BANCO ISRAELITA DE CORDOBA S.A.</v>
          </cell>
          <cell r="H19">
            <v>14520</v>
          </cell>
          <cell r="I19">
            <v>14520</v>
          </cell>
          <cell r="J19" t="str">
            <v xml:space="preserve">Quiebra. </v>
          </cell>
        </row>
        <row r="20">
          <cell r="A20" t="str">
            <v>BANCO MAYO COOPERATIVO LIMITADO</v>
          </cell>
          <cell r="H20">
            <v>152735.88044000001</v>
          </cell>
          <cell r="I20">
            <v>152735.88044000001</v>
          </cell>
          <cell r="J20" t="str">
            <v>Quiebra</v>
          </cell>
        </row>
        <row r="21">
          <cell r="A21" t="str">
            <v>BANCO VELOX S.A.</v>
          </cell>
          <cell r="E21">
            <v>241084.60379999998</v>
          </cell>
          <cell r="I21">
            <v>241084.60379999998</v>
          </cell>
          <cell r="J21" t="str">
            <v>Se encuentra suspendido por el Banco Central de la Rep. Arg.  Se mantendra en cash basis hasta nuevo aviso</v>
          </cell>
        </row>
        <row r="22">
          <cell r="A22" t="str">
            <v>BAPRO INFORMATICA Y COMUNICACIONES</v>
          </cell>
          <cell r="C22">
            <v>14520</v>
          </cell>
          <cell r="I22">
            <v>14520</v>
          </cell>
          <cell r="J22" t="str">
            <v>Tienen problemas para afrontar sus pagos en pesos. Ofrecen pagar en bonos su deuda atrasada de varios meses. En negociaciones.</v>
          </cell>
        </row>
        <row r="23">
          <cell r="A23" t="str">
            <v>BCN BUREAU CONSULTING NETWORK S.A.</v>
          </cell>
          <cell r="H23">
            <v>27268.560000000001</v>
          </cell>
          <cell r="I23">
            <v>27268.560000000001</v>
          </cell>
          <cell r="J23" t="str">
            <v>Inciciadas acciones legales. Mediación.</v>
          </cell>
        </row>
        <row r="24">
          <cell r="A24" t="str">
            <v>BIBLIOTECA DEL CONGRESO NACIONAL</v>
          </cell>
          <cell r="B24">
            <v>2585</v>
          </cell>
          <cell r="D24">
            <v>2400</v>
          </cell>
          <cell r="E24">
            <v>2585</v>
          </cell>
          <cell r="F24">
            <v>2585</v>
          </cell>
          <cell r="G24">
            <v>55576.4</v>
          </cell>
          <cell r="H24">
            <v>593</v>
          </cell>
          <cell r="I24">
            <v>66324.399999999994</v>
          </cell>
          <cell r="J24" t="str">
            <v>Economia no esta girandoles fondos por lo que tienen suspendidos los pagos hasta nuevo aviso.</v>
          </cell>
        </row>
        <row r="25">
          <cell r="A25" t="str">
            <v>BIOGENESIS S.A.</v>
          </cell>
          <cell r="H25">
            <v>3630</v>
          </cell>
          <cell r="I25">
            <v>3630</v>
          </cell>
          <cell r="J25" t="str">
            <v xml:space="preserve">Sin forma de poder establecer contacto con el cliente. </v>
          </cell>
        </row>
        <row r="26">
          <cell r="A26" t="str">
            <v>BUSINESS INFORMATION SERVICES SA</v>
          </cell>
          <cell r="B26">
            <v>129868.55</v>
          </cell>
          <cell r="C26">
            <v>16114.33</v>
          </cell>
          <cell r="I26">
            <v>145982.88</v>
          </cell>
          <cell r="J26" t="str">
            <v>Presenta problemas de pago.</v>
          </cell>
        </row>
        <row r="27">
          <cell r="A27" t="str">
            <v>C.E.M.I.C.</v>
          </cell>
          <cell r="G27">
            <v>3085.5</v>
          </cell>
          <cell r="I27">
            <v>3085.5</v>
          </cell>
          <cell r="J27" t="str">
            <v>Presenta problemas financieros. Está cancelando su deuda en cuotas.</v>
          </cell>
        </row>
        <row r="28">
          <cell r="A28" t="str">
            <v>C.G.C. - COMPANIA GENERAL DE COMBUSTIBLES S.A.</v>
          </cell>
          <cell r="B28">
            <v>774.4</v>
          </cell>
          <cell r="H28">
            <v>1840.71</v>
          </cell>
          <cell r="I28">
            <v>2615.11</v>
          </cell>
          <cell r="J28" t="str">
            <v>En convocatoria de acreedores. Las operaciones se están llevando a cabo al contado</v>
          </cell>
        </row>
        <row r="29">
          <cell r="A29" t="str">
            <v>CABLEVISION S.A.</v>
          </cell>
          <cell r="B29">
            <v>48462.94</v>
          </cell>
          <cell r="C29">
            <v>10339.450000000001</v>
          </cell>
          <cell r="E29">
            <v>13691.15</v>
          </cell>
          <cell r="I29">
            <v>72493.539999999994</v>
          </cell>
          <cell r="J29" t="str">
            <v>Presenta problemas financieros. Nos pagaron en 6 cuotas con CPD ya se acreditaron varias de esas cuotas y se reconocera el revenue a medida que se vayan depositando los mismos</v>
          </cell>
        </row>
        <row r="30">
          <cell r="A30" t="str">
            <v>CARLOS CARBALLO Y ASOC. S.R.L.</v>
          </cell>
          <cell r="F30">
            <v>4827.8999999999996</v>
          </cell>
          <cell r="I30">
            <v>4827.8999999999996</v>
          </cell>
          <cell r="J30" t="str">
            <v>Se presento en convocatoria de acreedores</v>
          </cell>
        </row>
        <row r="31">
          <cell r="A31" t="str">
            <v>CENTRO DE COMPUTOS DE LA PROV. DE MISIONES</v>
          </cell>
          <cell r="H31">
            <v>115587.41</v>
          </cell>
          <cell r="I31">
            <v>115587.41</v>
          </cell>
          <cell r="J31" t="str">
            <v>Se esta a la espera de la entrega de Bonos de la Provincia de Misiones cancelando la deuda.</v>
          </cell>
        </row>
        <row r="32">
          <cell r="A32" t="str">
            <v>CETECO ARGENTINA S.A.</v>
          </cell>
          <cell r="H32">
            <v>14471.9</v>
          </cell>
          <cell r="I32">
            <v>14471.9</v>
          </cell>
          <cell r="J32" t="str">
            <v>En concurso Preventivo.</v>
          </cell>
        </row>
        <row r="33">
          <cell r="A33" t="str">
            <v>CHEMOTECNICA SINTYAL S.A. - (MONSANTO)</v>
          </cell>
          <cell r="H33">
            <v>14146.5</v>
          </cell>
          <cell r="I33">
            <v>14146.5</v>
          </cell>
          <cell r="J33" t="str">
            <v>Empresa disuelta. Estamos hablanbdo con Monsanto por lo adeudado con este cliente ya que pertenecían al mismo grupo.</v>
          </cell>
        </row>
        <row r="34">
          <cell r="A34" t="str">
            <v>CIBERMATICA S.A.</v>
          </cell>
          <cell r="J34" t="str">
            <v>Se cobro mediante proceso legal.</v>
          </cell>
        </row>
        <row r="35">
          <cell r="A35" t="str">
            <v>CICCONE CALCOGRAFICA SA</v>
          </cell>
          <cell r="F35">
            <v>178779.6</v>
          </cell>
          <cell r="G35">
            <v>88628.92</v>
          </cell>
          <cell r="H35">
            <v>23509.49</v>
          </cell>
          <cell r="I35">
            <v>290918.01</v>
          </cell>
          <cell r="J35" t="str">
            <v>Presenta problemas financieros. Se estan cobrando cuotas mensuales y las esta respetando. Se esta revisando cada operacion en particular y su grado de riesgo.</v>
          </cell>
        </row>
        <row r="36">
          <cell r="A36" t="str">
            <v>CLARIN GLOBAL S.A.</v>
          </cell>
          <cell r="F36">
            <v>149901.91099999999</v>
          </cell>
          <cell r="I36">
            <v>149901.91099999999</v>
          </cell>
          <cell r="J36" t="str">
            <v>Idem AGEA</v>
          </cell>
        </row>
        <row r="37">
          <cell r="A37" t="str">
            <v>COMPANIA DE RADIOCOMUNICACIONES MOVILES S.A. (MOVI</v>
          </cell>
          <cell r="B37">
            <v>47373.919999999998</v>
          </cell>
          <cell r="C37">
            <v>38205.68</v>
          </cell>
          <cell r="G37">
            <v>23529.66</v>
          </cell>
          <cell r="I37">
            <v>109109.26</v>
          </cell>
          <cell r="J37" t="str">
            <v>Presenta problemas de pago.</v>
          </cell>
        </row>
        <row r="38">
          <cell r="A38" t="str">
            <v>COMPANIA DE TELEFONOS DEL INTERIOR S.A. (CTI)</v>
          </cell>
          <cell r="B38">
            <v>29040</v>
          </cell>
          <cell r="C38">
            <v>14520</v>
          </cell>
          <cell r="D38">
            <v>112112.31</v>
          </cell>
          <cell r="G38">
            <v>6667.94</v>
          </cell>
          <cell r="H38">
            <v>25526.62</v>
          </cell>
          <cell r="I38">
            <v>187866.87</v>
          </cell>
          <cell r="J38" t="str">
            <v>Pagaron gran parte de su deuda atrasada. Seguira en cahs basis hasta nuevo monitoreo de su forma de pago</v>
          </cell>
        </row>
        <row r="39">
          <cell r="A39" t="str">
            <v>CONSULTORA BORIGEN, BETZEL S.R.L.</v>
          </cell>
          <cell r="H39">
            <v>1054.52</v>
          </cell>
          <cell r="I39">
            <v>1054.52</v>
          </cell>
          <cell r="J39" t="str">
            <v>Inciciadas acciones legales. Mediación.</v>
          </cell>
        </row>
        <row r="40">
          <cell r="A40" t="str">
            <v>CONSULTORES TRAVERSO Y ASOCIADOS SRL</v>
          </cell>
          <cell r="C40">
            <v>717.95</v>
          </cell>
          <cell r="I40">
            <v>717.95</v>
          </cell>
          <cell r="J40" t="str">
            <v>Hay que verificar el limite de credito y se revisara cada operacion en particular y su forma de pago.</v>
          </cell>
        </row>
        <row r="41">
          <cell r="A41" t="str">
            <v>CONTADURIA GENERAL DE LA PROVINCIA DE CORRIENTES</v>
          </cell>
          <cell r="H41">
            <v>60706.91</v>
          </cell>
          <cell r="I41">
            <v>60706.91</v>
          </cell>
          <cell r="J41" t="str">
            <v>Inciciadas acciones legales. Mediación.</v>
          </cell>
        </row>
        <row r="42">
          <cell r="A42" t="str">
            <v>CORREO ARGENTINO S.A.</v>
          </cell>
          <cell r="G42">
            <v>67204.649999999994</v>
          </cell>
          <cell r="H42">
            <v>210605.23</v>
          </cell>
          <cell r="I42">
            <v>277809.88</v>
          </cell>
          <cell r="J42" t="str">
            <v>Se presentó en convocatoria de acreedores</v>
          </cell>
        </row>
        <row r="43">
          <cell r="A43" t="str">
            <v>COSTOS Y ORGANIZACION INFORMATICA S.A.</v>
          </cell>
          <cell r="H43">
            <v>21775.65</v>
          </cell>
          <cell r="I43">
            <v>21775.65</v>
          </cell>
          <cell r="J43" t="str">
            <v>Presenta significativos atrasos en los plazos de pago.</v>
          </cell>
        </row>
        <row r="44">
          <cell r="A44" t="str">
            <v>CREATIVE SOLUTIONS S.R.L.</v>
          </cell>
          <cell r="H44">
            <v>30830.799999999999</v>
          </cell>
          <cell r="I44">
            <v>30830.799999999999</v>
          </cell>
          <cell r="J44" t="str">
            <v>Corresponde a deuda del año 1999 que el cliente se niega a pagar.</v>
          </cell>
        </row>
        <row r="45">
          <cell r="A45" t="str">
            <v>CRESTA TOMAS AUGUSTO</v>
          </cell>
          <cell r="J45" t="str">
            <v>Pago luego de un largo tiempo por problemas financieros</v>
          </cell>
        </row>
        <row r="46">
          <cell r="A46" t="str">
            <v>Danone Argentina S.A</v>
          </cell>
          <cell r="B46">
            <v>168085.59</v>
          </cell>
          <cell r="I46">
            <v>168085.59</v>
          </cell>
          <cell r="J46" t="str">
            <v>Idem Aguas Danone ( mismo grupo )</v>
          </cell>
        </row>
        <row r="47">
          <cell r="A47" t="str">
            <v>DATASTAR ARGENTINA SA</v>
          </cell>
          <cell r="D47">
            <v>40000</v>
          </cell>
          <cell r="G47">
            <v>2129.6</v>
          </cell>
          <cell r="I47">
            <v>42129.599999999999</v>
          </cell>
          <cell r="J47" t="str">
            <v>Por problemas de liquidez es cash basis. Se revisara en cada transaccion en particular para evaluar si sera o no cash basis.</v>
          </cell>
        </row>
        <row r="48">
          <cell r="A48" t="str">
            <v>EDEN S.A.</v>
          </cell>
          <cell r="J48" t="str">
            <v>Su unica forma de pago es en bonos. Debemos revisar cada caso en particular y solicitar autorizacion a HQ.</v>
          </cell>
        </row>
        <row r="49">
          <cell r="A49" t="str">
            <v>EDESA S.A.</v>
          </cell>
          <cell r="F49">
            <v>279.8125</v>
          </cell>
          <cell r="G49">
            <v>1776.33</v>
          </cell>
          <cell r="I49">
            <v>2056.1424999999999</v>
          </cell>
          <cell r="J49" t="str">
            <v>Su unica forma de pago es en bonos. Debemos revisar cada caso en particular y solicitar autorizacion a HQ.</v>
          </cell>
        </row>
        <row r="50">
          <cell r="A50" t="str">
            <v>EDESAL S.A.</v>
          </cell>
          <cell r="J50" t="str">
            <v>Su unica forma de pago es en bonos. Debemos revisar cada caso en particular y solicitar autorizacion a HQ.</v>
          </cell>
        </row>
        <row r="51">
          <cell r="A51" t="str">
            <v>EDITORIAL ATLANTIDA S.A.</v>
          </cell>
          <cell r="G51">
            <v>24987.5</v>
          </cell>
          <cell r="H51">
            <v>8200.18</v>
          </cell>
          <cell r="I51">
            <v>33187.68</v>
          </cell>
          <cell r="J51" t="str">
            <v>Enviamos CD por morosidad en los pagos y tendremos mediacion legal.</v>
          </cell>
        </row>
        <row r="52">
          <cell r="A52" t="str">
            <v>EMDERSA</v>
          </cell>
          <cell r="G52">
            <v>19723</v>
          </cell>
          <cell r="H52">
            <v>62.5</v>
          </cell>
          <cell r="I52">
            <v>19785.5</v>
          </cell>
          <cell r="J52" t="str">
            <v>Su unica forma de pago es en bonos. Debemos revisar cada caso en particular y solicitar autorizacion a HQ.</v>
          </cell>
        </row>
        <row r="53">
          <cell r="A53" t="str">
            <v>EMPRENDIMIENTOS FERROVIARIOS SA</v>
          </cell>
          <cell r="H53">
            <v>58105.13</v>
          </cell>
          <cell r="I53">
            <v>58105.13</v>
          </cell>
          <cell r="J53" t="str">
            <v>Se iniciaron las acciones legales por cheques rechazados</v>
          </cell>
        </row>
        <row r="54">
          <cell r="A54" t="str">
            <v>ENTE PROVINCIAL DE ENERGIA DE NEUQUEN</v>
          </cell>
          <cell r="E54">
            <v>66001.87</v>
          </cell>
          <cell r="F54">
            <v>75958.558000000005</v>
          </cell>
          <cell r="G54">
            <v>3142</v>
          </cell>
          <cell r="I54">
            <v>145102.42800000001</v>
          </cell>
          <cell r="J54" t="str">
            <v>Presentan problemas de pago. Nos entregaron CPD a Enero - Feb y Marzo 2002.  Se ira reconociendo a medida que se vayan acreditando los mismo</v>
          </cell>
        </row>
        <row r="55">
          <cell r="A55" t="str">
            <v>ENTERTAINMENT DEPOT S.A.</v>
          </cell>
          <cell r="H55">
            <v>22014.37</v>
          </cell>
          <cell r="I55">
            <v>22014.37</v>
          </cell>
          <cell r="J55" t="str">
            <v>Se encuentra en etapa de verificacion del credito por encontrarse en concurso preventivo</v>
          </cell>
        </row>
        <row r="56">
          <cell r="A56" t="str">
            <v>EXO S.A.</v>
          </cell>
          <cell r="G56">
            <v>16688.79</v>
          </cell>
          <cell r="H56">
            <v>38678.83</v>
          </cell>
          <cell r="I56">
            <v>55367.62</v>
          </cell>
          <cell r="J56" t="str">
            <v>Se presento en convocatoria de acreedores.</v>
          </cell>
        </row>
        <row r="57">
          <cell r="A57" t="str">
            <v>FARMALINK S.A.</v>
          </cell>
          <cell r="J57" t="str">
            <v>Su unica forma de pago es en bonos. Debemos revisar cada caso en particular y solicitar autorizacion a HQ.</v>
          </cell>
        </row>
        <row r="58">
          <cell r="A58" t="str">
            <v>FOOTBALL STARS COM S.A.</v>
          </cell>
          <cell r="H58">
            <v>3630.95</v>
          </cell>
          <cell r="I58">
            <v>3630.95</v>
          </cell>
          <cell r="J58" t="str">
            <v xml:space="preserve">Agotadas las posibilidades de contactar al cliente- Bolivia - </v>
          </cell>
        </row>
        <row r="59">
          <cell r="A59" t="str">
            <v>FUERZA AEREA ARGENTINA</v>
          </cell>
          <cell r="D59">
            <v>7280.62</v>
          </cell>
          <cell r="E59">
            <v>7461</v>
          </cell>
          <cell r="F59">
            <v>17160</v>
          </cell>
          <cell r="G59">
            <v>45677.35</v>
          </cell>
          <cell r="H59">
            <v>19021</v>
          </cell>
          <cell r="I59">
            <v>96599.97</v>
          </cell>
          <cell r="J59" t="str">
            <v>Problemas financieros. Pagan a sus proveedores a medida que reciben fondos del Ministerio de Economia.</v>
          </cell>
        </row>
        <row r="60">
          <cell r="A60" t="str">
            <v>GENERAL SECURITY S.R.L.</v>
          </cell>
          <cell r="H60">
            <v>9442.84</v>
          </cell>
          <cell r="I60">
            <v>9442.84</v>
          </cell>
          <cell r="J60" t="str">
            <v>Se presento en convocatoria de acreedores.</v>
          </cell>
        </row>
        <row r="61">
          <cell r="A61" t="str">
            <v>HONORABLE SENADO DE LA NACION</v>
          </cell>
          <cell r="D61">
            <v>21477.41</v>
          </cell>
          <cell r="I61">
            <v>21477.41</v>
          </cell>
          <cell r="J61" t="str">
            <v>El Ministerio de Economia no les esta girando dinero, por lo que por el momento tienen  suspendidos los pagos.</v>
          </cell>
        </row>
        <row r="62">
          <cell r="A62" t="str">
            <v>HOSPITAL DE PEDIATRIA DR JUAN P GARRAHAM</v>
          </cell>
          <cell r="H62">
            <v>19224.12</v>
          </cell>
          <cell r="I62">
            <v>19224.12</v>
          </cell>
          <cell r="J62" t="str">
            <v>Problemas financieros. Pagan a medida que reciben fondos.</v>
          </cell>
        </row>
        <row r="63">
          <cell r="A63" t="str">
            <v>HSM ARGENTINA S.A.</v>
          </cell>
          <cell r="G63">
            <v>2904</v>
          </cell>
          <cell r="I63">
            <v>2904</v>
          </cell>
          <cell r="J63" t="str">
            <v>Problemas financieros. Presentaron propuesta de pago aceptada con CPD.</v>
          </cell>
        </row>
        <row r="64">
          <cell r="A64" t="str">
            <v>I.N.S.S.J.P. - PAMI -</v>
          </cell>
          <cell r="H64">
            <v>20691</v>
          </cell>
          <cell r="I64">
            <v>20691</v>
          </cell>
          <cell r="J64" t="str">
            <v>No estan pudiendo hacer frente a sus obligaciones por no tener fondos de los recuadacion</v>
          </cell>
        </row>
        <row r="65">
          <cell r="A65" t="str">
            <v>IMPSAT S.A.</v>
          </cell>
          <cell r="B65">
            <v>18847.150000000001</v>
          </cell>
          <cell r="C65">
            <v>3066.62</v>
          </cell>
          <cell r="D65">
            <v>124872</v>
          </cell>
          <cell r="I65">
            <v>146785.76999999999</v>
          </cell>
          <cell r="J65" t="str">
            <v xml:space="preserve">Gob de Mendoza canceló el proyecto. </v>
          </cell>
        </row>
        <row r="66">
          <cell r="A66" t="str">
            <v>IT COLLEGE S.A.</v>
          </cell>
          <cell r="G66">
            <v>1651.65</v>
          </cell>
          <cell r="I66">
            <v>1651.65</v>
          </cell>
          <cell r="J66" t="str">
            <v>Pagaron su deuda con 6 CPD el ultimo para abril del 2002.</v>
          </cell>
        </row>
        <row r="67">
          <cell r="A67" t="str">
            <v>JEFATURA DE GABINETE DE MINISTROS</v>
          </cell>
          <cell r="J67" t="str">
            <v>Economia no esta girandoles fondos por lo que tienen suspendidos los pagos hasta nuevo aviso.</v>
          </cell>
        </row>
        <row r="68">
          <cell r="A68" t="str">
            <v>JUGOS DEL SUR S.A.</v>
          </cell>
          <cell r="H68">
            <v>10563.3</v>
          </cell>
          <cell r="I68">
            <v>10563.3</v>
          </cell>
          <cell r="J68" t="str">
            <v>En quiebra.</v>
          </cell>
        </row>
        <row r="69">
          <cell r="A69" t="str">
            <v>LA PAPELERA S.A.</v>
          </cell>
          <cell r="H69">
            <v>40106.5</v>
          </cell>
          <cell r="I69">
            <v>40106.5</v>
          </cell>
          <cell r="J69" t="str">
            <v>Cliente de Uruguay. No hay forma de contactalos. Se pidio ayuda a OSTC.</v>
          </cell>
        </row>
        <row r="70">
          <cell r="A70" t="str">
            <v>LIBRERIAS YENNY S.A.</v>
          </cell>
          <cell r="J70" t="str">
            <v>Se cobro lo adeudado desde hace varios meses pero igualmente sigue presentando problemas financieros serios.</v>
          </cell>
        </row>
        <row r="71">
          <cell r="A71" t="str">
            <v>METROGAS S.A.</v>
          </cell>
          <cell r="F71">
            <v>152589.486</v>
          </cell>
          <cell r="H71">
            <v>8739.23</v>
          </cell>
          <cell r="I71">
            <v>161328.71600000001</v>
          </cell>
          <cell r="J71" t="str">
            <v>Inciciadas acciones legales. Mediación.</v>
          </cell>
        </row>
        <row r="72">
          <cell r="A72" t="str">
            <v>MICROSTAR S.A.</v>
          </cell>
          <cell r="H72">
            <v>46484.55</v>
          </cell>
          <cell r="I72">
            <v>46484.55</v>
          </cell>
          <cell r="J72" t="str">
            <v>Se encuentra en proceso legal</v>
          </cell>
        </row>
        <row r="73">
          <cell r="A73" t="str">
            <v>MINISTERIO DE DEFENSA</v>
          </cell>
          <cell r="H73">
            <v>10285</v>
          </cell>
          <cell r="I73">
            <v>10285</v>
          </cell>
          <cell r="J73" t="str">
            <v>Economia no esta girandoles fondos por lo que tienen suspendidos los pagos hasta nuevo aviso.</v>
          </cell>
        </row>
        <row r="74">
          <cell r="A74" t="str">
            <v>MINISTERIO DE ECONOMIA Y OBRAS Y SERVICIOS PUBLICO</v>
          </cell>
          <cell r="C74">
            <v>95792.07</v>
          </cell>
          <cell r="D74">
            <v>125595.1</v>
          </cell>
          <cell r="G74">
            <v>2239.33</v>
          </cell>
          <cell r="H74">
            <v>14015.68</v>
          </cell>
          <cell r="I74">
            <v>237642.18</v>
          </cell>
          <cell r="J74" t="str">
            <v>Economia no esta girandoles fondos por lo que tienen suspendidos los pagos hasta nuevo aviso.</v>
          </cell>
        </row>
        <row r="75">
          <cell r="A75" t="str">
            <v>Ministerio de Educacion de Santa Fe</v>
          </cell>
          <cell r="B75">
            <v>13999.97</v>
          </cell>
          <cell r="C75">
            <v>12075</v>
          </cell>
          <cell r="I75">
            <v>26074.97</v>
          </cell>
          <cell r="J75" t="str">
            <v>Cliente nuevo. Verificar su evolucion</v>
          </cell>
        </row>
        <row r="76">
          <cell r="A76" t="str">
            <v>MINISTERIO DE SALUD Y ACCION SOCIAL</v>
          </cell>
          <cell r="C76">
            <v>21985.78</v>
          </cell>
          <cell r="I76">
            <v>21985.78</v>
          </cell>
          <cell r="J76" t="str">
            <v>Economia no esta girandoles fondos por lo que tienen suspendidos los pagos hasta nuevo aviso.</v>
          </cell>
        </row>
        <row r="77">
          <cell r="A77" t="str">
            <v>MULTICANAL S.A.</v>
          </cell>
          <cell r="B77">
            <v>56042.33</v>
          </cell>
          <cell r="C77">
            <v>56042.33</v>
          </cell>
          <cell r="D77">
            <v>56042.33</v>
          </cell>
          <cell r="I77">
            <v>168126.99</v>
          </cell>
          <cell r="J77" t="str">
            <v>Presenta serias dificultades financieras. Cancelaron parte de su deuda con CPD que van desde oct/01 a marzo/02 el revenue se reconoce a medida que se van acreditando los valores. Ultima forma de pago en Bonos Lecop.</v>
          </cell>
        </row>
        <row r="78">
          <cell r="A78" t="str">
            <v>MUNICIPALIDAD DE BERISO</v>
          </cell>
          <cell r="J78" t="str">
            <v>Pagaron en Bonos con mucho atraso por problemas de recaudacion</v>
          </cell>
        </row>
        <row r="79">
          <cell r="A79" t="str">
            <v>MUNICIPALIDAD DE JOSE C. PAZ</v>
          </cell>
          <cell r="H79">
            <v>58745.5</v>
          </cell>
          <cell r="I79">
            <v>58745.5</v>
          </cell>
          <cell r="J79" t="str">
            <v>Inciciadas acciones legales. Mediación.</v>
          </cell>
        </row>
        <row r="80">
          <cell r="A80" t="str">
            <v>MUNICIPALIDAD DE TANDIL</v>
          </cell>
          <cell r="H80">
            <v>4169.66</v>
          </cell>
          <cell r="I80">
            <v>4169.66</v>
          </cell>
          <cell r="J80" t="str">
            <v>No estan pudiendo hacer frente a sus obligaciones por no tener fondos de los recuadacion</v>
          </cell>
        </row>
        <row r="81">
          <cell r="A81" t="str">
            <v>OFFICE NET SA</v>
          </cell>
          <cell r="H81">
            <v>65139.03</v>
          </cell>
          <cell r="I81">
            <v>65139.03</v>
          </cell>
          <cell r="J81" t="str">
            <v xml:space="preserve">Se suspendieron las acciones legales iniciadas. Sigue en cash basis. En negociacion con el cliente  </v>
          </cell>
        </row>
        <row r="82">
          <cell r="A82" t="str">
            <v>OPEN SYSTEMS TRADING &amp; CONSULTING S.A.</v>
          </cell>
          <cell r="B82">
            <v>428666.24240000022</v>
          </cell>
          <cell r="C82">
            <v>63586.755650000006</v>
          </cell>
          <cell r="D82">
            <v>257360.66210000005</v>
          </cell>
          <cell r="E82">
            <v>154474.09585000001</v>
          </cell>
          <cell r="F82">
            <v>268855.55270000012</v>
          </cell>
          <cell r="G82">
            <v>63176.9</v>
          </cell>
          <cell r="I82">
            <v>1236120.2087000003</v>
          </cell>
          <cell r="J82" t="str">
            <v>Estan cumpliendo con el plan de pago acordado. Seguiremos viendo la evolucion del cumplimiento para el reconocimiento del revenue en acada caso en particular</v>
          </cell>
        </row>
        <row r="83">
          <cell r="A83" t="str">
            <v>PABLO FERNANDO SANCHEZ</v>
          </cell>
          <cell r="H83">
            <v>2623.43</v>
          </cell>
          <cell r="I83">
            <v>2623.43</v>
          </cell>
          <cell r="J83" t="str">
            <v xml:space="preserve">Sin forma de poder establecer contacto con el cliente. </v>
          </cell>
        </row>
        <row r="84">
          <cell r="A84" t="str">
            <v>PRAXAIR ARGENTINA SA</v>
          </cell>
          <cell r="B84">
            <v>55022.41</v>
          </cell>
          <cell r="I84">
            <v>55022.41</v>
          </cell>
          <cell r="J84" t="str">
            <v>Inciciadas acciones legales. Mediación.</v>
          </cell>
        </row>
        <row r="85">
          <cell r="A85" t="str">
            <v>PROVINCIA A.R.T.</v>
          </cell>
          <cell r="F85">
            <v>7320.5</v>
          </cell>
          <cell r="G85">
            <v>6050</v>
          </cell>
          <cell r="I85">
            <v>13370.5</v>
          </cell>
          <cell r="J85" t="str">
            <v>Problemas Financieros. Canceló su deuda luego de negociación.</v>
          </cell>
        </row>
        <row r="86">
          <cell r="A86" t="str">
            <v>PROYECTO PNUD BOL/95/009</v>
          </cell>
          <cell r="H86">
            <v>59780</v>
          </cell>
          <cell r="I86">
            <v>59780</v>
          </cell>
          <cell r="J86" t="str">
            <v>Corresponde a deuda de Lic año 1997. Imposible dar con el cliente.</v>
          </cell>
        </row>
        <row r="87">
          <cell r="A87" t="str">
            <v>PUBLICOM S.A.</v>
          </cell>
          <cell r="G87">
            <v>7984.79</v>
          </cell>
          <cell r="H87">
            <v>8988.94</v>
          </cell>
          <cell r="I87">
            <v>16973.73</v>
          </cell>
          <cell r="J87" t="str">
            <v>Serios problemas con la OB. Los negocios solo se reconoceran cuando sean cobrados.</v>
          </cell>
        </row>
        <row r="88">
          <cell r="A88" t="str">
            <v>RCM ARGENTINA</v>
          </cell>
          <cell r="B88">
            <v>12196.28</v>
          </cell>
          <cell r="C88">
            <v>12086.32</v>
          </cell>
          <cell r="E88">
            <v>101971.03</v>
          </cell>
          <cell r="F88">
            <v>28578.603500000005</v>
          </cell>
          <cell r="G88">
            <v>207368.59</v>
          </cell>
          <cell r="H88">
            <v>1478.81</v>
          </cell>
          <cell r="I88">
            <v>363679.63350000005</v>
          </cell>
          <cell r="J88" t="str">
            <v>Se esta reconociendo a medida que ingresa el dinero de la renegociacion.</v>
          </cell>
        </row>
        <row r="89">
          <cell r="A89" t="str">
            <v>RH COMPUTACION S.R.L.</v>
          </cell>
          <cell r="H89">
            <v>8610.4500000000007</v>
          </cell>
          <cell r="I89">
            <v>8610.4500000000007</v>
          </cell>
          <cell r="J89" t="str">
            <v>Problemas financieros. Están cancelando su deuda en cuotas.</v>
          </cell>
        </row>
        <row r="90">
          <cell r="A90" t="str">
            <v>RYACO S.A.</v>
          </cell>
          <cell r="B90">
            <v>11035.2</v>
          </cell>
          <cell r="F90">
            <v>36730.699999999997</v>
          </cell>
          <cell r="G90">
            <v>59447.95</v>
          </cell>
          <cell r="I90">
            <v>107213.85</v>
          </cell>
          <cell r="J90" t="str">
            <v>Problemas financieros. Están cancelando su deuda en cuotas.</v>
          </cell>
        </row>
        <row r="91">
          <cell r="A91" t="str">
            <v>RYBCO S.A.</v>
          </cell>
          <cell r="J91" t="str">
            <v>Presentan significativos atrasos en los plazos de pagos</v>
          </cell>
        </row>
        <row r="92">
          <cell r="A92" t="str">
            <v>SECRETARIA DE ESTADO DE TECNO. DE LA INFORMACION</v>
          </cell>
          <cell r="B92">
            <v>27245.57</v>
          </cell>
          <cell r="F92">
            <v>66972.289999999994</v>
          </cell>
          <cell r="G92">
            <v>15730</v>
          </cell>
          <cell r="I92">
            <v>109947.86</v>
          </cell>
          <cell r="J92" t="str">
            <v>Su unica forma de pago es en bonos. Debemos revisar cada caso en particulkar y solicitar autorizacion a HQ.</v>
          </cell>
        </row>
        <row r="93">
          <cell r="A93" t="str">
            <v>SERVICIOS INTERACTIVOS S.A.</v>
          </cell>
          <cell r="H93">
            <v>14520</v>
          </cell>
          <cell r="I93">
            <v>14520</v>
          </cell>
          <cell r="J93" t="str">
            <v>Presentan significativos atrasos en los plazos de pagos</v>
          </cell>
        </row>
        <row r="94">
          <cell r="A94" t="str">
            <v>SMART S.A.</v>
          </cell>
          <cell r="B94">
            <v>363</v>
          </cell>
          <cell r="G94">
            <v>52125.99</v>
          </cell>
          <cell r="H94">
            <v>6428.11</v>
          </cell>
          <cell r="I94">
            <v>58917.1</v>
          </cell>
          <cell r="J94" t="str">
            <v>Se presentaron en convocatoria de acreedores</v>
          </cell>
        </row>
        <row r="95">
          <cell r="A95" t="str">
            <v>SOLUCIONES ESTRATEGICAS S.A.</v>
          </cell>
          <cell r="H95">
            <v>1588.13</v>
          </cell>
          <cell r="I95">
            <v>1588.13</v>
          </cell>
          <cell r="J95" t="str">
            <v>Presentan significativos atrasos en los plazos de pagos</v>
          </cell>
        </row>
        <row r="96">
          <cell r="A96" t="str">
            <v>SOMOS CONSULTING S.A.</v>
          </cell>
          <cell r="H96">
            <v>1210</v>
          </cell>
          <cell r="I96">
            <v>1210</v>
          </cell>
          <cell r="J96" t="str">
            <v>Inciciadas acciones legales. Mediación.</v>
          </cell>
        </row>
        <row r="97">
          <cell r="A97" t="str">
            <v>SOMOS S.R.L.</v>
          </cell>
          <cell r="H97">
            <v>5626.33</v>
          </cell>
          <cell r="I97">
            <v>5626.33</v>
          </cell>
          <cell r="J97" t="str">
            <v>Inciciadas acciones legales. Mediación.</v>
          </cell>
        </row>
        <row r="98">
          <cell r="A98" t="str">
            <v>SUASOR SA</v>
          </cell>
          <cell r="E98">
            <v>48.35</v>
          </cell>
          <cell r="I98">
            <v>48.35</v>
          </cell>
          <cell r="J98" t="str">
            <v>Presentaron Problemas financieros y propuesta de pago aceptada con CPD.</v>
          </cell>
        </row>
        <row r="99">
          <cell r="A99" t="str">
            <v>TECHNICAL SOLUTIONS S.A.</v>
          </cell>
          <cell r="H99">
            <v>19952.900000000001</v>
          </cell>
          <cell r="I99">
            <v>19952.900000000001</v>
          </cell>
          <cell r="J99" t="str">
            <v>Presentan significativos atrasos en los plazos de pagos</v>
          </cell>
        </row>
        <row r="100">
          <cell r="A100" t="str">
            <v>Technical trainers S.A.</v>
          </cell>
          <cell r="D100">
            <v>27199.589599999999</v>
          </cell>
          <cell r="E100">
            <v>23308.068149999999</v>
          </cell>
          <cell r="I100">
            <v>50507.657749999998</v>
          </cell>
          <cell r="J100" t="str">
            <v>Se iniciaron las acciones legales por falta de pago</v>
          </cell>
        </row>
        <row r="101">
          <cell r="A101" t="str">
            <v>TELECOM ARGENTINA STET - FRANCE TELECOM S.A.</v>
          </cell>
          <cell r="C101">
            <v>8288.5</v>
          </cell>
          <cell r="D101">
            <v>162091.21</v>
          </cell>
          <cell r="E101">
            <v>0.01</v>
          </cell>
          <cell r="F101">
            <v>144856.01999999999</v>
          </cell>
          <cell r="G101">
            <v>21195.03</v>
          </cell>
          <cell r="H101">
            <v>347915.32</v>
          </cell>
          <cell r="I101">
            <v>684346.09</v>
          </cell>
          <cell r="J101" t="str">
            <v>Seran cash basis en caso de que no sea entregada a cobranzas la OB correspondiente para poder presentar la factura.</v>
          </cell>
        </row>
        <row r="102">
          <cell r="A102" t="str">
            <v>TELECOM PERSONAL S.A.</v>
          </cell>
          <cell r="C102">
            <v>135233.79</v>
          </cell>
          <cell r="F102">
            <v>52407.133000000002</v>
          </cell>
          <cell r="H102">
            <v>11616</v>
          </cell>
          <cell r="I102">
            <v>199256.92300000001</v>
          </cell>
          <cell r="J102" t="str">
            <v>Seran cash basis en caso de que no sea entregada a cobranzas la OB correspondiente para poder presentar la factura.</v>
          </cell>
        </row>
        <row r="103">
          <cell r="A103" t="str">
            <v>TELECOM SOLUCIONES S.A.</v>
          </cell>
          <cell r="F103">
            <v>55054.986000000004</v>
          </cell>
          <cell r="G103">
            <v>65541.649999999994</v>
          </cell>
          <cell r="H103">
            <v>183732.7</v>
          </cell>
          <cell r="I103">
            <v>304329.33599999995</v>
          </cell>
          <cell r="J103" t="str">
            <v>Seran cash basis en caso de que no sea entregada a cobranzas la OB correspondiente para poder presentar la factura.</v>
          </cell>
        </row>
        <row r="104">
          <cell r="A104" t="str">
            <v>TELELATINA MANAGEMENT COMPANY</v>
          </cell>
          <cell r="H104">
            <v>30263.93</v>
          </cell>
          <cell r="I104">
            <v>30263.93</v>
          </cell>
          <cell r="J104" t="str">
            <v>Estamos cobrando la deuda luefo de acuerdo en mediacion en 24 cuotas</v>
          </cell>
        </row>
        <row r="105">
          <cell r="A105" t="str">
            <v>TELEVISION FEDERAL S.A.</v>
          </cell>
          <cell r="H105">
            <v>907.5</v>
          </cell>
          <cell r="I105">
            <v>907.5</v>
          </cell>
          <cell r="J105" t="str">
            <v>Su unica forma de pago es en bonos. Debemos revisar cada caso en particulkar y solicitar autorizacion a HQ.</v>
          </cell>
        </row>
        <row r="106">
          <cell r="A106" t="str">
            <v>TOP SYSTEMS R&amp;R</v>
          </cell>
          <cell r="H106">
            <v>1995</v>
          </cell>
          <cell r="I106">
            <v>1995</v>
          </cell>
          <cell r="J106" t="str">
            <v>Enviada carta documento ya que se niegan a pagar los cursos brindados por Oracle.</v>
          </cell>
        </row>
        <row r="107">
          <cell r="A107" t="str">
            <v>TRAVELCLUB S.A.</v>
          </cell>
          <cell r="G107">
            <v>7018</v>
          </cell>
          <cell r="I107">
            <v>7018</v>
          </cell>
          <cell r="J107" t="str">
            <v>Se presento en convocatoria de acreedores.</v>
          </cell>
        </row>
        <row r="108">
          <cell r="A108" t="str">
            <v>TREN DE LA COSTA SA</v>
          </cell>
          <cell r="H108">
            <v>52078.879999999997</v>
          </cell>
          <cell r="I108">
            <v>52078.879999999997</v>
          </cell>
          <cell r="J108" t="str">
            <v>En convocatoria de acreedores.</v>
          </cell>
        </row>
        <row r="109">
          <cell r="A109" t="str">
            <v>TURISMO RIO DE LA PLATA S.A.</v>
          </cell>
          <cell r="H109">
            <v>9075</v>
          </cell>
          <cell r="I109">
            <v>9075</v>
          </cell>
          <cell r="J109" t="str">
            <v>Problemas financieros.</v>
          </cell>
        </row>
        <row r="110">
          <cell r="A110" t="str">
            <v>UBM S.A.</v>
          </cell>
          <cell r="H110">
            <v>7973.41</v>
          </cell>
          <cell r="I110">
            <v>7973.41</v>
          </cell>
          <cell r="J110" t="str">
            <v>Iniciadas las acciones legales por falta de pago y de respuesta a nuestros requerimientos.</v>
          </cell>
        </row>
        <row r="111">
          <cell r="A111" t="str">
            <v>UNICENTER  S.A.</v>
          </cell>
          <cell r="G111">
            <v>13107.93</v>
          </cell>
          <cell r="H111">
            <v>1815</v>
          </cell>
          <cell r="I111">
            <v>14922.93</v>
          </cell>
          <cell r="J111" t="str">
            <v>Presentan significativos atrasos en los plazos de pagos</v>
          </cell>
        </row>
        <row r="112">
          <cell r="A112" t="str">
            <v>UNIVERSIDAD DE BUENOS AIRES UBA</v>
          </cell>
          <cell r="H112">
            <v>7906.14</v>
          </cell>
          <cell r="I112">
            <v>7906.14</v>
          </cell>
          <cell r="J112" t="str">
            <v>Presentan significativos atrasos en los plazos de pagos</v>
          </cell>
        </row>
        <row r="113">
          <cell r="A113" t="str">
            <v>VICTORIO AMERICO GUALTIERI S.A.</v>
          </cell>
          <cell r="H113">
            <v>139096.43</v>
          </cell>
          <cell r="I113">
            <v>139096.43</v>
          </cell>
          <cell r="J113" t="str">
            <v xml:space="preserve">En covocatoria de acreedores. </v>
          </cell>
        </row>
        <row r="114">
          <cell r="G114">
            <v>907.5</v>
          </cell>
          <cell r="I114">
            <v>907.5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sheetData sheetId="64"/>
      <sheetData sheetId="65"/>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ss-ieqsa"/>
      <sheetName val="Macro Print"/>
      <sheetName val="DIS"/>
      <sheetName val="COS"/>
      <sheetName val="X Secciones"/>
      <sheetName val="KARDEX ZN"/>
      <sheetName val="PRODZN"/>
      <sheetName val="CANA"/>
      <sheetName val="MOPE"/>
      <sheetName val="Statements"/>
      <sheetName val="AN1,2,10...12"/>
      <sheetName val="AN-1.2"/>
      <sheetName val="AN-3"/>
      <sheetName val="AN-4"/>
      <sheetName val="AN-5"/>
      <sheetName val="AN-7.2"/>
      <sheetName val="MR.Good"/>
      <sheetName val="EE-9"/>
      <sheetName val="Desval. Existencias"/>
      <sheetName val="Extorno Mód Comercial"/>
      <sheetName val="BD Ing. Aparicio"/>
      <sheetName val="Otros Statement"/>
      <sheetName val="AN-2"/>
      <sheetName val="AN-6"/>
      <sheetName val="AN-7"/>
      <sheetName val="COSACUM"/>
      <sheetName val="GRAF-COS"/>
      <sheetName val="GRAF-COSACUM"/>
      <sheetName val="AN-15"/>
      <sheetName val="AN-X"/>
      <sheetName val="CVTACUM"/>
      <sheetName val="COMENT"/>
      <sheetName val="Mgmt Summ 8"/>
      <sheetName val="FG20"/>
      <sheetName val="0_Home"/>
      <sheetName val="mayor"/>
      <sheetName val="clientes"/>
      <sheetName val="Cash basis Ago-02"/>
      <sheetName val="ACUMULADO"/>
      <sheetName val="Data"/>
      <sheetName val="Exportación"/>
      <sheetName val="BACKUP"/>
      <sheetName val="Model"/>
      <sheetName val="Série EMBI"/>
      <sheetName val="Macro_Print"/>
      <sheetName val="X_Secciones"/>
      <sheetName val="KARDEX_ZN"/>
      <sheetName val="AN1,2,10___12"/>
      <sheetName val="AN-1_2"/>
      <sheetName val="AN-7_2"/>
      <sheetName val="MR_Good"/>
      <sheetName val="Desval__Existencias"/>
      <sheetName val="Extorno_Mód_Comercial"/>
      <sheetName val="BD_Ing__Aparicio"/>
      <sheetName val="Otros_Statement"/>
      <sheetName val="Série_EMBI"/>
      <sheetName val="Aspectos e Perigos padronizados"/>
      <sheetName val="Data Table"/>
      <sheetName val="Cospro12 03"/>
      <sheetName val="Bas"/>
      <sheetName val="Secund"/>
      <sheetName val="PN-1.4"/>
      <sheetName val="Rep"/>
      <sheetName val="Merc Andima"/>
      <sheetName val="bal"/>
      <sheetName val="COMPPROD"/>
      <sheetName val="Input"/>
      <sheetName val="Listas"/>
      <sheetName val="LISTA DADOS"/>
      <sheetName val="Bce-Total"/>
      <sheetName val="DB Func."/>
      <sheetName val="Macro_Print1"/>
      <sheetName val="X_Secciones1"/>
      <sheetName val="KARDEX_ZN1"/>
      <sheetName val="AN1,2,10___121"/>
      <sheetName val="AN-1_21"/>
      <sheetName val="AN-7_21"/>
      <sheetName val="MR_Good1"/>
      <sheetName val="Desval__Existencias1"/>
      <sheetName val="Extorno_Mód_Comercial1"/>
      <sheetName val="BD_Ing__Aparicio1"/>
      <sheetName val="Otros_Statement1"/>
      <sheetName val="Mgmt_Summ_8"/>
      <sheetName val="Cash_basis_Ago-02"/>
      <sheetName val="Série_EMBI1"/>
      <sheetName val="Aspectos_e_Perigos_padronizados"/>
      <sheetName val="Data_Table"/>
      <sheetName val="Cospro12_03"/>
      <sheetName val="PN-1_4"/>
      <sheetName val="Merc_Andima"/>
      <sheetName val="LISTA_DADOS"/>
      <sheetName val="YTD actual v. projection"/>
      <sheetName val="Banco de Dados"/>
      <sheetName val="Datos"/>
      <sheetName val="DATA BG"/>
      <sheetName val="DATA-EGYP"/>
      <sheetName val="7422CW00"/>
      <sheetName val="Brazil Sovereign"/>
      <sheetName val="Modelo Proyecciones"/>
      <sheetName val="Supuestos Generales"/>
      <sheetName val="EscGen-Precios"/>
      <sheetName val="Dados"/>
      <sheetName val="BC"/>
      <sheetName val="Vouching IGV"/>
      <sheetName val="DIF FAT FEV 01"/>
      <sheetName val="Feriados"/>
      <sheetName val="Anual"/>
      <sheetName val="RES,MET,ADI1"/>
      <sheetName val="ESF 财务报表"/>
      <sheetName val="损益表 ER"/>
      <sheetName val="CONS-LS"/>
      <sheetName val="EV"/>
      <sheetName val="Dem. Fin."/>
      <sheetName val="sumold"/>
      <sheetName val="validações"/>
      <sheetName val="E.Costes_ES"/>
      <sheetName val="Resultado"/>
      <sheetName val="ER0.1"/>
      <sheetName val="Library Procedures"/>
      <sheetName val="Home"/>
      <sheetName val="Rec. Pillar (DRE Soc.)"/>
      <sheetName val="3.INPUT ACT"/>
      <sheetName val="PROBADAS-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0">
          <cell r="AG10">
            <v>2116</v>
          </cell>
        </row>
        <row r="11">
          <cell r="AG11">
            <v>2117</v>
          </cell>
        </row>
        <row r="12">
          <cell r="AG12">
            <v>2118</v>
          </cell>
        </row>
        <row r="13">
          <cell r="AG13">
            <v>2119</v>
          </cell>
        </row>
        <row r="14">
          <cell r="AG14">
            <v>2120</v>
          </cell>
        </row>
        <row r="15">
          <cell r="AG15">
            <v>2130</v>
          </cell>
        </row>
        <row r="17">
          <cell r="AG17" t="str">
            <v>TOTAL GASTOS DE DISTRIBUCIÓN</v>
          </cell>
        </row>
        <row r="23">
          <cell r="AG23">
            <v>2000</v>
          </cell>
        </row>
        <row r="24">
          <cell r="AG24">
            <v>2110</v>
          </cell>
        </row>
        <row r="25">
          <cell r="AG25">
            <v>2150</v>
          </cell>
        </row>
        <row r="27">
          <cell r="AG27" t="str">
            <v>TOTAL GASTOS DE VENTAS</v>
          </cell>
        </row>
        <row r="30">
          <cell r="AG30" t="str">
            <v>3XXX</v>
          </cell>
        </row>
        <row r="31">
          <cell r="AG31" t="str">
            <v>35.9911.</v>
          </cell>
        </row>
        <row r="34">
          <cell r="AG34" t="str">
            <v>DEPRECIACION</v>
          </cell>
        </row>
        <row r="35">
          <cell r="AG35" t="str">
            <v>35.992X</v>
          </cell>
        </row>
        <row r="37">
          <cell r="AG37" t="str">
            <v>AMORTIZACIÓN</v>
          </cell>
        </row>
        <row r="38">
          <cell r="AG38" t="str">
            <v>35.9931</v>
          </cell>
        </row>
        <row r="40">
          <cell r="AG40" t="str">
            <v>IMPRODUCTIVOS</v>
          </cell>
        </row>
        <row r="41">
          <cell r="AG41" t="str">
            <v>35.9410</v>
          </cell>
        </row>
        <row r="42">
          <cell r="AG42" t="str">
            <v>35.9420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GROPEC"/>
      <sheetName val="IND TOTAL"/>
      <sheetName val="IG"/>
      <sheetName val="CC"/>
      <sheetName val="siup "/>
      <sheetName val="comercio"/>
      <sheetName val="transporte"/>
      <sheetName val="comunicac"/>
      <sheetName val="IF"/>
      <sheetName val="APU"/>
      <sheetName val="OS"/>
      <sheetName val="TOTAL SERV"/>
      <sheetName val="DUMMY"/>
      <sheetName val="PIB(total uf)"/>
      <sheetName val=" PIB Brasil ( R$ de 1996 )"/>
      <sheetName val="Cosméticos"/>
      <sheetName val="ACUMULADO"/>
      <sheetName val="Real_2004"/>
      <sheetName val="_PIB Brasil _ R_ de 1996 _"/>
      <sheetName val="PPA Tariff"/>
      <sheetName val="#REF"/>
      <sheetName val="Grafico Cntr"/>
      <sheetName val="Dados de entrada"/>
      <sheetName val="CVA_Projetada12meses"/>
      <sheetName val="pibr96"/>
      <sheetName val=""/>
      <sheetName val="INDIECO1"/>
      <sheetName val="IND_TOTAL"/>
      <sheetName val="siup_"/>
      <sheetName val="TOTAL_SERV"/>
      <sheetName val="PIB(total_uf)"/>
      <sheetName val="_PIB_Brasil_(_R$_de_1996_)"/>
      <sheetName val="Classes"/>
      <sheetName val="Form09"/>
      <sheetName val="Auxiliar"/>
      <sheetName val="Validação dados_Pendências"/>
      <sheetName val="BALANMES"/>
      <sheetName val="PROTOCOLO"/>
      <sheetName val="IND_TOTAL1"/>
      <sheetName val="siup_1"/>
      <sheetName val="TOTAL_SERV1"/>
      <sheetName val="PIB(total_uf)1"/>
      <sheetName val="_PIB_Brasil_(_R$_de_1996_)1"/>
      <sheetName val="_PIB_Brasil___R__de_1996__"/>
      <sheetName val="Grafico_Cntr"/>
      <sheetName val="Dados_de_entrada"/>
      <sheetName val="PPA_Tariff"/>
      <sheetName val="Adtos Diversos"/>
      <sheetName val="IND_TOTAL2"/>
      <sheetName val="siup_2"/>
      <sheetName val="TOTAL_SERV2"/>
      <sheetName val="PIB(total_uf)2"/>
      <sheetName val="_PIB_Brasil_(_R$_de_1996_)2"/>
      <sheetName val="_PIB_Brasil___R__de_1996__1"/>
      <sheetName val="Grafico_Cntr1"/>
      <sheetName val="Dados_de_entrada1"/>
      <sheetName val="PPA_Tariff1"/>
      <sheetName val="Variables"/>
      <sheetName val="Parque Gerador"/>
      <sheetName val="ResGeral-NOV01"/>
      <sheetName val="ResGeral_NOV01"/>
      <sheetName val="Calc"/>
      <sheetName val="GoEight"/>
      <sheetName val="GrFour"/>
      <sheetName val="MOne"/>
      <sheetName val="MTwo"/>
      <sheetName val="KOne"/>
      <sheetName val="GoSeven"/>
      <sheetName val="GrThree"/>
      <sheetName val="HTwo"/>
      <sheetName val="JOne"/>
      <sheetName val="JTwo"/>
      <sheetName val="H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MOBILIZADO"/>
      <sheetName val="FINANC"/>
      <sheetName val="INVEST"/>
      <sheetName val="RESULT_NEGÓCIO"/>
      <sheetName val="RESULT_SEGMENTO"/>
      <sheetName val="RESULT_SEGMENTO (2)"/>
      <sheetName val="CONSOLIDAÇÃO"/>
      <sheetName val="IBOVxVCPA4"/>
      <sheetName val="Sheet1"/>
      <sheetName val="ADRxDow"/>
      <sheetName val="Sheet2"/>
    </sheetNames>
    <sheetDataSet>
      <sheetData sheetId="0"/>
      <sheetData sheetId="1"/>
      <sheetData sheetId="2"/>
      <sheetData sheetId="3"/>
      <sheetData sheetId="4"/>
      <sheetData sheetId="5"/>
      <sheetData sheetId="6"/>
      <sheetData sheetId="7" refreshError="1"/>
      <sheetData sheetId="8"/>
      <sheetData sheetId="9" refreshError="1"/>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Cálculo"/>
      <sheetName val="Indicadores Econômicos"/>
      <sheetName val="Produções"/>
      <sheetName val="Rendimentos"/>
      <sheetName val="Consumos Específicos"/>
      <sheetName val="Energia Elétrica"/>
      <sheetName val="Preços Insumos"/>
      <sheetName val="Vendas"/>
      <sheetName val="Vendas US$"/>
      <sheetName val="Custos &amp; Despesas"/>
      <sheetName val="Custos &amp; Despesas US$"/>
      <sheetName val="Economicos"/>
      <sheetName val="Financeiros"/>
      <sheetName val="DRE"/>
      <sheetName val="DIF FAT FEV 01"/>
      <sheetName val="DRE- 2000"/>
      <sheetName val="Banco de Dados 2001"/>
      <sheetName val="CRITERIA1"/>
      <sheetName val="VEHICULOS"/>
      <sheetName val="EEFF"/>
      <sheetName val="Ind.TC"/>
      <sheetName val="Três Marias (TM)"/>
      <sheetName val="CMM"/>
      <sheetName val="Morro Agudo (MA)"/>
      <sheetName val="Plan69"/>
      <sheetName val="Properties"/>
      <sheetName val="Step_0_Team_CALENDAR"/>
      <sheetName val="Step2_Correlation"/>
      <sheetName val="Step2_Histogram"/>
      <sheetName val="Lists"/>
      <sheetName val="Treinamento mensal"/>
      <sheetName val="Treinamento e Desen. trimestral"/>
      <sheetName val="Captação"/>
      <sheetName val="BALANCE SHEET"/>
      <sheetName val="Vínculos Simulador - coluna"/>
      <sheetName val="Sheet1"/>
      <sheetName val="tutorial_Riscos"/>
      <sheetName val="Profit Centers"/>
      <sheetName val="Indicadores_Econômicos"/>
      <sheetName val="Consumos_Específicos"/>
      <sheetName val="Energia_Elétrica"/>
      <sheetName val="Preços_Insumos"/>
      <sheetName val="Vendas_US$"/>
      <sheetName val="Custos_&amp;_Despesas"/>
      <sheetName val="Custos_&amp;_Despesas_US$"/>
      <sheetName val="DIF_FAT_FEV_01"/>
      <sheetName val="DRE-_2000"/>
      <sheetName val="Banco_de_Dados_2001"/>
      <sheetName val="Ind_TC"/>
      <sheetName val="Três_Marias_(TM)"/>
      <sheetName val="Morro_Agudo_(MA)"/>
      <sheetName val="Treinamento_mensal"/>
      <sheetName val="Treinamento_e_Desen__trimestral"/>
      <sheetName val="BALANCE_SHEET"/>
      <sheetName val="Vínculos_Simulador_-_coluna"/>
      <sheetName val="Costo-Venta"/>
      <sheetName val="Venta Auto"/>
      <sheetName val="PEND. 31-12-2003"/>
      <sheetName val="Listas"/>
      <sheetName val="Hoja2"/>
      <sheetName val="BROWZ Status Info"/>
      <sheetName val="EDC"/>
      <sheetName val="BASE DE DADOS"/>
      <sheetName val="BASE_DE_DADOS"/>
      <sheetName val="Base"/>
      <sheetName val="PREMISSAS 2"/>
      <sheetName val="DADOS"/>
      <sheetName val="Apoio"/>
      <sheetName val="Contracts"/>
      <sheetName val="Input - Racional de Ganho"/>
      <sheetName val="cuadro"/>
      <sheetName val="Aux"/>
      <sheetName val="Hoja1"/>
      <sheetName val="Support"/>
      <sheetName val="DGEN"/>
      <sheetName val="Tablas"/>
      <sheetName val="Lista"/>
      <sheetName val=""/>
      <sheetName val="ACUMULADO"/>
      <sheetName val="MOPE"/>
      <sheetName val="Banco Dados(Real) Consolidado"/>
      <sheetName val="Art96.IV.RIPI"/>
      <sheetName val="Contadores"/>
      <sheetName val="Codigos"/>
      <sheetName val="MODELO"/>
      <sheetName val="Plan2"/>
      <sheetName val="Cash basis Ago-02"/>
      <sheetName val="Pasta7"/>
      <sheetName val="Database"/>
      <sheetName val="CO"/>
      <sheetName val="Dimensionamento"/>
      <sheetName val="List"/>
      <sheetName val="Receitas 2016"/>
      <sheetName val="Receitas 2017 "/>
      <sheetName val="Entradas"/>
      <sheetName val="Receitas 2018"/>
      <sheetName val="Estornos"/>
      <sheetName val="Planilha1"/>
      <sheetName val="Planilha5"/>
      <sheetName val="Planilha3"/>
      <sheetName val="Plan1"/>
      <sheetName val="Planilha6"/>
      <sheetName val="Din.Receitas"/>
      <sheetName val="Planilha2"/>
      <sheetName val="Receitas 2019"/>
      <sheetName val="Contratos de Gestão "/>
      <sheetName val="Contratos de Patrocínios "/>
      <sheetName val="Receitas"/>
      <sheetName val="Investimentos "/>
      <sheetName val="FC"/>
      <sheetName val="Cenários"/>
      <sheetName val="2708"/>
      <sheetName val="DFC_Marcia"/>
      <sheetName val="DFC_RESERVA"/>
      <sheetName val="CONSOLIDADO (2)"/>
      <sheetName val="Projeção próximos anos "/>
      <sheetName val="4RV001"/>
      <sheetName val="5RV001"/>
      <sheetName val="4VD186"/>
      <sheetName val="4"/>
      <sheetName val="Fallas"/>
      <sheetName val="Max_D._2002"/>
      <sheetName val="P2000"/>
      <sheetName val="Data"/>
      <sheetName val="SCHEDULE"/>
      <sheetName val="indicadores"/>
      <sheetName val="Banco de dados"/>
      <sheetName val="Indicadores_Econômicos1"/>
      <sheetName val="Consumos_Específicos1"/>
      <sheetName val="Energia_Elétrica1"/>
      <sheetName val="Preços_Insumos1"/>
      <sheetName val="Vendas_US$1"/>
      <sheetName val="Custos_&amp;_Despesas1"/>
      <sheetName val="Custos_&amp;_Despesas_US$1"/>
      <sheetName val="DIF_FAT_FEV_011"/>
      <sheetName val="DRE-_20001"/>
      <sheetName val="Banco_de_Dados_20011"/>
      <sheetName val="Ind_TC1"/>
      <sheetName val="PEND__31-12-2003"/>
      <sheetName val="Venta_Auto"/>
      <sheetName val="Três_Marias_(TM)1"/>
      <sheetName val="Morro_Agudo_(MA)1"/>
      <sheetName val="Treinamento_mensal1"/>
      <sheetName val="Treinamento_e_Desen__trimestra1"/>
      <sheetName val="BALANCE_SHEET1"/>
      <sheetName val="Vínculos_Simulador_-_coluna1"/>
      <sheetName val="Profit_Centers"/>
      <sheetName val="BROWZ_Status_Info"/>
      <sheetName val="BASE_DE_DADOS1"/>
      <sheetName val="PREMISSAS_2"/>
      <sheetName val="Input_-_Racional_de_Ganho"/>
      <sheetName val="Banco_Dados(Real)_Consolidado"/>
      <sheetName val="Art96_IV_RIPI"/>
      <sheetName val="Cash_basis_Ago-02"/>
      <sheetName val="Receitas_2016"/>
      <sheetName val="Receitas_2017_"/>
      <sheetName val="Receitas_2018"/>
      <sheetName val="Din_Receitas"/>
      <sheetName val="Receitas_2019"/>
      <sheetName val="Contratos_de_Gestão_"/>
      <sheetName val="Contratos_de_Patrocínios_"/>
      <sheetName val="Investimentos_"/>
      <sheetName val="CONSOLIDADO_(2)"/>
      <sheetName val="Projeção_próximos_anos_"/>
      <sheetName val="Max_D__2002"/>
      <sheetName val="Bridge Cement-Month L300"/>
      <sheetName val="Bridge Cement-YTD L300"/>
      <sheetName val="Bridge Cement-Act vs Flash"/>
      <sheetName val="Distribuição"/>
      <sheetName val="Comparativo"/>
      <sheetName val="Comparativo_W"/>
      <sheetName val="Atualização"/>
      <sheetName val="Grafico"/>
      <sheetName val="Base Triagem"/>
      <sheetName val="GATE_FCOJ"/>
      <sheetName val="Resumo"/>
      <sheetName val="Vinculo volumes efetivos (in)"/>
      <sheetName val="Work"/>
      <sheetName val="GORD"/>
      <sheetName val="DRPL_NFC"/>
      <sheetName val="Link_Orig"/>
      <sheetName val="Transf_NFC_F"/>
      <sheetName val="Tabela"/>
      <sheetName val="Semana"/>
      <sheetName val="BLP"/>
      <sheetName val="5.0. Hold. A"/>
      <sheetName val="2. Macro"/>
      <sheetName val="MASTER"/>
      <sheetName val="ANIM"/>
      <sheetName val="Slurry"/>
      <sheetName val="ASSUMPTION"/>
      <sheetName val="Indicadores_Econômicos2"/>
      <sheetName val="Consumos_Específicos2"/>
      <sheetName val="Energia_Elétrica2"/>
      <sheetName val="Preços_Insumos2"/>
      <sheetName val="Vendas_US$2"/>
      <sheetName val="Custos_&amp;_Despesas2"/>
      <sheetName val="Custos_&amp;_Despesas_US$2"/>
      <sheetName val="DIF_FAT_FEV_012"/>
      <sheetName val="DRE-_20002"/>
      <sheetName val="Banco_de_Dados_20012"/>
      <sheetName val="Ind_TC2"/>
      <sheetName val="Três_Marias_(TM)2"/>
      <sheetName val="Morro_Agudo_(MA)2"/>
      <sheetName val="Treinamento_mensal2"/>
      <sheetName val="Treinamento_e_Desen__trimestra2"/>
      <sheetName val="BALANCE_SHEET2"/>
      <sheetName val="Vínculos_Simulador_-_coluna2"/>
      <sheetName val="Profit_Centers1"/>
      <sheetName val="BROWZ_Status_Info1"/>
      <sheetName val="Venta_Auto1"/>
      <sheetName val="PEND__31-12-20031"/>
      <sheetName val="BASE_DE_DADOS2"/>
      <sheetName val="Bridge_Cement-Month_L300"/>
      <sheetName val="Bridge_Cement-YTD_L300"/>
      <sheetName val="Bridge_Cement-Act_vs_Flash"/>
      <sheetName val=" EEPN"/>
      <sheetName val="12_03"/>
      <sheetName val="Get_0704"/>
      <sheetName val="06_03"/>
      <sheetName val="Indicadores_Econômicos3"/>
      <sheetName val="Consumos_Específicos3"/>
      <sheetName val="Energia_Elétrica3"/>
      <sheetName val="Preços_Insumos3"/>
      <sheetName val="Vendas_US$3"/>
      <sheetName val="Custos_&amp;_Despesas3"/>
      <sheetName val="Custos_&amp;_Despesas_US$3"/>
      <sheetName val="DIF_FAT_FEV_013"/>
      <sheetName val="DRE-_20003"/>
      <sheetName val="Banco_de_Dados_20013"/>
      <sheetName val="Ind_TC3"/>
      <sheetName val="Três_Marias_(TM)3"/>
      <sheetName val="Morro_Agudo_(MA)3"/>
      <sheetName val="Treinamento_mensal3"/>
      <sheetName val="Treinamento_e_Desen__trimestra3"/>
      <sheetName val="BALANCE_SHEET3"/>
      <sheetName val="Vínculos_Simulador_-_coluna3"/>
      <sheetName val="Profit_Centers2"/>
      <sheetName val="BROWZ_Status_Info2"/>
      <sheetName val="Venta_Auto2"/>
      <sheetName val="PEND__31-12-20032"/>
      <sheetName val="BASE_DE_DADOS3"/>
      <sheetName val="PREMISSAS_21"/>
      <sheetName val="Input_-_Racional_de_Ganho1"/>
      <sheetName val="Banco_Dados(Real)_Consolidado1"/>
      <sheetName val="Art96_IV_RIPI1"/>
      <sheetName val="Receitas_20161"/>
      <sheetName val="Receitas_2017_1"/>
      <sheetName val="Receitas_20181"/>
      <sheetName val="Din_Receitas1"/>
      <sheetName val="Receitas_20191"/>
      <sheetName val="Contratos_de_Gestão_1"/>
      <sheetName val="Contratos_de_Patrocínios_1"/>
      <sheetName val="Investimentos_1"/>
      <sheetName val="CONSOLIDADO_(2)1"/>
      <sheetName val="Projeção_próximos_anos_1"/>
      <sheetName val="Bridge_Cement-Month_L3001"/>
      <sheetName val="Bridge_Cement-YTD_L3001"/>
      <sheetName val="Bridge_Cement-Act_vs_Flash1"/>
      <sheetName val="Base_Triagem"/>
      <sheetName val="Vinculo_volumes_efetivos_(in)"/>
      <sheetName val="5_0__Hold__A"/>
      <sheetName val="2__Macro"/>
      <sheetName val="Datos"/>
      <sheetName val="Alíquotas"/>
      <sheetName val="Macroecono antiga"/>
      <sheetName val="Gás Fenosa - GATR"/>
      <sheetName val="CC (2)"/>
      <sheetName val="CC"/>
      <sheetName val="72"/>
      <sheetName val="73"/>
      <sheetName val="Capex 1920 Postergado"/>
      <sheetName val="Capex 2021"/>
      <sheetName val="Base_Preço"/>
      <sheetName val="Indicadores_Econômicos4"/>
      <sheetName val="Consumos_Específicos4"/>
      <sheetName val="Energia_Elétrica4"/>
      <sheetName val="Preços_Insumos4"/>
      <sheetName val="Vendas_US$4"/>
      <sheetName val="Custos_&amp;_Despesas4"/>
      <sheetName val="Custos_&amp;_Despesas_US$4"/>
      <sheetName val="DIF_FAT_FEV_014"/>
      <sheetName val="DRE-_20004"/>
      <sheetName val="Banco_de_Dados_20014"/>
      <sheetName val="Ind_TC4"/>
      <sheetName val="Três_Marias_(TM)4"/>
      <sheetName val="Morro_Agudo_(MA)4"/>
      <sheetName val="Treinamento_mensal4"/>
      <sheetName val="Treinamento_e_Desen__trimestra4"/>
      <sheetName val="BALANCE_SHEET4"/>
      <sheetName val="Vínculos_Simulador_-_coluna4"/>
      <sheetName val="Profit_Centers3"/>
      <sheetName val="BROWZ_Status_Info3"/>
      <sheetName val="Venta_Auto3"/>
      <sheetName val="PEND__31-12-20033"/>
      <sheetName val="BASE_DE_DADOS4"/>
      <sheetName val="PREMISSAS_22"/>
      <sheetName val="Input_-_Racional_de_Ganho2"/>
      <sheetName val="Banco_Dados(Real)_Consolidado2"/>
      <sheetName val="Art96_IV_RIPI2"/>
      <sheetName val="Receitas_20162"/>
      <sheetName val="Receitas_2017_2"/>
      <sheetName val="Receitas_20182"/>
      <sheetName val="Din_Receitas2"/>
      <sheetName val="Receitas_20192"/>
      <sheetName val="Contratos_de_Gestão_2"/>
      <sheetName val="Contratos_de_Patrocínios_2"/>
      <sheetName val="Investimentos_2"/>
      <sheetName val="CONSOLIDADO_(2)2"/>
      <sheetName val="Projeção_próximos_anos_2"/>
      <sheetName val="Bridge_Cement-Month_L3002"/>
      <sheetName val="Bridge_Cement-YTD_L3002"/>
      <sheetName val="Bridge_Cement-Act_vs_Flash2"/>
      <sheetName val="Indicadores_Econômicos7"/>
      <sheetName val="Consumos_Específicos7"/>
      <sheetName val="Energia_Elétrica7"/>
      <sheetName val="Preços_Insumos7"/>
      <sheetName val="Vendas_US$7"/>
      <sheetName val="Custos_&amp;_Despesas7"/>
      <sheetName val="Custos_&amp;_Despesas_US$7"/>
      <sheetName val="DIF_FAT_FEV_017"/>
      <sheetName val="DRE-_20007"/>
      <sheetName val="Banco_de_Dados_20017"/>
      <sheetName val="Ind_TC7"/>
      <sheetName val="Três_Marias_(TM)7"/>
      <sheetName val="Morro_Agudo_(MA)7"/>
      <sheetName val="Treinamento_mensal7"/>
      <sheetName val="Treinamento_e_Desen__trimestra7"/>
      <sheetName val="BALANCE_SHEET7"/>
      <sheetName val="Vínculos_Simulador_-_coluna7"/>
      <sheetName val="Profit_Centers6"/>
      <sheetName val="BROWZ_Status_Info6"/>
      <sheetName val="Venta_Auto6"/>
      <sheetName val="PEND__31-12-20036"/>
      <sheetName val="BASE_DE_DADOS7"/>
      <sheetName val="PREMISSAS_25"/>
      <sheetName val="Input_-_Racional_de_Ganho5"/>
      <sheetName val="Banco_Dados(Real)_Consolidado5"/>
      <sheetName val="Art96_IV_RIPI5"/>
      <sheetName val="Receitas_20164"/>
      <sheetName val="Receitas_2017_4"/>
      <sheetName val="Receitas_20184"/>
      <sheetName val="Din_Receitas4"/>
      <sheetName val="Receitas_20194"/>
      <sheetName val="Contratos_de_Gestão_4"/>
      <sheetName val="Contratos_de_Patrocínios_4"/>
      <sheetName val="Investimentos_4"/>
      <sheetName val="CONSOLIDADO_(2)4"/>
      <sheetName val="Projeção_próximos_anos_4"/>
      <sheetName val="Bridge_Cement-Month_L3004"/>
      <sheetName val="Bridge_Cement-YTD_L3004"/>
      <sheetName val="Bridge_Cement-Act_vs_Flash4"/>
      <sheetName val="Indicadores_Econômicos5"/>
      <sheetName val="Consumos_Específicos5"/>
      <sheetName val="Energia_Elétrica5"/>
      <sheetName val="Preços_Insumos5"/>
      <sheetName val="Vendas_US$5"/>
      <sheetName val="Custos_&amp;_Despesas5"/>
      <sheetName val="Custos_&amp;_Despesas_US$5"/>
      <sheetName val="DIF_FAT_FEV_015"/>
      <sheetName val="DRE-_20005"/>
      <sheetName val="Banco_de_Dados_20015"/>
      <sheetName val="Ind_TC5"/>
      <sheetName val="Três_Marias_(TM)5"/>
      <sheetName val="Morro_Agudo_(MA)5"/>
      <sheetName val="Treinamento_mensal5"/>
      <sheetName val="Treinamento_e_Desen__trimestra5"/>
      <sheetName val="BALANCE_SHEET5"/>
      <sheetName val="Vínculos_Simulador_-_coluna5"/>
      <sheetName val="Profit_Centers4"/>
      <sheetName val="BROWZ_Status_Info4"/>
      <sheetName val="Venta_Auto4"/>
      <sheetName val="PEND__31-12-20034"/>
      <sheetName val="BASE_DE_DADOS5"/>
      <sheetName val="PREMISSAS_23"/>
      <sheetName val="Input_-_Racional_de_Ganho3"/>
      <sheetName val="Banco_Dados(Real)_Consolidado3"/>
      <sheetName val="Art96_IV_RIPI3"/>
      <sheetName val="Indicadores_Econômicos6"/>
      <sheetName val="Consumos_Específicos6"/>
      <sheetName val="Energia_Elétrica6"/>
      <sheetName val="Preços_Insumos6"/>
      <sheetName val="Vendas_US$6"/>
      <sheetName val="Custos_&amp;_Despesas6"/>
      <sheetName val="Custos_&amp;_Despesas_US$6"/>
      <sheetName val="DIF_FAT_FEV_016"/>
      <sheetName val="DRE-_20006"/>
      <sheetName val="Banco_de_Dados_20016"/>
      <sheetName val="Ind_TC6"/>
      <sheetName val="Três_Marias_(TM)6"/>
      <sheetName val="Morro_Agudo_(MA)6"/>
      <sheetName val="Treinamento_mensal6"/>
      <sheetName val="Treinamento_e_Desen__trimestra6"/>
      <sheetName val="BALANCE_SHEET6"/>
      <sheetName val="Vínculos_Simulador_-_coluna6"/>
      <sheetName val="Profit_Centers5"/>
      <sheetName val="BROWZ_Status_Info5"/>
      <sheetName val="Venta_Auto5"/>
      <sheetName val="PEND__31-12-20035"/>
      <sheetName val="BASE_DE_DADOS6"/>
      <sheetName val="PREMISSAS_24"/>
      <sheetName val="Input_-_Racional_de_Ganho4"/>
      <sheetName val="Banco_Dados(Real)_Consolidado4"/>
      <sheetName val="Art96_IV_RIPI4"/>
      <sheetName val="Receitas_20163"/>
      <sheetName val="Receitas_2017_3"/>
      <sheetName val="Receitas_20183"/>
      <sheetName val="Din_Receitas3"/>
      <sheetName val="Receitas_20193"/>
      <sheetName val="Contratos_de_Gestão_3"/>
      <sheetName val="Contratos_de_Patrocínios_3"/>
      <sheetName val="Investimentos_3"/>
      <sheetName val="CONSOLIDADO_(2)3"/>
      <sheetName val="Projeção_próximos_anos_3"/>
      <sheetName val="Bridge_Cement-Month_L3003"/>
      <sheetName val="Bridge_Cement-YTD_L3003"/>
      <sheetName val="Bridge_Cement-Act_vs_Flash3"/>
      <sheetName val="Cash_basis_Ago-021"/>
      <sheetName val="Base_Triagem1"/>
      <sheetName val="Vinculo_volumes_efetivos_(in)1"/>
      <sheetName val="5_0__Hold__A1"/>
      <sheetName val="2__Macro1"/>
      <sheetName val="Max_D__20021"/>
      <sheetName val="TABLA DE VALORES"/>
      <sheetName val="N"/>
      <sheetName val="BC"/>
      <sheetName val="AJBA2003"/>
      <sheetName val="Dados gerais"/>
      <sheetName val="INGRESO DATOS"/>
      <sheetName val="Table"/>
      <sheetName val="TPNuevo"/>
      <sheetName val="Capacity"/>
      <sheetName val="A"/>
      <sheetName val="0"/>
      <sheetName val="PH"/>
      <sheetName val="PRAcu"/>
      <sheetName val="RH"/>
      <sheetName val="RRAcu"/>
      <sheetName val="Banco_de_dados"/>
      <sheetName val="Cash_basis_Ago-022"/>
      <sheetName val="Max_D__20022"/>
      <sheetName val="Banco_de_dados1"/>
      <sheetName val="CD SEC LOC #7"/>
      <sheetName val="Prueba global - Pasivo"/>
      <sheetName val="CONS-LS"/>
      <sheetName val="FG20"/>
      <sheetName val="PopCache"/>
      <sheetName val="REAL"/>
      <sheetName val="ND"/>
      <sheetName val="E.Costes_ES"/>
      <sheetName val="Aspectos e Perigos padronizados"/>
      <sheetName val="Grupo 38"/>
      <sheetName val="Indicadores_Econômicos8"/>
      <sheetName val="Consumos_Específicos8"/>
      <sheetName val="Energia_Elétrica8"/>
      <sheetName val="Preços_Insumos8"/>
      <sheetName val="Vendas_US$8"/>
      <sheetName val="Custos_&amp;_Despesas8"/>
      <sheetName val="Custos_&amp;_Despesas_US$8"/>
      <sheetName val="DIF_FAT_FEV_018"/>
      <sheetName val="DRE-_20008"/>
      <sheetName val="Banco_de_Dados_20018"/>
      <sheetName val="Ind_TC8"/>
      <sheetName val="Três_Marias_(TM)8"/>
      <sheetName val="Morro_Agudo_(MA)8"/>
      <sheetName val="Treinamento_mensal8"/>
      <sheetName val="Treinamento_e_Desen__trimestra8"/>
      <sheetName val="BALANCE_SHEET8"/>
      <sheetName val="Vínculos_Simulador_-_coluna8"/>
      <sheetName val="Profit_Centers7"/>
      <sheetName val="BROWZ_Status_Info7"/>
      <sheetName val="Venta_Auto7"/>
      <sheetName val="PEND__31-12-20037"/>
      <sheetName val="BASE_DE_DADOS8"/>
      <sheetName val="PREMISSAS_26"/>
      <sheetName val="Input_-_Racional_de_Ganho6"/>
      <sheetName val="Banco_Dados(Real)_Consolidado6"/>
      <sheetName val="Art96_IV_RIPI6"/>
      <sheetName val="Receitas_20165"/>
      <sheetName val="Receitas_2017_5"/>
      <sheetName val="Receitas_20185"/>
      <sheetName val="Din_Receitas5"/>
      <sheetName val="Receitas_20195"/>
      <sheetName val="Contratos_de_Gestão_5"/>
      <sheetName val="Contratos_de_Patrocínios_5"/>
      <sheetName val="Investimentos_5"/>
      <sheetName val="CONSOLIDADO_(2)5"/>
      <sheetName val="Projeção_próximos_anos_5"/>
      <sheetName val="Bridge_Cement-Month_L3005"/>
      <sheetName val="Bridge_Cement-YTD_L3005"/>
      <sheetName val="Bridge_Cement-Act_vs_Flash5"/>
      <sheetName val="Base_Triagem2"/>
      <sheetName val="Vinculo_volumes_efetivos_(in)2"/>
      <sheetName val="5_0__Hold__A2"/>
      <sheetName val="2__Macro2"/>
      <sheetName val="Indicadores_Econômicos9"/>
      <sheetName val="Consumos_Específicos9"/>
      <sheetName val="Energia_Elétrica9"/>
      <sheetName val="Preços_Insumos9"/>
      <sheetName val="Vendas_US$9"/>
      <sheetName val="Custos_&amp;_Despesas9"/>
      <sheetName val="Custos_&amp;_Despesas_US$9"/>
      <sheetName val="DIF_FAT_FEV_019"/>
      <sheetName val="DRE-_20009"/>
      <sheetName val="Banco_de_Dados_20019"/>
      <sheetName val="Ind_TC9"/>
      <sheetName val="Três_Marias_(TM)9"/>
      <sheetName val="Morro_Agudo_(MA)9"/>
      <sheetName val="Treinamento_mensal9"/>
      <sheetName val="Treinamento_e_Desen__trimestra9"/>
      <sheetName val="BALANCE_SHEET9"/>
      <sheetName val="Vínculos_Simulador_-_coluna9"/>
      <sheetName val="Profit_Centers8"/>
      <sheetName val="BROWZ_Status_Info8"/>
      <sheetName val="Venta_Auto8"/>
      <sheetName val="PEND__31-12-20038"/>
      <sheetName val="BASE_DE_DADOS9"/>
      <sheetName val="PREMISSAS_27"/>
      <sheetName val="Input_-_Racional_de_Ganho7"/>
      <sheetName val="Banco_Dados(Real)_Consolidado7"/>
      <sheetName val="Art96_IV_RIPI7"/>
      <sheetName val="Receitas_20166"/>
      <sheetName val="Receitas_2017_6"/>
      <sheetName val="Receitas_20186"/>
      <sheetName val="Din_Receitas6"/>
      <sheetName val="Receitas_20196"/>
      <sheetName val="Contratos_de_Gestão_6"/>
      <sheetName val="Contratos_de_Patrocínios_6"/>
      <sheetName val="Investimentos_6"/>
      <sheetName val="CONSOLIDADO_(2)6"/>
      <sheetName val="Projeção_próximos_anos_6"/>
      <sheetName val="Bridge_Cement-Month_L3006"/>
      <sheetName val="Bridge_Cement-YTD_L3006"/>
      <sheetName val="Bridge_Cement-Act_vs_Flash6"/>
      <sheetName val="Cash_basis_Ago-023"/>
      <sheetName val="Base_Triagem3"/>
      <sheetName val="Vinculo_volumes_efetivos_(in)3"/>
      <sheetName val="5_0__Hold__A3"/>
      <sheetName val="2__Macro3"/>
      <sheetName val="Max_D__20023"/>
      <sheetName val="CUENTAS POR COBRAR NO COMERCIAL"/>
      <sheetName val="CD_SEC_LOC_#7"/>
      <sheetName val="_EEPN"/>
      <sheetName val="Dados_gerais"/>
      <sheetName val="INGRESO_DATOS"/>
      <sheetName val="Prueba_global_-_Pasivo"/>
      <sheetName val="R-GyPBCB"/>
      <sheetName val="R-GyPBCOL"/>
      <sheetName val="Charts"/>
      <sheetName val="Controls"/>
      <sheetName val="Configurações"/>
      <sheetName val="Indicadores_Econômicos10"/>
      <sheetName val="Consumos_Específicos10"/>
      <sheetName val="Energia_Elétrica10"/>
      <sheetName val="Preços_Insumos10"/>
      <sheetName val="Vendas_US$10"/>
      <sheetName val="Custos_&amp;_Despesas10"/>
      <sheetName val="Custos_&amp;_Despesas_US$10"/>
      <sheetName val="DIF_FAT_FEV_0110"/>
      <sheetName val="DRE-_200010"/>
      <sheetName val="Banco_de_Dados_200110"/>
      <sheetName val="Ind_TC10"/>
      <sheetName val="Três_Marias_(TM)10"/>
      <sheetName val="Morro_Agudo_(MA)10"/>
      <sheetName val="Treinamento_mensal10"/>
      <sheetName val="Treinamento_e_Desen__trimestr10"/>
      <sheetName val="BALANCE_SHEET10"/>
      <sheetName val="Vínculos_Simulador_-_coluna10"/>
      <sheetName val="Profit_Centers9"/>
      <sheetName val="BROWZ_Status_Info9"/>
      <sheetName val="Venta_Auto9"/>
      <sheetName val="PEND__31-12-20039"/>
      <sheetName val="BASE_DE_DADOS10"/>
      <sheetName val="PREMISSAS_28"/>
      <sheetName val="Input_-_Racional_de_Ganho8"/>
      <sheetName val="Banco_Dados(Real)_Consolidado8"/>
      <sheetName val="Art96_IV_RIPI8"/>
      <sheetName val="Receitas_20167"/>
      <sheetName val="Receitas_2017_7"/>
      <sheetName val="Receitas_20187"/>
      <sheetName val="Din_Receitas7"/>
      <sheetName val="Receitas_20197"/>
      <sheetName val="Contratos_de_Gestão_7"/>
      <sheetName val="Contratos_de_Patrocínios_7"/>
      <sheetName val="Investimentos_7"/>
      <sheetName val="CONSOLIDADO_(2)7"/>
      <sheetName val="Projeção_próximos_anos_7"/>
      <sheetName val="Bridge_Cement-Month_L3007"/>
      <sheetName val="Bridge_Cement-YTD_L3007"/>
      <sheetName val="Bridge_Cement-Act_vs_Flash7"/>
      <sheetName val="Cash_basis_Ago-024"/>
      <sheetName val="Base_Triagem4"/>
      <sheetName val="Vinculo_volumes_efetivos_(in)4"/>
      <sheetName val="5_0__Hold__A4"/>
      <sheetName val="2__Macro4"/>
      <sheetName val="Max_D__20024"/>
      <sheetName val="Indicadores_Econômicos11"/>
      <sheetName val="Consumos_Específicos11"/>
      <sheetName val="Energia_Elétrica11"/>
      <sheetName val="Preços_Insumos11"/>
      <sheetName val="Vendas_US$11"/>
      <sheetName val="Custos_&amp;_Despesas11"/>
      <sheetName val="Custos_&amp;_Despesas_US$11"/>
      <sheetName val="DIF_FAT_FEV_0111"/>
      <sheetName val="DRE-_200011"/>
      <sheetName val="Banco_de_Dados_200111"/>
      <sheetName val="Ind_TC11"/>
      <sheetName val="Três_Marias_(TM)11"/>
      <sheetName val="Morro_Agudo_(MA)11"/>
      <sheetName val="Treinamento_mensal11"/>
      <sheetName val="Treinamento_e_Desen__trimestr11"/>
      <sheetName val="BALANCE_SHEET11"/>
      <sheetName val="Vínculos_Simulador_-_coluna11"/>
      <sheetName val="Profit_Centers10"/>
      <sheetName val="BROWZ_Status_Info10"/>
      <sheetName val="Venta_Auto10"/>
      <sheetName val="PEND__31-12-200310"/>
      <sheetName val="BASE_DE_DADOS11"/>
      <sheetName val="PREMISSAS_29"/>
      <sheetName val="Input_-_Racional_de_Ganho9"/>
      <sheetName val="Banco_Dados(Real)_Consolidado9"/>
      <sheetName val="Art96_IV_RIPI9"/>
      <sheetName val="Receitas_20168"/>
      <sheetName val="Receitas_2017_8"/>
      <sheetName val="Receitas_20188"/>
      <sheetName val="Din_Receitas8"/>
      <sheetName val="Receitas_20198"/>
      <sheetName val="Contratos_de_Gestão_8"/>
      <sheetName val="Contratos_de_Patrocínios_8"/>
      <sheetName val="Investimentos_8"/>
      <sheetName val="CONSOLIDADO_(2)8"/>
      <sheetName val="Projeção_próximos_anos_8"/>
      <sheetName val="Bridge_Cement-Month_L3008"/>
      <sheetName val="Bridge_Cement-YTD_L3008"/>
      <sheetName val="Bridge_Cement-Act_vs_Flash8"/>
      <sheetName val="Cash_basis_Ago-025"/>
      <sheetName val="Base_Triagem5"/>
      <sheetName val="Vinculo_volumes_efetivos_(in)5"/>
      <sheetName val="5_0__Hold__A5"/>
      <sheetName val="2__Macro5"/>
      <sheetName val="Max_D__20025"/>
      <sheetName val="Indicadores_Econômicos12"/>
      <sheetName val="Consumos_Específicos12"/>
      <sheetName val="Energia_Elétrica12"/>
      <sheetName val="Preços_Insumos12"/>
      <sheetName val="Vendas_US$12"/>
      <sheetName val="Custos_&amp;_Despesas12"/>
      <sheetName val="Custos_&amp;_Despesas_US$12"/>
      <sheetName val="DIF_FAT_FEV_0112"/>
      <sheetName val="DRE-_200012"/>
      <sheetName val="Banco_de_Dados_200112"/>
      <sheetName val="Ind_TC12"/>
      <sheetName val="Três_Marias_(TM)12"/>
      <sheetName val="Morro_Agudo_(MA)12"/>
      <sheetName val="Treinamento_mensal12"/>
      <sheetName val="Treinamento_e_Desen__trimestr12"/>
      <sheetName val="BALANCE_SHEET12"/>
      <sheetName val="Vínculos_Simulador_-_coluna12"/>
      <sheetName val="Profit_Centers11"/>
      <sheetName val="BROWZ_Status_Info11"/>
      <sheetName val="Venta_Auto11"/>
      <sheetName val="PEND__31-12-200311"/>
      <sheetName val="BASE_DE_DADOS12"/>
      <sheetName val="PREMISSAS_210"/>
      <sheetName val="Input_-_Racional_de_Ganho10"/>
      <sheetName val="Banco_Dados(Real)_Consolidado10"/>
      <sheetName val="Art96_IV_RIPI10"/>
      <sheetName val="Receitas_20169"/>
      <sheetName val="Receitas_2017_9"/>
      <sheetName val="Receitas_20189"/>
      <sheetName val="Din_Receitas9"/>
      <sheetName val="Receitas_20199"/>
      <sheetName val="Contratos_de_Gestão_9"/>
      <sheetName val="Contratos_de_Patrocínios_9"/>
      <sheetName val="Investimentos_9"/>
      <sheetName val="CONSOLIDADO_(2)9"/>
      <sheetName val="Projeção_próximos_anos_9"/>
      <sheetName val="Bridge_Cement-Month_L3009"/>
      <sheetName val="Bridge_Cement-YTD_L3009"/>
      <sheetName val="Bridge_Cement-Act_vs_Flash9"/>
      <sheetName val="Cash_basis_Ago-026"/>
      <sheetName val="Base_Triagem6"/>
      <sheetName val="Vinculo_volumes_efetivos_(in)6"/>
      <sheetName val="5_0__Hold__A6"/>
      <sheetName val="2__Macro6"/>
      <sheetName val="Max_D__20026"/>
      <sheetName val="Macroecono_antiga"/>
      <sheetName val="Gás_Fenosa_-_GATR"/>
      <sheetName val="CC_(2)"/>
      <sheetName val="Capex_1920_Postergado"/>
      <sheetName val="Capex_2021"/>
      <sheetName val="Indicadores_Econômicos13"/>
      <sheetName val="Consumos_Específicos13"/>
      <sheetName val="Energia_Elétrica13"/>
      <sheetName val="Preços_Insumos13"/>
      <sheetName val="Vendas_US$13"/>
      <sheetName val="Custos_&amp;_Despesas13"/>
      <sheetName val="Custos_&amp;_Despesas_US$13"/>
      <sheetName val="DIF_FAT_FEV_0113"/>
      <sheetName val="DRE-_200013"/>
      <sheetName val="Banco_de_Dados_200113"/>
      <sheetName val="Ind_TC13"/>
      <sheetName val="Três_Marias_(TM)13"/>
      <sheetName val="Morro_Agudo_(MA)13"/>
      <sheetName val="Treinamento_mensal13"/>
      <sheetName val="Treinamento_e_Desen__trimestr13"/>
      <sheetName val="BALANCE_SHEET13"/>
      <sheetName val="Vínculos_Simulador_-_coluna13"/>
      <sheetName val="Profit_Centers12"/>
      <sheetName val="BROWZ_Status_Info12"/>
      <sheetName val="Venta_Auto12"/>
      <sheetName val="PEND__31-12-200312"/>
      <sheetName val="BASE_DE_DADOS13"/>
      <sheetName val="PREMISSAS_211"/>
      <sheetName val="Input_-_Racional_de_Ganho11"/>
      <sheetName val="Banco_Dados(Real)_Consolidado11"/>
      <sheetName val="Art96_IV_RIPI11"/>
      <sheetName val="Receitas_201610"/>
      <sheetName val="Receitas_2017_10"/>
      <sheetName val="Receitas_201810"/>
      <sheetName val="Din_Receitas10"/>
      <sheetName val="Receitas_201910"/>
      <sheetName val="Contratos_de_Gestão_10"/>
      <sheetName val="Contratos_de_Patrocínios_10"/>
      <sheetName val="Investimentos_10"/>
      <sheetName val="CONSOLIDADO_(2)10"/>
      <sheetName val="Projeção_próximos_anos_10"/>
      <sheetName val="Bridge_Cement-Month_L30010"/>
      <sheetName val="Bridge_Cement-YTD_L30010"/>
      <sheetName val="Bridge_Cement-Act_vs_Flash10"/>
      <sheetName val="Cash_basis_Ago-027"/>
      <sheetName val="Base_Triagem7"/>
      <sheetName val="Vinculo_volumes_efetivos_(in)7"/>
      <sheetName val="5_0__Hold__A7"/>
      <sheetName val="2__Macro7"/>
      <sheetName val="Max_D__20027"/>
      <sheetName val="Macroecono_antiga1"/>
      <sheetName val="Gás_Fenosa_-_GATR1"/>
      <sheetName val="CC_(2)1"/>
      <sheetName val="Capex_1920_Postergado1"/>
      <sheetName val="Capex_20211"/>
      <sheetName val="_EEPN1"/>
      <sheetName val="Macroeconomics"/>
      <sheetName val="ROL"/>
      <sheetName val="BSB"/>
      <sheetName val="Capex e Financiamentos (Fase 1)"/>
      <sheetName val="2. Parking"/>
      <sheetName val="Depr. UHT20años"/>
      <sheetName val="Resumen"/>
      <sheetName val="2006"/>
      <sheetName val="19-A"/>
      <sheetName val="Quantity"/>
      <sheetName val="PLLA-2DA"/>
      <sheetName val="Fe"/>
      <sheetName val="Acompanhamento_Metas"/>
      <sheetName val="Info"/>
      <sheetName val="KSB1"/>
      <sheetName val="Indicadores_Econômicos14"/>
      <sheetName val="Consumos_Específicos14"/>
      <sheetName val="Energia_Elétrica14"/>
      <sheetName val="Preços_Insumos14"/>
      <sheetName val="Vendas_US$14"/>
      <sheetName val="Custos_&amp;_Despesas14"/>
      <sheetName val="Custos_&amp;_Despesas_US$14"/>
      <sheetName val="DIF_FAT_FEV_0114"/>
      <sheetName val="DRE-_200014"/>
      <sheetName val="Banco_de_Dados_200114"/>
      <sheetName val="Ind_TC14"/>
      <sheetName val="Três_Marias_(TM)14"/>
      <sheetName val="Morro_Agudo_(MA)14"/>
      <sheetName val="Treinamento_mensal14"/>
      <sheetName val="Treinamento_e_Desen__trimestr14"/>
      <sheetName val="BALANCE_SHEET14"/>
      <sheetName val="Vínculos_Simulador_-_coluna14"/>
      <sheetName val="Profit_Centers13"/>
      <sheetName val="BROWZ_Status_Info13"/>
      <sheetName val="Venta_Auto13"/>
      <sheetName val="PEND__31-12-200313"/>
      <sheetName val="BASE_DE_DADOS14"/>
      <sheetName val="PREMISSAS_212"/>
      <sheetName val="Input_-_Racional_de_Ganho12"/>
      <sheetName val="Banco_Dados(Real)_Consolidado12"/>
      <sheetName val="Art96_IV_RIPI12"/>
      <sheetName val="Receitas_201611"/>
      <sheetName val="Receitas_2017_11"/>
      <sheetName val="Receitas_201811"/>
      <sheetName val="Din_Receitas11"/>
      <sheetName val="Receitas_201911"/>
      <sheetName val="Contratos_de_Gestão_11"/>
      <sheetName val="Contratos_de_Patrocínios_11"/>
      <sheetName val="Investimentos_11"/>
      <sheetName val="CONSOLIDADO_(2)11"/>
      <sheetName val="Projeção_próximos_anos_11"/>
      <sheetName val="Bridge_Cement-Month_L30011"/>
      <sheetName val="Bridge_Cement-YTD_L30011"/>
      <sheetName val="Bridge_Cement-Act_vs_Flash11"/>
      <sheetName val="Cash_basis_Ago-028"/>
      <sheetName val="Base_Triagem8"/>
      <sheetName val="Vinculo_volumes_efetivos_(in)8"/>
      <sheetName val="5_0__Hold__A8"/>
      <sheetName val="2__Macro8"/>
      <sheetName val="Max_D__20028"/>
      <sheetName val="Banco_de_dados2"/>
      <sheetName val="Macroecono_antiga2"/>
      <sheetName val="Gás_Fenosa_-_GATR2"/>
      <sheetName val="CC_(2)2"/>
      <sheetName val="Capex_1920_Postergado2"/>
      <sheetName val="Capex_20212"/>
      <sheetName val="_EEPN2"/>
      <sheetName val="TABLA_DE_VALORES"/>
      <sheetName val="E_Costes_ES"/>
      <sheetName val="Aspectos_e_Perigos_padronizados"/>
      <sheetName val="Grupo_38"/>
      <sheetName val="1.ResumoGráficosBASECASE"/>
      <sheetName val="ANALISIS"/>
      <sheetName val="3.INPUT 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9">
          <cell r="B19" t="str">
            <v>(-) EXPORT.NÃO EMBARCADAS</v>
          </cell>
        </row>
      </sheetData>
      <sheetData sheetId="39">
        <row r="19">
          <cell r="B19" t="str">
            <v>(-) EXPORT.NÃO EMBARCADAS</v>
          </cell>
        </row>
      </sheetData>
      <sheetData sheetId="40">
        <row r="19">
          <cell r="B19" t="str">
            <v>(-) EXPORT.NÃO EMBARCADAS</v>
          </cell>
        </row>
      </sheetData>
      <sheetData sheetId="41">
        <row r="19">
          <cell r="B19" t="str">
            <v>(-) EXPORT.NÃO EMBARCADAS</v>
          </cell>
        </row>
      </sheetData>
      <sheetData sheetId="42">
        <row r="19">
          <cell r="B19" t="str">
            <v>(-) EXPORT.NÃO EMBARCADAS</v>
          </cell>
        </row>
      </sheetData>
      <sheetData sheetId="43">
        <row r="19">
          <cell r="B19" t="str">
            <v>(-) EXPORT.NÃO EMBARCADAS</v>
          </cell>
        </row>
      </sheetData>
      <sheetData sheetId="44">
        <row r="19">
          <cell r="B19" t="str">
            <v>(-) EXPORT.NÃO EMBARCADAS</v>
          </cell>
        </row>
      </sheetData>
      <sheetData sheetId="45">
        <row r="19">
          <cell r="B19" t="str">
            <v>(-) EXPORT.NÃO EMBARCADAS</v>
          </cell>
        </row>
      </sheetData>
      <sheetData sheetId="46">
        <row r="19">
          <cell r="B19" t="str">
            <v>(-) EXPORT.NÃO EMBARCADAS</v>
          </cell>
        </row>
      </sheetData>
      <sheetData sheetId="47">
        <row r="19">
          <cell r="B19" t="str">
            <v>(-) EXPORT.NÃO EMBARCADAS</v>
          </cell>
        </row>
      </sheetData>
      <sheetData sheetId="48">
        <row r="19">
          <cell r="B19" t="str">
            <v>(-) EXPORT.NÃO EMBARCADAS</v>
          </cell>
        </row>
      </sheetData>
      <sheetData sheetId="49">
        <row r="19">
          <cell r="B19" t="str">
            <v>(-) EXPORT.NÃO EMBARCADAS</v>
          </cell>
        </row>
      </sheetData>
      <sheetData sheetId="50">
        <row r="19">
          <cell r="B19" t="str">
            <v>(-) EXPORT.NÃO EMBARCADAS</v>
          </cell>
        </row>
      </sheetData>
      <sheetData sheetId="51">
        <row r="19">
          <cell r="B19" t="str">
            <v>(-) EXPORT.NÃO EMBARCADAS</v>
          </cell>
        </row>
      </sheetData>
      <sheetData sheetId="52">
        <row r="19">
          <cell r="B19" t="str">
            <v>(-) EXPORT.NÃO EMBARCADAS</v>
          </cell>
        </row>
      </sheetData>
      <sheetData sheetId="53">
        <row r="19">
          <cell r="B19" t="str">
            <v>(-) EXPORT.NÃO EMBARCADAS</v>
          </cell>
        </row>
      </sheetData>
      <sheetData sheetId="54">
        <row r="19">
          <cell r="B19" t="str">
            <v>(-) EXPORT.NÃO EMBARCADAS</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row r="3">
          <cell r="F3">
            <v>36923</v>
          </cell>
        </row>
      </sheetData>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3">
          <cell r="X13">
            <v>0</v>
          </cell>
        </row>
      </sheetData>
      <sheetData sheetId="152">
        <row r="13">
          <cell r="X13">
            <v>0</v>
          </cell>
        </row>
      </sheetData>
      <sheetData sheetId="153">
        <row r="13">
          <cell r="X13">
            <v>0</v>
          </cell>
        </row>
      </sheetData>
      <sheetData sheetId="154">
        <row r="13">
          <cell r="X13">
            <v>0</v>
          </cell>
        </row>
      </sheetData>
      <sheetData sheetId="155">
        <row r="13">
          <cell r="X13">
            <v>0</v>
          </cell>
        </row>
      </sheetData>
      <sheetData sheetId="156">
        <row r="13">
          <cell r="X13">
            <v>0</v>
          </cell>
        </row>
      </sheetData>
      <sheetData sheetId="157">
        <row r="13">
          <cell r="X13">
            <v>0</v>
          </cell>
        </row>
      </sheetData>
      <sheetData sheetId="158"/>
      <sheetData sheetId="159">
        <row r="13">
          <cell r="X13">
            <v>0</v>
          </cell>
        </row>
      </sheetData>
      <sheetData sheetId="160"/>
      <sheetData sheetId="161">
        <row r="13">
          <cell r="X13">
            <v>0</v>
          </cell>
        </row>
      </sheetData>
      <sheetData sheetId="162"/>
      <sheetData sheetId="163"/>
      <sheetData sheetId="164"/>
      <sheetData sheetId="165" refreshError="1"/>
      <sheetData sheetId="166" refreshError="1"/>
      <sheetData sheetId="167" refreshError="1"/>
      <sheetData sheetId="168">
        <row r="13">
          <cell r="X13">
            <v>0</v>
          </cell>
        </row>
      </sheetData>
      <sheetData sheetId="169">
        <row r="13">
          <cell r="X13">
            <v>0</v>
          </cell>
        </row>
      </sheetData>
      <sheetData sheetId="170"/>
      <sheetData sheetId="171"/>
      <sheetData sheetId="172"/>
      <sheetData sheetId="173"/>
      <sheetData sheetId="174"/>
      <sheetData sheetId="175"/>
      <sheetData sheetId="176">
        <row r="13">
          <cell r="X13">
            <v>0</v>
          </cell>
        </row>
      </sheetData>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ow r="13">
          <cell r="X13">
            <v>0</v>
          </cell>
        </row>
      </sheetData>
      <sheetData sheetId="248">
        <row r="13">
          <cell r="X13">
            <v>0</v>
          </cell>
        </row>
      </sheetData>
      <sheetData sheetId="249">
        <row r="13">
          <cell r="X13">
            <v>0</v>
          </cell>
        </row>
      </sheetData>
      <sheetData sheetId="250">
        <row r="13">
          <cell r="X13">
            <v>0</v>
          </cell>
        </row>
      </sheetData>
      <sheetData sheetId="251">
        <row r="13">
          <cell r="X13">
            <v>0</v>
          </cell>
        </row>
      </sheetData>
      <sheetData sheetId="252"/>
      <sheetData sheetId="253">
        <row r="13">
          <cell r="X13">
            <v>0</v>
          </cell>
        </row>
      </sheetData>
      <sheetData sheetId="254"/>
      <sheetData sheetId="255"/>
      <sheetData sheetId="256"/>
      <sheetData sheetId="257"/>
      <sheetData sheetId="258"/>
      <sheetData sheetId="259"/>
      <sheetData sheetId="260"/>
      <sheetData sheetId="261"/>
      <sheetData sheetId="262"/>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ow r="13">
          <cell r="X13">
            <v>0</v>
          </cell>
        </row>
      </sheetData>
      <sheetData sheetId="272"/>
      <sheetData sheetId="273" refreshError="1"/>
      <sheetData sheetId="274"/>
      <sheetData sheetId="275"/>
      <sheetData sheetId="276"/>
      <sheetData sheetId="277"/>
      <sheetData sheetId="278"/>
      <sheetData sheetId="279"/>
      <sheetData sheetId="280"/>
      <sheetData sheetId="281">
        <row r="3">
          <cell r="F3">
            <v>36923</v>
          </cell>
        </row>
      </sheetData>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row r="13">
          <cell r="X13">
            <v>0</v>
          </cell>
        </row>
      </sheetData>
      <sheetData sheetId="302"/>
      <sheetData sheetId="303">
        <row r="13">
          <cell r="X13">
            <v>0</v>
          </cell>
        </row>
      </sheetData>
      <sheetData sheetId="304"/>
      <sheetData sheetId="305">
        <row r="13">
          <cell r="X13">
            <v>0</v>
          </cell>
        </row>
      </sheetData>
      <sheetData sheetId="306"/>
      <sheetData sheetId="307">
        <row r="13">
          <cell r="X13">
            <v>0</v>
          </cell>
        </row>
      </sheetData>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row r="13">
          <cell r="X13">
            <v>0</v>
          </cell>
        </row>
      </sheetData>
      <sheetData sheetId="341"/>
      <sheetData sheetId="342">
        <row r="13">
          <cell r="X13">
            <v>0</v>
          </cell>
        </row>
      </sheetData>
      <sheetData sheetId="343"/>
      <sheetData sheetId="344">
        <row r="13">
          <cell r="X13">
            <v>0</v>
          </cell>
        </row>
      </sheetData>
      <sheetData sheetId="345"/>
      <sheetData sheetId="346">
        <row r="13">
          <cell r="X13">
            <v>0</v>
          </cell>
        </row>
      </sheetData>
      <sheetData sheetId="347"/>
      <sheetData sheetId="348"/>
      <sheetData sheetId="349"/>
      <sheetData sheetId="350"/>
      <sheetData sheetId="351"/>
      <sheetData sheetId="352"/>
      <sheetData sheetId="353"/>
      <sheetData sheetId="354"/>
      <sheetData sheetId="355"/>
      <sheetData sheetId="356"/>
      <sheetData sheetId="357"/>
      <sheetData sheetId="358"/>
      <sheetData sheetId="359">
        <row r="3">
          <cell r="F3">
            <v>36923</v>
          </cell>
        </row>
      </sheetData>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row r="13">
          <cell r="X13">
            <v>0</v>
          </cell>
        </row>
      </sheetData>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ow r="13">
          <cell r="X13">
            <v>0</v>
          </cell>
        </row>
      </sheetData>
      <sheetData sheetId="480"/>
      <sheetData sheetId="481">
        <row r="13">
          <cell r="X13">
            <v>0</v>
          </cell>
        </row>
      </sheetData>
      <sheetData sheetId="482"/>
      <sheetData sheetId="483">
        <row r="13">
          <cell r="X13">
            <v>0</v>
          </cell>
        </row>
      </sheetData>
      <sheetData sheetId="484"/>
      <sheetData sheetId="485">
        <row r="13">
          <cell r="X13">
            <v>0</v>
          </cell>
        </row>
      </sheetData>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row r="13">
          <cell r="X13">
            <v>0</v>
          </cell>
        </row>
      </sheetData>
      <sheetData sheetId="523"/>
      <sheetData sheetId="524">
        <row r="13">
          <cell r="X13">
            <v>0</v>
          </cell>
        </row>
      </sheetData>
      <sheetData sheetId="525"/>
      <sheetData sheetId="526">
        <row r="13">
          <cell r="X13">
            <v>0</v>
          </cell>
        </row>
      </sheetData>
      <sheetData sheetId="527"/>
      <sheetData sheetId="528">
        <row r="13">
          <cell r="X13">
            <v>0</v>
          </cell>
        </row>
      </sheetData>
      <sheetData sheetId="529"/>
      <sheetData sheetId="530"/>
      <sheetData sheetId="531"/>
      <sheetData sheetId="532"/>
      <sheetData sheetId="533"/>
      <sheetData sheetId="534"/>
      <sheetData sheetId="535"/>
      <sheetData sheetId="536"/>
      <sheetData sheetId="537"/>
      <sheetData sheetId="538"/>
      <sheetData sheetId="539"/>
      <sheetData sheetId="540" refreshError="1"/>
      <sheetData sheetId="541"/>
      <sheetData sheetId="542"/>
      <sheetData sheetId="543"/>
      <sheetData sheetId="544"/>
      <sheetData sheetId="545"/>
      <sheetData sheetId="546" refreshError="1"/>
      <sheetData sheetId="547" refreshError="1"/>
      <sheetData sheetId="548" refreshError="1"/>
      <sheetData sheetId="549" refreshError="1"/>
      <sheetData sheetId="550" refreshError="1"/>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row r="13">
          <cell r="X13">
            <v>0</v>
          </cell>
        </row>
      </sheetData>
      <sheetData sheetId="579"/>
      <sheetData sheetId="580">
        <row r="13">
          <cell r="X13">
            <v>0</v>
          </cell>
        </row>
      </sheetData>
      <sheetData sheetId="581"/>
      <sheetData sheetId="582">
        <row r="13">
          <cell r="X13">
            <v>0</v>
          </cell>
        </row>
      </sheetData>
      <sheetData sheetId="583"/>
      <sheetData sheetId="584">
        <row r="13">
          <cell r="X13">
            <v>0</v>
          </cell>
        </row>
      </sheetData>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row r="13">
          <cell r="X13">
            <v>0</v>
          </cell>
        </row>
      </sheetData>
      <sheetData sheetId="624"/>
      <sheetData sheetId="625">
        <row r="13">
          <cell r="X13">
            <v>0</v>
          </cell>
        </row>
      </sheetData>
      <sheetData sheetId="626"/>
      <sheetData sheetId="627">
        <row r="13">
          <cell r="X13">
            <v>0</v>
          </cell>
        </row>
      </sheetData>
      <sheetData sheetId="628"/>
      <sheetData sheetId="629">
        <row r="13">
          <cell r="X13">
            <v>0</v>
          </cell>
        </row>
      </sheetData>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ow r="13">
          <cell r="X13">
            <v>0</v>
          </cell>
        </row>
      </sheetData>
      <sheetData sheetId="669"/>
      <sheetData sheetId="670">
        <row r="13">
          <cell r="X13">
            <v>0</v>
          </cell>
        </row>
      </sheetData>
      <sheetData sheetId="671"/>
      <sheetData sheetId="672">
        <row r="13">
          <cell r="X13">
            <v>0</v>
          </cell>
        </row>
      </sheetData>
      <sheetData sheetId="673"/>
      <sheetData sheetId="674">
        <row r="13">
          <cell r="X13">
            <v>0</v>
          </cell>
        </row>
      </sheetData>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row r="13">
          <cell r="X13">
            <v>0</v>
          </cell>
        </row>
      </sheetData>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row r="13">
          <cell r="X13">
            <v>0</v>
          </cell>
        </row>
      </sheetData>
      <sheetData sheetId="719"/>
      <sheetData sheetId="720">
        <row r="13">
          <cell r="X13">
            <v>0</v>
          </cell>
        </row>
      </sheetData>
      <sheetData sheetId="721"/>
      <sheetData sheetId="722">
        <row r="13">
          <cell r="X13">
            <v>0</v>
          </cell>
        </row>
      </sheetData>
      <sheetData sheetId="723"/>
      <sheetData sheetId="724">
        <row r="13">
          <cell r="X13">
            <v>0</v>
          </cell>
        </row>
      </sheetData>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row r="13">
          <cell r="X13">
            <v>0</v>
          </cell>
        </row>
      </sheetData>
      <sheetData sheetId="740"/>
      <sheetData sheetId="74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row r="13">
          <cell r="X13">
            <v>0</v>
          </cell>
        </row>
      </sheetData>
      <sheetData sheetId="785">
        <row r="13">
          <cell r="X13">
            <v>0</v>
          </cell>
        </row>
      </sheetData>
      <sheetData sheetId="786">
        <row r="13">
          <cell r="X13">
            <v>0</v>
          </cell>
        </row>
      </sheetData>
      <sheetData sheetId="787">
        <row r="13">
          <cell r="X13">
            <v>0</v>
          </cell>
        </row>
      </sheetData>
      <sheetData sheetId="788">
        <row r="13">
          <cell r="X13">
            <v>0</v>
          </cell>
        </row>
      </sheetData>
      <sheetData sheetId="789"/>
      <sheetData sheetId="790">
        <row r="13">
          <cell r="X13">
            <v>0</v>
          </cell>
        </row>
      </sheetData>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row r="13">
          <cell r="X13">
            <v>0</v>
          </cell>
        </row>
      </sheetData>
      <sheetData sheetId="807"/>
      <sheetData sheetId="808"/>
      <sheetData sheetId="809"/>
      <sheetData sheetId="810"/>
      <sheetData sheetId="811"/>
      <sheetData sheetId="812"/>
      <sheetData sheetId="813" refreshError="1"/>
      <sheetData sheetId="814" refreshError="1"/>
      <sheetData sheetId="815"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8:D30"/>
  <sheetViews>
    <sheetView showGridLines="0" tabSelected="1" zoomScale="115" zoomScaleNormal="115" workbookViewId="0"/>
  </sheetViews>
  <sheetFormatPr defaultColWidth="8.7109375" defaultRowHeight="15" customHeight="1" x14ac:dyDescent="0.2"/>
  <cols>
    <col min="1" max="1" width="5.7109375" style="115" customWidth="1"/>
    <col min="2" max="2" width="4.5703125" style="140" bestFit="1" customWidth="1"/>
    <col min="3" max="3" width="45.5703125" style="139" bestFit="1" customWidth="1"/>
    <col min="4" max="16384" width="8.7109375" style="115"/>
  </cols>
  <sheetData>
    <row r="8" spans="2:4" ht="15" customHeight="1" x14ac:dyDescent="0.2">
      <c r="B8" s="219" t="s">
        <v>247</v>
      </c>
      <c r="C8" s="219"/>
    </row>
    <row r="9" spans="2:4" ht="15" customHeight="1" x14ac:dyDescent="0.2">
      <c r="B9" s="219"/>
      <c r="C9" s="219"/>
    </row>
    <row r="10" spans="2:4" ht="15" customHeight="1" x14ac:dyDescent="0.2">
      <c r="B10" s="219"/>
      <c r="C10" s="219"/>
    </row>
    <row r="12" spans="2:4" ht="15" customHeight="1" x14ac:dyDescent="0.2">
      <c r="B12" s="137">
        <v>1</v>
      </c>
      <c r="C12" s="141" t="s">
        <v>49</v>
      </c>
      <c r="D12" s="116"/>
    </row>
    <row r="13" spans="2:4" ht="15" customHeight="1" x14ac:dyDescent="0.2">
      <c r="B13" s="137"/>
      <c r="C13" s="141"/>
      <c r="D13" s="116"/>
    </row>
    <row r="14" spans="2:4" ht="15" customHeight="1" x14ac:dyDescent="0.2">
      <c r="B14" s="137">
        <v>2</v>
      </c>
      <c r="C14" s="141" t="s">
        <v>204</v>
      </c>
      <c r="D14" s="116"/>
    </row>
    <row r="15" spans="2:4" ht="15" customHeight="1" x14ac:dyDescent="0.2">
      <c r="B15" s="138"/>
      <c r="C15" s="142"/>
    </row>
    <row r="16" spans="2:4" ht="15" customHeight="1" x14ac:dyDescent="0.2">
      <c r="B16" s="137">
        <v>3</v>
      </c>
      <c r="C16" s="141" t="s">
        <v>173</v>
      </c>
    </row>
    <row r="17" spans="2:3" ht="15" customHeight="1" x14ac:dyDescent="0.2">
      <c r="B17" s="138"/>
      <c r="C17" s="142"/>
    </row>
    <row r="18" spans="2:3" ht="15" customHeight="1" x14ac:dyDescent="0.2">
      <c r="B18" s="137">
        <v>4</v>
      </c>
      <c r="C18" s="141" t="s">
        <v>174</v>
      </c>
    </row>
    <row r="19" spans="2:3" ht="15" customHeight="1" x14ac:dyDescent="0.2">
      <c r="B19" s="138"/>
      <c r="C19" s="142"/>
    </row>
    <row r="20" spans="2:3" ht="15" customHeight="1" x14ac:dyDescent="0.2">
      <c r="B20" s="137">
        <v>5</v>
      </c>
      <c r="C20" s="141" t="s">
        <v>30</v>
      </c>
    </row>
    <row r="21" spans="2:3" ht="15" customHeight="1" x14ac:dyDescent="0.2">
      <c r="B21" s="138"/>
      <c r="C21" s="142"/>
    </row>
    <row r="22" spans="2:3" ht="15" customHeight="1" x14ac:dyDescent="0.2">
      <c r="B22" s="137">
        <v>6</v>
      </c>
      <c r="C22" s="141" t="s">
        <v>88</v>
      </c>
    </row>
    <row r="23" spans="2:3" ht="15" customHeight="1" x14ac:dyDescent="0.2">
      <c r="B23" s="138"/>
    </row>
    <row r="24" spans="2:3" ht="15" customHeight="1" x14ac:dyDescent="0.2">
      <c r="B24" s="137">
        <v>7</v>
      </c>
      <c r="C24" s="141" t="s">
        <v>89</v>
      </c>
    </row>
    <row r="26" spans="2:3" ht="15" customHeight="1" x14ac:dyDescent="0.2">
      <c r="B26" s="137">
        <v>8</v>
      </c>
      <c r="C26" s="141" t="s">
        <v>199</v>
      </c>
    </row>
    <row r="28" spans="2:3" ht="15" customHeight="1" x14ac:dyDescent="0.2">
      <c r="B28" s="137">
        <v>9</v>
      </c>
      <c r="C28" s="141" t="s">
        <v>78</v>
      </c>
    </row>
    <row r="30" spans="2:3" ht="15" customHeight="1" x14ac:dyDescent="0.2">
      <c r="B30" s="137">
        <v>10</v>
      </c>
      <c r="C30" s="141" t="s">
        <v>169</v>
      </c>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dimension ref="A1:N34"/>
  <sheetViews>
    <sheetView showGridLines="0" zoomScaleNormal="100" workbookViewId="0"/>
  </sheetViews>
  <sheetFormatPr defaultColWidth="9.140625" defaultRowHeight="20.100000000000001" customHeight="1" x14ac:dyDescent="0.2"/>
  <cols>
    <col min="1" max="1" width="5.7109375" style="58" customWidth="1"/>
    <col min="2" max="2" width="68.85546875" style="117" customWidth="1"/>
    <col min="3" max="11" width="17.7109375" style="117" customWidth="1"/>
    <col min="12" max="16384" width="9.140625" style="117"/>
  </cols>
  <sheetData>
    <row r="1" spans="1:11" s="14" customFormat="1" ht="15" customHeight="1" x14ac:dyDescent="0.25">
      <c r="A1" s="59"/>
    </row>
    <row r="2" spans="1:11" s="14" customFormat="1" ht="15" customHeight="1" x14ac:dyDescent="0.25">
      <c r="A2" s="59"/>
    </row>
    <row r="3" spans="1:11" s="14" customFormat="1" ht="15" customHeight="1" x14ac:dyDescent="0.25">
      <c r="A3" s="59"/>
      <c r="B3" s="102" t="s">
        <v>62</v>
      </c>
      <c r="C3" s="102"/>
      <c r="D3" s="102"/>
      <c r="E3" s="15"/>
      <c r="F3" s="15"/>
      <c r="G3" s="15"/>
      <c r="H3" s="15"/>
      <c r="I3" s="102"/>
      <c r="J3" s="15"/>
      <c r="K3" s="15"/>
    </row>
    <row r="4" spans="1:11" s="14" customFormat="1" ht="8.1" customHeight="1" x14ac:dyDescent="0.25">
      <c r="A4" s="59"/>
      <c r="B4" s="102"/>
      <c r="C4" s="102"/>
      <c r="D4" s="102"/>
      <c r="E4" s="15"/>
      <c r="F4" s="15"/>
      <c r="G4" s="15"/>
      <c r="H4" s="15"/>
      <c r="I4" s="102"/>
      <c r="J4" s="15"/>
      <c r="K4" s="15"/>
    </row>
    <row r="5" spans="1:11" customFormat="1" ht="30" customHeight="1" x14ac:dyDescent="0.25">
      <c r="A5" s="113"/>
      <c r="B5" s="105" t="s">
        <v>213</v>
      </c>
      <c r="C5" s="143">
        <v>2020</v>
      </c>
      <c r="D5" s="143">
        <v>2021</v>
      </c>
      <c r="E5" s="143" t="s">
        <v>54</v>
      </c>
      <c r="F5" s="143" t="s">
        <v>210</v>
      </c>
      <c r="G5" s="143" t="s">
        <v>217</v>
      </c>
      <c r="H5" s="143" t="s">
        <v>222</v>
      </c>
      <c r="I5" s="143">
        <v>2022</v>
      </c>
      <c r="J5" s="143" t="s">
        <v>233</v>
      </c>
      <c r="K5" s="143" t="s">
        <v>247</v>
      </c>
    </row>
    <row r="6" spans="1:11" customFormat="1" ht="9.9499999999999993" customHeight="1" x14ac:dyDescent="0.25">
      <c r="A6" s="113"/>
      <c r="B6" s="196"/>
      <c r="C6" s="196"/>
      <c r="D6" s="204"/>
      <c r="E6" s="197"/>
      <c r="F6" s="197"/>
      <c r="G6" s="197"/>
      <c r="H6" s="197"/>
      <c r="I6" s="204"/>
      <c r="J6" s="197"/>
      <c r="K6" s="197"/>
    </row>
    <row r="7" spans="1:11" customFormat="1" ht="18" customHeight="1" x14ac:dyDescent="0.25">
      <c r="A7" s="113">
        <v>18</v>
      </c>
      <c r="B7" s="198" t="s">
        <v>63</v>
      </c>
      <c r="C7" s="199">
        <v>398.51499999999999</v>
      </c>
      <c r="D7" s="205">
        <v>661.11900000000003</v>
      </c>
      <c r="E7" s="199">
        <v>70.126000000000005</v>
      </c>
      <c r="F7" s="199">
        <v>218.49100000000001</v>
      </c>
      <c r="G7" s="199">
        <v>69.763999999999996</v>
      </c>
      <c r="H7" s="199">
        <v>140.50102611814074</v>
      </c>
      <c r="I7" s="205">
        <v>498.8820261181408</v>
      </c>
      <c r="J7" s="199">
        <v>1.1599999999999999</v>
      </c>
      <c r="K7" s="199">
        <v>134.5</v>
      </c>
    </row>
    <row r="8" spans="1:11" customFormat="1" ht="18" customHeight="1" x14ac:dyDescent="0.25">
      <c r="A8" s="113">
        <v>17</v>
      </c>
      <c r="B8" s="196" t="s">
        <v>64</v>
      </c>
      <c r="C8" s="197">
        <v>105.33</v>
      </c>
      <c r="D8" s="204">
        <v>-38.487000000000002</v>
      </c>
      <c r="E8" s="197">
        <v>-156.44101999999998</v>
      </c>
      <c r="F8" s="197">
        <v>-22.81</v>
      </c>
      <c r="G8" s="197">
        <v>-23.305</v>
      </c>
      <c r="H8" s="197">
        <v>-0.52298000000001044</v>
      </c>
      <c r="I8" s="204">
        <v>-203.07900000000001</v>
      </c>
      <c r="J8" s="197">
        <v>-104.504</v>
      </c>
      <c r="K8" s="197">
        <v>83.317999999999998</v>
      </c>
    </row>
    <row r="9" spans="1:11" customFormat="1" ht="18" customHeight="1" x14ac:dyDescent="0.25">
      <c r="A9" s="113">
        <v>72</v>
      </c>
      <c r="B9" s="200" t="s">
        <v>65</v>
      </c>
      <c r="C9" s="214">
        <v>-68.896000000000001</v>
      </c>
      <c r="D9" s="215">
        <v>-9.375</v>
      </c>
      <c r="E9" s="214">
        <v>55.908999999999999</v>
      </c>
      <c r="F9" s="214">
        <v>-13.525</v>
      </c>
      <c r="G9" s="214">
        <v>29.135999999999999</v>
      </c>
      <c r="H9" s="214">
        <v>-69.296999999999997</v>
      </c>
      <c r="I9" s="215">
        <v>2.222999999999999</v>
      </c>
      <c r="J9" s="214">
        <v>58.558</v>
      </c>
      <c r="K9" s="214">
        <v>41.658000000000001</v>
      </c>
    </row>
    <row r="10" spans="1:11" customFormat="1" ht="18" customHeight="1" x14ac:dyDescent="0.25">
      <c r="A10" s="113">
        <v>73</v>
      </c>
      <c r="B10" s="200" t="s">
        <v>66</v>
      </c>
      <c r="C10" s="214">
        <v>8.8829999999999956</v>
      </c>
      <c r="D10" s="215">
        <v>-102.06800000000001</v>
      </c>
      <c r="E10" s="214">
        <v>-105.465</v>
      </c>
      <c r="F10" s="214">
        <v>-60.091999999999999</v>
      </c>
      <c r="G10" s="214">
        <v>43.77</v>
      </c>
      <c r="H10" s="214">
        <v>46.716000000000001</v>
      </c>
      <c r="I10" s="215">
        <v>-75.070999999999998</v>
      </c>
      <c r="J10" s="214">
        <v>-4.6859999999999999</v>
      </c>
      <c r="K10" s="214">
        <v>64.866</v>
      </c>
    </row>
    <row r="11" spans="1:11" customFormat="1" ht="18" customHeight="1" x14ac:dyDescent="0.25">
      <c r="A11" s="113">
        <v>75</v>
      </c>
      <c r="B11" s="200" t="s">
        <v>67</v>
      </c>
      <c r="C11" s="214">
        <v>30.556999999999999</v>
      </c>
      <c r="D11" s="215">
        <v>-47.311999999999998</v>
      </c>
      <c r="E11" s="214">
        <v>0.53600000000000003</v>
      </c>
      <c r="F11" s="214">
        <v>1.6080000000000001</v>
      </c>
      <c r="G11" s="214">
        <v>-32.637</v>
      </c>
      <c r="H11" s="214">
        <v>-42.113999999999997</v>
      </c>
      <c r="I11" s="215">
        <v>-72.606999999999999</v>
      </c>
      <c r="J11" s="214">
        <v>-15.419</v>
      </c>
      <c r="K11" s="214">
        <v>-32.127000000000002</v>
      </c>
    </row>
    <row r="12" spans="1:11" customFormat="1" ht="18" customHeight="1" x14ac:dyDescent="0.25">
      <c r="A12" s="113">
        <v>78</v>
      </c>
      <c r="B12" s="200" t="s">
        <v>68</v>
      </c>
      <c r="C12" s="214">
        <v>84.11399999999999</v>
      </c>
      <c r="D12" s="215">
        <v>132.44499999999999</v>
      </c>
      <c r="E12" s="214">
        <v>-56.002000000000002</v>
      </c>
      <c r="F12" s="214">
        <v>52.41</v>
      </c>
      <c r="G12" s="214">
        <v>-70.846000000000004</v>
      </c>
      <c r="H12" s="214">
        <v>25.614000000000001</v>
      </c>
      <c r="I12" s="215">
        <v>-48.824000000000012</v>
      </c>
      <c r="J12" s="214">
        <v>-99.658999999999992</v>
      </c>
      <c r="K12" s="214">
        <v>-18.275999999999996</v>
      </c>
    </row>
    <row r="13" spans="1:11" customFormat="1" ht="18" customHeight="1" x14ac:dyDescent="0.25">
      <c r="A13" s="113">
        <v>80</v>
      </c>
      <c r="B13" s="200" t="s">
        <v>69</v>
      </c>
      <c r="C13" s="214">
        <v>58.481000000000002</v>
      </c>
      <c r="D13" s="215">
        <v>2.7590000000000003</v>
      </c>
      <c r="E13" s="214">
        <v>-42.921999999999997</v>
      </c>
      <c r="F13" s="214">
        <v>-9.93</v>
      </c>
      <c r="G13" s="214">
        <v>5.3369999999999997</v>
      </c>
      <c r="H13" s="214">
        <v>30.067</v>
      </c>
      <c r="I13" s="215">
        <v>-17.448</v>
      </c>
      <c r="J13" s="214">
        <v>-41.465000000000003</v>
      </c>
      <c r="K13" s="214">
        <v>9.3699999999999992</v>
      </c>
    </row>
    <row r="14" spans="1:11" customFormat="1" ht="9.9499999999999993" customHeight="1" x14ac:dyDescent="0.25">
      <c r="A14" s="113"/>
      <c r="B14" s="196"/>
      <c r="C14" s="197"/>
      <c r="D14" s="204"/>
      <c r="E14" s="197"/>
      <c r="F14" s="197"/>
      <c r="G14" s="197"/>
      <c r="H14" s="197"/>
      <c r="I14" s="204"/>
      <c r="J14" s="197"/>
      <c r="K14" s="197"/>
    </row>
    <row r="15" spans="1:11" customFormat="1" ht="18" customHeight="1" x14ac:dyDescent="0.25">
      <c r="A15" s="113"/>
      <c r="B15" s="201" t="s">
        <v>70</v>
      </c>
      <c r="C15" s="202">
        <f t="shared" ref="C15:J15" si="0">C7-C8</f>
        <v>293.185</v>
      </c>
      <c r="D15" s="206">
        <f t="shared" si="0"/>
        <v>699.60599999999999</v>
      </c>
      <c r="E15" s="202">
        <f t="shared" si="0"/>
        <v>226.56701999999999</v>
      </c>
      <c r="F15" s="202">
        <f t="shared" si="0"/>
        <v>241.30100000000002</v>
      </c>
      <c r="G15" s="202">
        <f t="shared" si="0"/>
        <v>93.068999999999988</v>
      </c>
      <c r="H15" s="202">
        <f t="shared" si="0"/>
        <v>141.02400611814076</v>
      </c>
      <c r="I15" s="206">
        <f t="shared" si="0"/>
        <v>701.96102611814081</v>
      </c>
      <c r="J15" s="202">
        <f t="shared" si="0"/>
        <v>105.664</v>
      </c>
      <c r="K15" s="202">
        <f t="shared" ref="K15" si="1">K7-K8</f>
        <v>51.182000000000002</v>
      </c>
    </row>
    <row r="16" spans="1:11" customFormat="1" ht="15" customHeight="1" x14ac:dyDescent="0.25">
      <c r="A16" s="113"/>
      <c r="B16" s="14"/>
      <c r="C16" s="197"/>
      <c r="D16" s="204"/>
      <c r="E16" s="197"/>
      <c r="F16" s="197"/>
      <c r="G16" s="197"/>
      <c r="H16" s="197"/>
      <c r="I16" s="204"/>
      <c r="J16" s="197"/>
      <c r="K16" s="197"/>
    </row>
    <row r="17" spans="1:14" customFormat="1" ht="18" customHeight="1" x14ac:dyDescent="0.25">
      <c r="A17" s="113">
        <v>20</v>
      </c>
      <c r="B17" s="203" t="s">
        <v>71</v>
      </c>
      <c r="C17" s="197">
        <v>-85.772000000000006</v>
      </c>
      <c r="D17" s="204">
        <v>-122.527</v>
      </c>
      <c r="E17" s="197">
        <v>-34.075000000000003</v>
      </c>
      <c r="F17" s="197">
        <v>-28.77</v>
      </c>
      <c r="G17" s="197">
        <v>-29.611000000000001</v>
      </c>
      <c r="H17" s="197">
        <v>-21.077999999999999</v>
      </c>
      <c r="I17" s="204">
        <v>-113.53400000000001</v>
      </c>
      <c r="J17" s="197">
        <v>-31.8</v>
      </c>
      <c r="K17" s="197">
        <v>-27.382999999999999</v>
      </c>
    </row>
    <row r="18" spans="1:14" customFormat="1" ht="18" customHeight="1" x14ac:dyDescent="0.25">
      <c r="A18" s="113">
        <v>23</v>
      </c>
      <c r="B18" s="203" t="s">
        <v>72</v>
      </c>
      <c r="C18" s="197">
        <v>-21.042999999999999</v>
      </c>
      <c r="D18" s="204">
        <v>-45.606999999999999</v>
      </c>
      <c r="E18" s="197">
        <v>-58.631999999999998</v>
      </c>
      <c r="F18" s="197">
        <v>-20.434000000000001</v>
      </c>
      <c r="G18" s="197">
        <v>-25.739000000000001</v>
      </c>
      <c r="H18" s="197">
        <v>-13.914</v>
      </c>
      <c r="I18" s="204">
        <v>-118.71899999999999</v>
      </c>
      <c r="J18" s="197">
        <v>-25.029</v>
      </c>
      <c r="K18" s="197">
        <v>-12.428000000000001</v>
      </c>
    </row>
    <row r="19" spans="1:14" customFormat="1" ht="18" customHeight="1" x14ac:dyDescent="0.25">
      <c r="A19" s="113">
        <v>20</v>
      </c>
      <c r="B19" s="203" t="s">
        <v>214</v>
      </c>
      <c r="C19" s="197">
        <v>-123.64455802074121</v>
      </c>
      <c r="D19" s="204">
        <v>-220.65619745520004</v>
      </c>
      <c r="E19" s="197">
        <v>-45.916124585617581</v>
      </c>
      <c r="F19" s="197">
        <v>-69.457924470861855</v>
      </c>
      <c r="G19" s="197">
        <v>-70.417833491480678</v>
      </c>
      <c r="H19" s="197">
        <v>-94.06106712615356</v>
      </c>
      <c r="I19" s="204">
        <v>-279.85294967411369</v>
      </c>
      <c r="J19" s="197">
        <v>-58.242896950872932</v>
      </c>
      <c r="K19" s="197">
        <v>-62.98272774590631</v>
      </c>
      <c r="N19" s="117"/>
    </row>
    <row r="20" spans="1:14" customFormat="1" ht="9.9499999999999993" customHeight="1" x14ac:dyDescent="0.25">
      <c r="A20" s="113"/>
      <c r="B20" s="196"/>
      <c r="C20" s="197"/>
      <c r="D20" s="204"/>
      <c r="E20" s="197"/>
      <c r="F20" s="197"/>
      <c r="G20" s="197"/>
      <c r="H20" s="197"/>
      <c r="I20" s="204"/>
      <c r="J20" s="197"/>
      <c r="K20" s="197"/>
    </row>
    <row r="21" spans="1:14" customFormat="1" ht="18" customHeight="1" x14ac:dyDescent="0.25">
      <c r="A21" s="113"/>
      <c r="B21" s="201" t="s">
        <v>73</v>
      </c>
      <c r="C21" s="202">
        <f t="shared" ref="C21:J21" si="2">SUM(C15,C17:C19)</f>
        <v>62.72544197925879</v>
      </c>
      <c r="D21" s="206">
        <f t="shared" si="2"/>
        <v>310.81580254479991</v>
      </c>
      <c r="E21" s="202">
        <f t="shared" si="2"/>
        <v>87.943895414382382</v>
      </c>
      <c r="F21" s="202">
        <f t="shared" si="2"/>
        <v>122.63907552913815</v>
      </c>
      <c r="G21" s="202">
        <f t="shared" si="2"/>
        <v>-32.698833491480698</v>
      </c>
      <c r="H21" s="202">
        <f t="shared" si="2"/>
        <v>11.970938991987197</v>
      </c>
      <c r="I21" s="206">
        <f t="shared" si="2"/>
        <v>189.85507644402713</v>
      </c>
      <c r="J21" s="202">
        <f t="shared" si="2"/>
        <v>-9.4078969508729244</v>
      </c>
      <c r="K21" s="202">
        <f t="shared" ref="K21" si="3">SUM(K15,K17:K19)</f>
        <v>-51.611727745906308</v>
      </c>
    </row>
    <row r="22" spans="1:14" customFormat="1" ht="15" customHeight="1" x14ac:dyDescent="0.25">
      <c r="A22" s="113"/>
      <c r="B22" s="14"/>
      <c r="C22" s="197"/>
      <c r="D22" s="204"/>
      <c r="E22" s="197"/>
      <c r="F22" s="197"/>
      <c r="G22" s="197"/>
      <c r="H22" s="197"/>
      <c r="I22" s="204"/>
      <c r="J22" s="197"/>
      <c r="K22" s="197"/>
    </row>
    <row r="23" spans="1:14" customFormat="1" ht="18" customHeight="1" x14ac:dyDescent="0.25">
      <c r="A23" s="113">
        <v>15</v>
      </c>
      <c r="B23" s="203" t="s">
        <v>215</v>
      </c>
      <c r="C23" s="197">
        <v>-200.04344197925877</v>
      </c>
      <c r="D23" s="204">
        <v>-264.54780254479999</v>
      </c>
      <c r="E23" s="197">
        <v>-37.356875414382415</v>
      </c>
      <c r="F23" s="197">
        <v>-29.02807552913816</v>
      </c>
      <c r="G23" s="197">
        <v>-14.660166508519325</v>
      </c>
      <c r="H23" s="197">
        <v>-21.569932873846433</v>
      </c>
      <c r="I23" s="204">
        <v>-102.61505032588636</v>
      </c>
      <c r="J23" s="197">
        <v>1.7288969508729259</v>
      </c>
      <c r="K23" s="197">
        <v>2.9917277459063079</v>
      </c>
    </row>
    <row r="24" spans="1:14" customFormat="1" ht="18" customHeight="1" x14ac:dyDescent="0.25">
      <c r="A24" s="58">
        <v>29</v>
      </c>
      <c r="B24" s="203" t="s">
        <v>216</v>
      </c>
      <c r="C24" s="197">
        <v>474.45400000000001</v>
      </c>
      <c r="D24" s="204">
        <v>-275.86</v>
      </c>
      <c r="E24" s="197">
        <v>-42.975000000000001</v>
      </c>
      <c r="F24" s="197">
        <v>-16.923999999999999</v>
      </c>
      <c r="G24" s="197">
        <v>-5.835</v>
      </c>
      <c r="H24" s="197">
        <v>-0.77900000000000003</v>
      </c>
      <c r="I24" s="204">
        <v>-66.513000000000005</v>
      </c>
      <c r="J24" s="197">
        <v>2.899</v>
      </c>
      <c r="K24" s="197">
        <v>-6.3289999999999997</v>
      </c>
    </row>
    <row r="25" spans="1:14" customFormat="1" ht="18" customHeight="1" x14ac:dyDescent="0.25">
      <c r="A25" s="58">
        <v>43</v>
      </c>
      <c r="B25" s="203" t="s">
        <v>74</v>
      </c>
      <c r="C25" s="197">
        <v>-54.954999999999998</v>
      </c>
      <c r="D25" s="204">
        <v>-52.344000000000001</v>
      </c>
      <c r="E25" s="197">
        <v>-50</v>
      </c>
      <c r="F25" s="197">
        <v>-8.93</v>
      </c>
      <c r="G25" s="197">
        <v>-2.996</v>
      </c>
      <c r="H25" s="197">
        <v>-12.666</v>
      </c>
      <c r="I25" s="204">
        <v>-74.591999999999999</v>
      </c>
      <c r="J25" s="197">
        <v>-25</v>
      </c>
      <c r="K25" s="197">
        <v>0</v>
      </c>
    </row>
    <row r="26" spans="1:14" customFormat="1" ht="18" customHeight="1" x14ac:dyDescent="0.25">
      <c r="A26" s="58">
        <v>52</v>
      </c>
      <c r="B26" s="203" t="s">
        <v>75</v>
      </c>
      <c r="C26" s="197">
        <v>-16.07</v>
      </c>
      <c r="D26" s="204">
        <v>-21.922999999999998</v>
      </c>
      <c r="E26" s="197">
        <v>31.396999999999998</v>
      </c>
      <c r="F26" s="197">
        <v>-16.111000000000001</v>
      </c>
      <c r="G26" s="197">
        <v>-3.1280000000000001</v>
      </c>
      <c r="H26" s="197">
        <v>3.3889999999999998</v>
      </c>
      <c r="I26" s="204">
        <v>15.547000000000001</v>
      </c>
      <c r="J26" s="197">
        <v>2.74</v>
      </c>
      <c r="K26" s="197">
        <v>6.1420000000000003</v>
      </c>
    </row>
    <row r="27" spans="1:14" customFormat="1" ht="18" customHeight="1" x14ac:dyDescent="0.25">
      <c r="A27" s="58">
        <v>17</v>
      </c>
      <c r="B27" s="203" t="s">
        <v>76</v>
      </c>
      <c r="C27" s="197">
        <v>105.33</v>
      </c>
      <c r="D27" s="204">
        <v>-38.487000000000002</v>
      </c>
      <c r="E27" s="197">
        <v>-156.44101999999998</v>
      </c>
      <c r="F27" s="197">
        <v>-22.81</v>
      </c>
      <c r="G27" s="197">
        <v>-23.305</v>
      </c>
      <c r="H27" s="197">
        <v>-0.52298000000001044</v>
      </c>
      <c r="I27" s="204">
        <v>-203.07900000000001</v>
      </c>
      <c r="J27" s="197">
        <v>-104.504</v>
      </c>
      <c r="K27" s="197">
        <v>83.317999999999998</v>
      </c>
    </row>
    <row r="28" spans="1:14" customFormat="1" ht="9.9499999999999993" customHeight="1" x14ac:dyDescent="0.25">
      <c r="A28" s="58"/>
      <c r="B28" s="196"/>
      <c r="C28" s="197"/>
      <c r="D28" s="204"/>
      <c r="E28" s="197"/>
      <c r="F28" s="197"/>
      <c r="G28" s="197"/>
      <c r="H28" s="197"/>
      <c r="I28" s="204"/>
      <c r="J28" s="197"/>
      <c r="K28" s="197"/>
    </row>
    <row r="29" spans="1:14" customFormat="1" ht="18" customHeight="1" x14ac:dyDescent="0.25">
      <c r="A29" s="58">
        <v>55</v>
      </c>
      <c r="B29" s="201" t="s">
        <v>77</v>
      </c>
      <c r="C29" s="202">
        <v>387.54500000000002</v>
      </c>
      <c r="D29" s="206">
        <v>-342.346</v>
      </c>
      <c r="E29" s="202">
        <v>-167.62502611814077</v>
      </c>
      <c r="F29" s="202">
        <v>28.835999999999999</v>
      </c>
      <c r="G29" s="202">
        <v>-87.194999999999993</v>
      </c>
      <c r="H29" s="202">
        <v>-20.007000000000001</v>
      </c>
      <c r="I29" s="206">
        <v>-245.99102611814075</v>
      </c>
      <c r="J29" s="202">
        <v>-131.54400000000001</v>
      </c>
      <c r="K29" s="202">
        <v>34.426000000000002</v>
      </c>
    </row>
    <row r="30" spans="1:14" customFormat="1" ht="15" customHeight="1" x14ac:dyDescent="0.25">
      <c r="A30" s="113"/>
      <c r="B30" s="14"/>
      <c r="C30" s="14"/>
      <c r="D30" s="14"/>
      <c r="E30" s="197"/>
      <c r="F30" s="197"/>
      <c r="G30" s="197"/>
      <c r="H30" s="197"/>
      <c r="I30" s="14"/>
      <c r="J30" s="197"/>
      <c r="K30" s="197"/>
    </row>
    <row r="31" spans="1:14" s="120" customFormat="1" ht="16.5" customHeight="1" x14ac:dyDescent="0.2">
      <c r="A31" s="62"/>
      <c r="B31" s="221" t="s">
        <v>228</v>
      </c>
      <c r="C31" s="221"/>
      <c r="D31" s="221"/>
      <c r="E31" s="221"/>
    </row>
    <row r="32" spans="1:14" s="120" customFormat="1" ht="16.5" customHeight="1" x14ac:dyDescent="0.2">
      <c r="A32" s="62"/>
      <c r="B32" s="221" t="s">
        <v>236</v>
      </c>
      <c r="C32" s="221"/>
      <c r="D32" s="221"/>
      <c r="E32" s="221"/>
    </row>
    <row r="33" spans="1:5" s="120" customFormat="1" ht="16.5" customHeight="1" x14ac:dyDescent="0.2">
      <c r="A33" s="62"/>
      <c r="B33" s="221" t="s">
        <v>229</v>
      </c>
      <c r="C33" s="221"/>
      <c r="D33" s="221"/>
      <c r="E33" s="221"/>
    </row>
    <row r="34" spans="1:5" s="120" customFormat="1" ht="16.5" customHeight="1" x14ac:dyDescent="0.2">
      <c r="A34" s="62"/>
      <c r="B34" s="221" t="s">
        <v>170</v>
      </c>
      <c r="C34" s="221"/>
      <c r="D34" s="221"/>
      <c r="E34" s="221"/>
    </row>
  </sheetData>
  <mergeCells count="4">
    <mergeCell ref="B31:E31"/>
    <mergeCell ref="B33:E33"/>
    <mergeCell ref="B34:E34"/>
    <mergeCell ref="B32:E32"/>
  </mergeCells>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dimension ref="A1:C11"/>
  <sheetViews>
    <sheetView showGridLines="0" zoomScale="85" zoomScaleNormal="85" workbookViewId="0"/>
  </sheetViews>
  <sheetFormatPr defaultColWidth="9.140625" defaultRowHeight="14.25" x14ac:dyDescent="0.2"/>
  <cols>
    <col min="1" max="1" width="5.7109375" style="117" customWidth="1"/>
    <col min="2" max="2" width="47.7109375" style="117" bestFit="1" customWidth="1"/>
    <col min="3" max="16384" width="9.140625" style="117"/>
  </cols>
  <sheetData>
    <row r="1" spans="1:3" s="14" customFormat="1" ht="15" customHeight="1" x14ac:dyDescent="0.25">
      <c r="A1" s="59"/>
    </row>
    <row r="2" spans="1:3" s="14" customFormat="1" ht="15" customHeight="1" x14ac:dyDescent="0.25">
      <c r="A2" s="59"/>
    </row>
    <row r="3" spans="1:3" s="14" customFormat="1" ht="15" customHeight="1" x14ac:dyDescent="0.25">
      <c r="A3" s="59"/>
      <c r="B3" s="102" t="s">
        <v>167</v>
      </c>
      <c r="C3" s="15"/>
    </row>
    <row r="4" spans="1:3" s="14" customFormat="1" ht="8.1" customHeight="1" x14ac:dyDescent="0.25">
      <c r="A4" s="59"/>
      <c r="B4" s="102"/>
      <c r="C4" s="15"/>
    </row>
    <row r="11" spans="1:3" ht="15" x14ac:dyDescent="0.2">
      <c r="B11" s="102"/>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showGridLines="0" topLeftCell="A20" zoomScale="115" zoomScaleNormal="115" workbookViewId="0"/>
  </sheetViews>
  <sheetFormatPr defaultColWidth="9.140625" defaultRowHeight="20.100000000000001" customHeight="1" x14ac:dyDescent="0.2"/>
  <cols>
    <col min="1" max="1" width="5.7109375" style="58" customWidth="1"/>
    <col min="2" max="2" width="53.5703125" style="117" bestFit="1" customWidth="1"/>
    <col min="3" max="19" width="12.7109375" style="117" customWidth="1"/>
    <col min="20" max="16384" width="9.140625" style="117"/>
  </cols>
  <sheetData>
    <row r="1" spans="1:19" s="14" customFormat="1" ht="15" customHeight="1" x14ac:dyDescent="0.25">
      <c r="A1" s="58"/>
    </row>
    <row r="2" spans="1:19" s="14" customFormat="1" ht="15" customHeight="1" x14ac:dyDescent="0.25">
      <c r="A2" s="58"/>
    </row>
    <row r="3" spans="1:19" s="14" customFormat="1" ht="15" customHeight="1" x14ac:dyDescent="0.25">
      <c r="A3" s="58"/>
      <c r="B3" s="102" t="s">
        <v>143</v>
      </c>
    </row>
    <row r="4" spans="1:19" s="14" customFormat="1" ht="8.1" customHeight="1" x14ac:dyDescent="0.25">
      <c r="A4" s="58"/>
      <c r="B4" s="102"/>
    </row>
    <row r="5" spans="1:19" ht="24.95" customHeight="1" x14ac:dyDescent="0.2">
      <c r="A5" s="58">
        <v>1</v>
      </c>
      <c r="B5" s="28" t="s">
        <v>10</v>
      </c>
      <c r="C5" s="1" t="s">
        <v>22</v>
      </c>
      <c r="D5" s="1" t="s">
        <v>29</v>
      </c>
      <c r="E5" s="1" t="s">
        <v>31</v>
      </c>
      <c r="F5" s="1" t="s">
        <v>32</v>
      </c>
      <c r="G5" s="1">
        <v>2020</v>
      </c>
      <c r="H5" s="1" t="s">
        <v>56</v>
      </c>
      <c r="I5" s="1" t="s">
        <v>57</v>
      </c>
      <c r="J5" s="1" t="s">
        <v>58</v>
      </c>
      <c r="K5" s="1" t="s">
        <v>59</v>
      </c>
      <c r="L5" s="1">
        <v>2021</v>
      </c>
      <c r="M5" s="1" t="s">
        <v>54</v>
      </c>
      <c r="N5" s="1" t="s">
        <v>210</v>
      </c>
      <c r="O5" s="1" t="s">
        <v>217</v>
      </c>
      <c r="P5" s="1" t="s">
        <v>222</v>
      </c>
      <c r="Q5" s="1">
        <v>2022</v>
      </c>
      <c r="R5" s="1" t="s">
        <v>233</v>
      </c>
      <c r="S5" s="1" t="s">
        <v>247</v>
      </c>
    </row>
    <row r="6" spans="1:19" ht="20.100000000000001" customHeight="1" x14ac:dyDescent="0.2">
      <c r="A6" s="58">
        <v>2</v>
      </c>
      <c r="B6" s="218" t="s">
        <v>44</v>
      </c>
      <c r="C6" s="34">
        <v>442.12900000000002</v>
      </c>
      <c r="D6" s="34">
        <v>336.70499999999998</v>
      </c>
      <c r="E6" s="34">
        <v>537.82600000000002</v>
      </c>
      <c r="F6" s="34">
        <v>634.26900000000001</v>
      </c>
      <c r="G6" s="190">
        <v>1950.9290000000001</v>
      </c>
      <c r="H6" s="34">
        <v>602.92899999999997</v>
      </c>
      <c r="I6" s="34">
        <v>686.18899999999996</v>
      </c>
      <c r="J6" s="34">
        <v>655.08199999999999</v>
      </c>
      <c r="K6" s="34">
        <v>677.91</v>
      </c>
      <c r="L6" s="190">
        <v>2622.1099999999997</v>
      </c>
      <c r="M6" s="34">
        <v>722.13599999999997</v>
      </c>
      <c r="N6" s="34">
        <v>829.43399999999997</v>
      </c>
      <c r="O6" s="34">
        <v>702.64499999999998</v>
      </c>
      <c r="P6" s="34">
        <v>779.77499999999998</v>
      </c>
      <c r="Q6" s="190">
        <v>3033.9900000000002</v>
      </c>
      <c r="R6" s="34">
        <v>667.31799999999998</v>
      </c>
      <c r="S6" s="34">
        <v>626.70399999999995</v>
      </c>
    </row>
    <row r="7" spans="1:19" ht="20.100000000000001" customHeight="1" x14ac:dyDescent="0.2">
      <c r="A7" s="58">
        <v>3</v>
      </c>
      <c r="B7" s="37" t="s">
        <v>33</v>
      </c>
      <c r="C7" s="34">
        <v>-391.34800000000001</v>
      </c>
      <c r="D7" s="34">
        <v>-315.99200000000002</v>
      </c>
      <c r="E7" s="34">
        <v>-397.48099999999999</v>
      </c>
      <c r="F7" s="34">
        <v>-459.11</v>
      </c>
      <c r="G7" s="190">
        <v>-1563.931</v>
      </c>
      <c r="H7" s="34">
        <v>-428.87</v>
      </c>
      <c r="I7" s="34">
        <v>-469.30709378999995</v>
      </c>
      <c r="J7" s="34">
        <v>-507.04462959</v>
      </c>
      <c r="K7" s="34">
        <v>-583.79726798000002</v>
      </c>
      <c r="L7" s="190">
        <v>-1989.01899136</v>
      </c>
      <c r="M7" s="34">
        <v>-524.78</v>
      </c>
      <c r="N7" s="34">
        <v>-556.32899999999995</v>
      </c>
      <c r="O7" s="34">
        <v>-617.846</v>
      </c>
      <c r="P7" s="34">
        <v>-696.22500000000002</v>
      </c>
      <c r="Q7" s="190">
        <v>-2395.1799999999998</v>
      </c>
      <c r="R7" s="34">
        <v>-567.81299999999999</v>
      </c>
      <c r="S7" s="34">
        <v>-565.024</v>
      </c>
    </row>
    <row r="8" spans="1:19" ht="20.100000000000001" customHeight="1" x14ac:dyDescent="0.2">
      <c r="A8" s="58">
        <v>4</v>
      </c>
      <c r="B8" s="32" t="s">
        <v>83</v>
      </c>
      <c r="C8" s="33">
        <v>50.780999999999999</v>
      </c>
      <c r="D8" s="33">
        <v>20.713000000000001</v>
      </c>
      <c r="E8" s="33">
        <v>140.345</v>
      </c>
      <c r="F8" s="33">
        <v>175.15899999999999</v>
      </c>
      <c r="G8" s="189">
        <v>386.99799999999999</v>
      </c>
      <c r="H8" s="33">
        <v>174.059</v>
      </c>
      <c r="I8" s="33">
        <v>216.88190621000004</v>
      </c>
      <c r="J8" s="33">
        <v>148.03737040999997</v>
      </c>
      <c r="K8" s="33">
        <v>94.112732019999996</v>
      </c>
      <c r="L8" s="189">
        <v>633.09100863999993</v>
      </c>
      <c r="M8" s="33">
        <v>197.35599999999999</v>
      </c>
      <c r="N8" s="33">
        <v>273.10500000000002</v>
      </c>
      <c r="O8" s="33">
        <v>84.799000000000007</v>
      </c>
      <c r="P8" s="33">
        <v>83.55</v>
      </c>
      <c r="Q8" s="189">
        <v>638.80999999999995</v>
      </c>
      <c r="R8" s="33">
        <v>99.504999999999995</v>
      </c>
      <c r="S8" s="33">
        <v>61.68</v>
      </c>
    </row>
    <row r="9" spans="1:19" ht="20.100000000000001" customHeight="1" x14ac:dyDescent="0.2">
      <c r="A9" s="58">
        <v>5</v>
      </c>
      <c r="B9" s="37" t="s">
        <v>34</v>
      </c>
      <c r="C9" s="34">
        <v>-41.648000000000003</v>
      </c>
      <c r="D9" s="34">
        <v>-29.172999999999998</v>
      </c>
      <c r="E9" s="34">
        <v>-36.64</v>
      </c>
      <c r="F9" s="34">
        <v>-44.158000000000001</v>
      </c>
      <c r="G9" s="190">
        <v>-151.619</v>
      </c>
      <c r="H9" s="34">
        <v>-30.45</v>
      </c>
      <c r="I9" s="34">
        <v>-30.80290621</v>
      </c>
      <c r="J9" s="34">
        <v>-32.990370409999997</v>
      </c>
      <c r="K9" s="34">
        <v>-39.559732019999998</v>
      </c>
      <c r="L9" s="190">
        <v>-133.80300863999997</v>
      </c>
      <c r="M9" s="34">
        <v>-36.048999999999999</v>
      </c>
      <c r="N9" s="34">
        <v>-37.119</v>
      </c>
      <c r="O9" s="34">
        <v>-31.565000000000001</v>
      </c>
      <c r="P9" s="34">
        <v>-40.81</v>
      </c>
      <c r="Q9" s="190">
        <v>-145.54300000000001</v>
      </c>
      <c r="R9" s="34">
        <v>-28.48</v>
      </c>
      <c r="S9" s="34">
        <v>-32.621000000000002</v>
      </c>
    </row>
    <row r="10" spans="1:19" ht="20.100000000000001" customHeight="1" x14ac:dyDescent="0.2">
      <c r="A10" s="58">
        <v>6</v>
      </c>
      <c r="B10" s="218" t="s">
        <v>35</v>
      </c>
      <c r="C10" s="34">
        <v>-15.826000000000001</v>
      </c>
      <c r="D10" s="34">
        <v>-9.5630000000000006</v>
      </c>
      <c r="E10" s="34">
        <v>-12.553000000000001</v>
      </c>
      <c r="F10" s="34">
        <v>-19.259</v>
      </c>
      <c r="G10" s="190">
        <v>-57.201000000000008</v>
      </c>
      <c r="H10" s="34">
        <v>-14.314</v>
      </c>
      <c r="I10" s="34">
        <v>-18.46</v>
      </c>
      <c r="J10" s="34">
        <v>-20.686759999999996</v>
      </c>
      <c r="K10" s="34">
        <v>-31.582240000000006</v>
      </c>
      <c r="L10" s="190">
        <v>-85.043000000000006</v>
      </c>
      <c r="M10" s="34">
        <v>-17.244</v>
      </c>
      <c r="N10" s="34">
        <v>-26.826000000000001</v>
      </c>
      <c r="O10" s="34">
        <v>-27.402000000000001</v>
      </c>
      <c r="P10" s="34">
        <v>-27.39</v>
      </c>
      <c r="Q10" s="190">
        <v>-98.862000000000009</v>
      </c>
      <c r="R10" s="34">
        <v>-22.027999999999999</v>
      </c>
      <c r="S10" s="34">
        <v>-21.260999999999999</v>
      </c>
    </row>
    <row r="11" spans="1:19" ht="20.100000000000001" customHeight="1" x14ac:dyDescent="0.2">
      <c r="A11" s="58">
        <v>7</v>
      </c>
      <c r="B11" s="218" t="s">
        <v>245</v>
      </c>
      <c r="C11" s="34">
        <v>-484.59399999999999</v>
      </c>
      <c r="D11" s="34">
        <v>0</v>
      </c>
      <c r="E11" s="34">
        <v>-65.120999999999995</v>
      </c>
      <c r="F11" s="34">
        <v>-7.782</v>
      </c>
      <c r="G11" s="190">
        <v>-557.49700000000007</v>
      </c>
      <c r="H11" s="34">
        <v>0</v>
      </c>
      <c r="I11" s="34">
        <v>0</v>
      </c>
      <c r="J11" s="34">
        <v>0</v>
      </c>
      <c r="K11" s="34">
        <v>0</v>
      </c>
      <c r="L11" s="190">
        <v>0</v>
      </c>
      <c r="M11" s="34">
        <v>0</v>
      </c>
      <c r="N11" s="34">
        <v>0</v>
      </c>
      <c r="O11" s="34">
        <v>0</v>
      </c>
      <c r="P11" s="34">
        <v>-32.512</v>
      </c>
      <c r="Q11" s="190">
        <v>-32.512</v>
      </c>
      <c r="R11" s="34">
        <v>0</v>
      </c>
      <c r="S11" s="34">
        <v>-57.186999999999998</v>
      </c>
    </row>
    <row r="12" spans="1:19" ht="20.100000000000001" customHeight="1" x14ac:dyDescent="0.2">
      <c r="A12" s="58">
        <v>8</v>
      </c>
      <c r="B12" s="37" t="s">
        <v>45</v>
      </c>
      <c r="C12" s="34">
        <v>-17.190999999999999</v>
      </c>
      <c r="D12" s="34">
        <v>6.4139999999999997</v>
      </c>
      <c r="E12" s="34">
        <v>-1.119</v>
      </c>
      <c r="F12" s="34">
        <v>-7.2679999999999998</v>
      </c>
      <c r="G12" s="190">
        <v>-19.163999999999998</v>
      </c>
      <c r="H12" s="34">
        <v>-8.5310000000000006</v>
      </c>
      <c r="I12" s="34">
        <v>2.8919999999999999</v>
      </c>
      <c r="J12" s="34">
        <v>-7.0602300000000033</v>
      </c>
      <c r="K12" s="34">
        <v>44.64723</v>
      </c>
      <c r="L12" s="190">
        <v>31.947999999999997</v>
      </c>
      <c r="M12" s="34">
        <v>-20.905000000000001</v>
      </c>
      <c r="N12" s="34">
        <v>30.442</v>
      </c>
      <c r="O12" s="34">
        <v>12.769</v>
      </c>
      <c r="P12" s="34">
        <v>-24.98</v>
      </c>
      <c r="Q12" s="190">
        <v>-2.674000000000003</v>
      </c>
      <c r="R12" s="34">
        <v>-5.4710000000000001</v>
      </c>
      <c r="S12" s="34">
        <v>-66.076999999999998</v>
      </c>
    </row>
    <row r="13" spans="1:19" ht="20.100000000000001" customHeight="1" x14ac:dyDescent="0.2">
      <c r="A13" s="58">
        <v>9</v>
      </c>
      <c r="B13" s="32" t="s">
        <v>246</v>
      </c>
      <c r="C13" s="33">
        <v>-508.47800000000001</v>
      </c>
      <c r="D13" s="33">
        <v>-11.609</v>
      </c>
      <c r="E13" s="33">
        <v>24.911999999999999</v>
      </c>
      <c r="F13" s="33">
        <v>96.691999999999993</v>
      </c>
      <c r="G13" s="189">
        <v>-398.483</v>
      </c>
      <c r="H13" s="33">
        <v>120.764</v>
      </c>
      <c r="I13" s="33">
        <v>170.51100000000005</v>
      </c>
      <c r="J13" s="33">
        <v>87.300009999999986</v>
      </c>
      <c r="K13" s="33">
        <v>67.617989999999992</v>
      </c>
      <c r="L13" s="189">
        <v>446.19299999999998</v>
      </c>
      <c r="M13" s="33">
        <v>123.158</v>
      </c>
      <c r="N13" s="33">
        <v>239.602</v>
      </c>
      <c r="O13" s="33">
        <v>38.600999999999999</v>
      </c>
      <c r="P13" s="33">
        <v>-42.142000000000003</v>
      </c>
      <c r="Q13" s="189">
        <v>359.21899999999999</v>
      </c>
      <c r="R13" s="33">
        <v>43.526000000000003</v>
      </c>
      <c r="S13" s="33">
        <v>-115.46599999999999</v>
      </c>
    </row>
    <row r="14" spans="1:19" ht="20.100000000000001" customHeight="1" x14ac:dyDescent="0.2">
      <c r="A14" s="58">
        <v>10</v>
      </c>
      <c r="B14" s="37" t="s">
        <v>221</v>
      </c>
      <c r="C14" s="34">
        <v>0</v>
      </c>
      <c r="D14" s="34">
        <v>0</v>
      </c>
      <c r="E14" s="34">
        <v>0</v>
      </c>
      <c r="F14" s="34">
        <v>0</v>
      </c>
      <c r="G14" s="190">
        <v>0</v>
      </c>
      <c r="H14" s="34">
        <v>0</v>
      </c>
      <c r="I14" s="34">
        <v>0</v>
      </c>
      <c r="J14" s="34">
        <v>0</v>
      </c>
      <c r="K14" s="34">
        <v>0</v>
      </c>
      <c r="L14" s="190">
        <v>0</v>
      </c>
      <c r="M14" s="34">
        <v>0</v>
      </c>
      <c r="N14" s="34">
        <v>0</v>
      </c>
      <c r="O14" s="34">
        <v>0</v>
      </c>
      <c r="P14" s="34">
        <v>1.885</v>
      </c>
      <c r="Q14" s="190">
        <v>1.885</v>
      </c>
      <c r="R14" s="34">
        <v>5.423</v>
      </c>
      <c r="S14" s="34">
        <v>5.6520000000000001</v>
      </c>
    </row>
    <row r="15" spans="1:19" ht="20.100000000000001" customHeight="1" x14ac:dyDescent="0.2">
      <c r="A15" s="58">
        <v>11</v>
      </c>
      <c r="B15" s="35" t="s">
        <v>244</v>
      </c>
      <c r="C15" s="33">
        <v>-165.34700000000001</v>
      </c>
      <c r="D15" s="33">
        <v>-54.466999999999999</v>
      </c>
      <c r="E15" s="33">
        <v>-61.941000000000003</v>
      </c>
      <c r="F15" s="33">
        <v>3.58</v>
      </c>
      <c r="G15" s="189">
        <v>-278.17500000000001</v>
      </c>
      <c r="H15" s="33">
        <v>-74.179000000000002</v>
      </c>
      <c r="I15" s="33">
        <v>32.264000000000003</v>
      </c>
      <c r="J15" s="33">
        <v>-56.57</v>
      </c>
      <c r="K15" s="33">
        <v>-38.417000000000002</v>
      </c>
      <c r="L15" s="189">
        <v>-136.90199999999999</v>
      </c>
      <c r="M15" s="33">
        <v>10.653</v>
      </c>
      <c r="N15" s="33">
        <v>-74.233999999999995</v>
      </c>
      <c r="O15" s="33">
        <v>-52.292999999999999</v>
      </c>
      <c r="P15" s="33">
        <v>-17.853000000000002</v>
      </c>
      <c r="Q15" s="189">
        <v>-133.727</v>
      </c>
      <c r="R15" s="33">
        <v>-39.225000000000001</v>
      </c>
      <c r="S15" s="33">
        <v>-26.513999999999999</v>
      </c>
    </row>
    <row r="16" spans="1:19" ht="20.100000000000001" customHeight="1" x14ac:dyDescent="0.2">
      <c r="A16" s="58">
        <v>12</v>
      </c>
      <c r="B16" s="23" t="s">
        <v>36</v>
      </c>
      <c r="C16" s="24">
        <v>3.6219999999999999</v>
      </c>
      <c r="D16" s="24">
        <v>3.43</v>
      </c>
      <c r="E16" s="24">
        <v>2.2130000000000001</v>
      </c>
      <c r="F16" s="24">
        <v>1.903</v>
      </c>
      <c r="G16" s="191">
        <v>11.168000000000001</v>
      </c>
      <c r="H16" s="24">
        <v>1.921</v>
      </c>
      <c r="I16" s="24">
        <v>2.0329999999999999</v>
      </c>
      <c r="J16" s="24">
        <v>3.4750000000000001</v>
      </c>
      <c r="K16" s="24">
        <v>4.0430000000000001</v>
      </c>
      <c r="L16" s="191">
        <v>11.472000000000001</v>
      </c>
      <c r="M16" s="24">
        <v>3.7080000000000002</v>
      </c>
      <c r="N16" s="24">
        <v>8.4350000000000005</v>
      </c>
      <c r="O16" s="24">
        <v>6.7009999999999996</v>
      </c>
      <c r="P16" s="24">
        <v>6.1740000000000004</v>
      </c>
      <c r="Q16" s="191">
        <v>25.018000000000001</v>
      </c>
      <c r="R16" s="24">
        <v>5.617</v>
      </c>
      <c r="S16" s="24">
        <v>6.7</v>
      </c>
    </row>
    <row r="17" spans="1:19" ht="20.100000000000001" customHeight="1" x14ac:dyDescent="0.2">
      <c r="A17" s="58">
        <v>13</v>
      </c>
      <c r="B17" s="23" t="s">
        <v>37</v>
      </c>
      <c r="C17" s="24">
        <v>-39.741999999999997</v>
      </c>
      <c r="D17" s="24">
        <v>-39.094999999999999</v>
      </c>
      <c r="E17" s="24">
        <v>-42.774000000000001</v>
      </c>
      <c r="F17" s="24">
        <v>-38.148000000000003</v>
      </c>
      <c r="G17" s="191">
        <v>-159.75899999999999</v>
      </c>
      <c r="H17" s="24">
        <v>-34.215000000000003</v>
      </c>
      <c r="I17" s="24">
        <v>-35.286000000000001</v>
      </c>
      <c r="J17" s="24">
        <v>-37.590000000000003</v>
      </c>
      <c r="K17" s="24">
        <v>-35.183999999999997</v>
      </c>
      <c r="L17" s="191">
        <v>-142.27500000000001</v>
      </c>
      <c r="M17" s="24">
        <v>-43.399000000000001</v>
      </c>
      <c r="N17" s="24">
        <v>-40.329000000000001</v>
      </c>
      <c r="O17" s="24">
        <v>-41.570999999999998</v>
      </c>
      <c r="P17" s="24">
        <v>-43.395000000000003</v>
      </c>
      <c r="Q17" s="191">
        <v>-168.69400000000002</v>
      </c>
      <c r="R17" s="24">
        <v>-46.414999999999999</v>
      </c>
      <c r="S17" s="24">
        <v>-59.363</v>
      </c>
    </row>
    <row r="18" spans="1:19" ht="20.100000000000001" customHeight="1" x14ac:dyDescent="0.2">
      <c r="A18" s="58">
        <v>14</v>
      </c>
      <c r="B18" s="23" t="s">
        <v>38</v>
      </c>
      <c r="C18" s="24">
        <v>-129.227</v>
      </c>
      <c r="D18" s="24">
        <v>-18.802</v>
      </c>
      <c r="E18" s="24">
        <v>-21.38</v>
      </c>
      <c r="F18" s="24">
        <v>39.825000000000003</v>
      </c>
      <c r="G18" s="191">
        <v>-129.584</v>
      </c>
      <c r="H18" s="24">
        <v>-41.884999999999998</v>
      </c>
      <c r="I18" s="24">
        <v>65.516999999999996</v>
      </c>
      <c r="J18" s="24">
        <v>-22.454999999999998</v>
      </c>
      <c r="K18" s="24">
        <v>-7.2759999999999998</v>
      </c>
      <c r="L18" s="191">
        <v>-6.0990000000000002</v>
      </c>
      <c r="M18" s="24">
        <v>50.344000000000001</v>
      </c>
      <c r="N18" s="24">
        <v>-42.34</v>
      </c>
      <c r="O18" s="24">
        <v>-17.422999999999998</v>
      </c>
      <c r="P18" s="24">
        <v>19.367999999999999</v>
      </c>
      <c r="Q18" s="191">
        <v>9.9489999999999981</v>
      </c>
      <c r="R18" s="24">
        <v>1.573</v>
      </c>
      <c r="S18" s="24">
        <v>26.149000000000001</v>
      </c>
    </row>
    <row r="19" spans="1:19" ht="20.100000000000001" customHeight="1" x14ac:dyDescent="0.2">
      <c r="A19" s="58">
        <v>15</v>
      </c>
      <c r="B19" s="29" t="s">
        <v>39</v>
      </c>
      <c r="C19" s="24">
        <v>-67.596999999999994</v>
      </c>
      <c r="D19" s="24">
        <v>-52.128</v>
      </c>
      <c r="E19" s="24">
        <v>-61.359000000000002</v>
      </c>
      <c r="F19" s="24">
        <v>-62.841000000000001</v>
      </c>
      <c r="G19" s="191">
        <v>-243.92500000000001</v>
      </c>
      <c r="H19" s="24">
        <v>-59.198</v>
      </c>
      <c r="I19" s="24">
        <v>-62.156999999999996</v>
      </c>
      <c r="J19" s="24">
        <v>-68.47</v>
      </c>
      <c r="K19" s="24">
        <v>-68.885999999999996</v>
      </c>
      <c r="L19" s="191">
        <v>-258.71100000000001</v>
      </c>
      <c r="M19" s="24">
        <v>-65.891999999999996</v>
      </c>
      <c r="N19" s="24">
        <v>-74.373999999999995</v>
      </c>
      <c r="O19" s="24">
        <v>-72.753</v>
      </c>
      <c r="P19" s="24">
        <v>-77.918000000000006</v>
      </c>
      <c r="Q19" s="191">
        <v>-290.93700000000001</v>
      </c>
      <c r="R19" s="24">
        <v>-71.680000000000007</v>
      </c>
      <c r="S19" s="24">
        <v>-71.745000000000005</v>
      </c>
    </row>
    <row r="20" spans="1:19" ht="20.100000000000001" customHeight="1" x14ac:dyDescent="0.2">
      <c r="A20" s="58">
        <v>37</v>
      </c>
      <c r="B20" s="35" t="s">
        <v>165</v>
      </c>
      <c r="C20" s="33">
        <v>-440.88</v>
      </c>
      <c r="D20" s="33">
        <v>40.518000000000065</v>
      </c>
      <c r="E20" s="33">
        <v>86.27099999999993</v>
      </c>
      <c r="F20" s="33">
        <v>159.53300000000004</v>
      </c>
      <c r="G20" s="189">
        <v>-154.55799999999996</v>
      </c>
      <c r="H20" s="33">
        <v>179.96200000000002</v>
      </c>
      <c r="I20" s="33">
        <v>232.66799999999998</v>
      </c>
      <c r="J20" s="33">
        <v>155.77000000000001</v>
      </c>
      <c r="K20" s="33">
        <v>136.50400000000002</v>
      </c>
      <c r="L20" s="189">
        <v>704.904</v>
      </c>
      <c r="M20" s="33">
        <v>189.05</v>
      </c>
      <c r="N20" s="33">
        <v>313.976</v>
      </c>
      <c r="O20" s="33">
        <v>111.35400000000003</v>
      </c>
      <c r="P20" s="33">
        <v>35.775000000000041</v>
      </c>
      <c r="Q20" s="189">
        <v>650.15500000000009</v>
      </c>
      <c r="R20" s="33">
        <v>115.206</v>
      </c>
      <c r="S20" s="33">
        <v>-43.720999999999989</v>
      </c>
    </row>
    <row r="21" spans="1:19" ht="20.100000000000001" customHeight="1" x14ac:dyDescent="0.2">
      <c r="A21" s="58">
        <v>16</v>
      </c>
      <c r="B21" s="35" t="s">
        <v>168</v>
      </c>
      <c r="C21" s="33">
        <v>45.911000000000001</v>
      </c>
      <c r="D21" s="33">
        <v>39.417000000000066</v>
      </c>
      <c r="E21" s="33">
        <v>159.83199999999994</v>
      </c>
      <c r="F21" s="33">
        <v>173.75700000000006</v>
      </c>
      <c r="G21" s="189">
        <v>418.91700000000003</v>
      </c>
      <c r="H21" s="33">
        <v>179.03700000000001</v>
      </c>
      <c r="I21" s="33">
        <v>233.33699999999999</v>
      </c>
      <c r="J21" s="33">
        <v>178.25700000000001</v>
      </c>
      <c r="K21" s="33">
        <v>153.20400000000001</v>
      </c>
      <c r="L21" s="189">
        <v>743.83500000000004</v>
      </c>
      <c r="M21" s="33">
        <v>216.72300000000001</v>
      </c>
      <c r="N21" s="33">
        <v>302.38572632676119</v>
      </c>
      <c r="O21" s="33">
        <v>121.0616226327512</v>
      </c>
      <c r="P21" s="33">
        <v>120.15275167323881</v>
      </c>
      <c r="Q21" s="189">
        <v>760.32310063275122</v>
      </c>
      <c r="R21" s="33">
        <v>133</v>
      </c>
      <c r="S21" s="33">
        <v>71.519000000000005</v>
      </c>
    </row>
    <row r="22" spans="1:19" ht="20.100000000000001" customHeight="1" x14ac:dyDescent="0.2">
      <c r="A22" s="58">
        <v>17</v>
      </c>
      <c r="B22" s="35" t="s">
        <v>46</v>
      </c>
      <c r="C22" s="36">
        <v>0.10384073426533885</v>
      </c>
      <c r="D22" s="36">
        <v>0.11706686862386977</v>
      </c>
      <c r="E22" s="36">
        <v>0.2971816163591941</v>
      </c>
      <c r="F22" s="36">
        <v>0.27394843512768252</v>
      </c>
      <c r="G22" s="192">
        <v>0.21472693265618586</v>
      </c>
      <c r="H22" s="36">
        <v>0.29694541148294412</v>
      </c>
      <c r="I22" s="36">
        <v>0.34004771280215801</v>
      </c>
      <c r="J22" s="36">
        <v>0.27211402541971846</v>
      </c>
      <c r="K22" s="36">
        <v>0.22599460105323718</v>
      </c>
      <c r="L22" s="192">
        <v>0.28367803028858446</v>
      </c>
      <c r="M22" s="36">
        <v>0.30011382897404371</v>
      </c>
      <c r="N22" s="36">
        <v>0.36456876174205688</v>
      </c>
      <c r="O22" s="36">
        <v>0.17229414943926336</v>
      </c>
      <c r="P22" s="36">
        <v>0.15408643733543498</v>
      </c>
      <c r="Q22" s="192">
        <v>0.25060171610082799</v>
      </c>
      <c r="R22" s="36">
        <v>0.19930527874266843</v>
      </c>
      <c r="S22" s="36">
        <v>0.1141192652352626</v>
      </c>
    </row>
    <row r="23" spans="1:19" ht="20.100000000000001" customHeight="1" x14ac:dyDescent="0.2">
      <c r="A23" s="58">
        <v>18</v>
      </c>
      <c r="B23" s="37" t="s">
        <v>40</v>
      </c>
      <c r="C23" s="34">
        <v>60.000999999999998</v>
      </c>
      <c r="D23" s="34">
        <v>9.8620000000000001</v>
      </c>
      <c r="E23" s="34">
        <v>0.85399999999999998</v>
      </c>
      <c r="F23" s="34">
        <v>-46.564999999999998</v>
      </c>
      <c r="G23" s="190">
        <v>24.152000000000001</v>
      </c>
      <c r="H23" s="34">
        <v>-14.974</v>
      </c>
      <c r="I23" s="34">
        <v>-80.617999999999995</v>
      </c>
      <c r="J23" s="34">
        <v>-39.773000000000003</v>
      </c>
      <c r="K23" s="34">
        <v>-17.838999999999999</v>
      </c>
      <c r="L23" s="190">
        <v>-153.20400000000001</v>
      </c>
      <c r="M23" s="34">
        <v>-59.633000000000003</v>
      </c>
      <c r="N23" s="34">
        <v>-41.847999999999999</v>
      </c>
      <c r="O23" s="34">
        <v>-26.177</v>
      </c>
      <c r="P23" s="34">
        <v>-23.324999999999999</v>
      </c>
      <c r="Q23" s="190">
        <v>-150.98299999999998</v>
      </c>
      <c r="R23" s="34">
        <v>-25.134</v>
      </c>
      <c r="S23" s="34">
        <v>33.543999999999997</v>
      </c>
    </row>
    <row r="24" spans="1:19" ht="20.100000000000001" customHeight="1" x14ac:dyDescent="0.2">
      <c r="A24" s="58">
        <v>19</v>
      </c>
      <c r="B24" s="35" t="s">
        <v>47</v>
      </c>
      <c r="C24" s="33">
        <v>-613.82399999999996</v>
      </c>
      <c r="D24" s="33">
        <v>-56.213999999999999</v>
      </c>
      <c r="E24" s="33">
        <v>-36.174999999999997</v>
      </c>
      <c r="F24" s="33">
        <v>53.707000000000001</v>
      </c>
      <c r="G24" s="189">
        <v>-652.50599999999997</v>
      </c>
      <c r="H24" s="33">
        <v>31.611000000000001</v>
      </c>
      <c r="I24" s="33">
        <v>122.15700000000005</v>
      </c>
      <c r="J24" s="33">
        <v>-9.0429900000000192</v>
      </c>
      <c r="K24" s="33">
        <v>11.36198999999999</v>
      </c>
      <c r="L24" s="189">
        <v>156.08700000000002</v>
      </c>
      <c r="M24" s="33">
        <v>74.177999999999997</v>
      </c>
      <c r="N24" s="33">
        <v>123.52</v>
      </c>
      <c r="O24" s="33">
        <v>-39.869</v>
      </c>
      <c r="P24" s="33">
        <v>-81.435000000000002</v>
      </c>
      <c r="Q24" s="189">
        <v>76.393999999999977</v>
      </c>
      <c r="R24" s="33">
        <v>-15.41</v>
      </c>
      <c r="S24" s="33">
        <v>-102.78400000000001</v>
      </c>
    </row>
    <row r="25" spans="1:19" ht="20.100000000000001" customHeight="1" x14ac:dyDescent="0.2">
      <c r="A25" s="58">
        <v>20</v>
      </c>
      <c r="B25" s="25" t="s">
        <v>48</v>
      </c>
      <c r="C25" s="24">
        <v>-523.68200000000002</v>
      </c>
      <c r="D25" s="24">
        <v>-55.774000000000001</v>
      </c>
      <c r="E25" s="24">
        <v>-30.172000000000001</v>
      </c>
      <c r="F25" s="24">
        <v>50.381</v>
      </c>
      <c r="G25" s="191">
        <v>-559.24700000000007</v>
      </c>
      <c r="H25" s="24">
        <v>22.786999999999999</v>
      </c>
      <c r="I25" s="24">
        <v>109.012</v>
      </c>
      <c r="J25" s="24">
        <v>-18.84</v>
      </c>
      <c r="K25" s="24">
        <v>1.373</v>
      </c>
      <c r="L25" s="191">
        <v>114.33200000000001</v>
      </c>
      <c r="M25" s="24">
        <v>63.012</v>
      </c>
      <c r="N25" s="24">
        <v>109.002</v>
      </c>
      <c r="O25" s="24">
        <v>-41.22</v>
      </c>
      <c r="P25" s="24">
        <v>-81.692999999999998</v>
      </c>
      <c r="Q25" s="191">
        <v>49.101000000000013</v>
      </c>
      <c r="R25" s="24">
        <v>-19.728000000000002</v>
      </c>
      <c r="S25" s="24">
        <v>-102.486</v>
      </c>
    </row>
    <row r="26" spans="1:19" ht="20.100000000000001" customHeight="1" x14ac:dyDescent="0.2">
      <c r="A26" s="58">
        <v>21</v>
      </c>
      <c r="B26" s="26" t="s">
        <v>41</v>
      </c>
      <c r="C26" s="27">
        <v>-90.141999999999996</v>
      </c>
      <c r="D26" s="27">
        <v>-0.44</v>
      </c>
      <c r="E26" s="27">
        <v>-6.0030000000000001</v>
      </c>
      <c r="F26" s="27">
        <v>3.3260000000000001</v>
      </c>
      <c r="G26" s="193">
        <v>-93.259</v>
      </c>
      <c r="H26" s="27">
        <v>8.8239999999999998</v>
      </c>
      <c r="I26" s="27">
        <v>13.145</v>
      </c>
      <c r="J26" s="27">
        <v>9.7970000000000006</v>
      </c>
      <c r="K26" s="27">
        <v>9.9890000000000008</v>
      </c>
      <c r="L26" s="193">
        <v>41.755000000000003</v>
      </c>
      <c r="M26" s="27">
        <v>11.166</v>
      </c>
      <c r="N26" s="27">
        <v>14.518000000000001</v>
      </c>
      <c r="O26" s="27">
        <v>1.351</v>
      </c>
      <c r="P26" s="27">
        <v>0.25800000000000001</v>
      </c>
      <c r="Q26" s="193">
        <v>27.292999999999999</v>
      </c>
      <c r="R26" s="27">
        <v>4.3179999999999996</v>
      </c>
      <c r="S26" s="27">
        <v>-0.29799999999999999</v>
      </c>
    </row>
    <row r="27" spans="1:19" ht="20.100000000000001" customHeight="1" x14ac:dyDescent="0.2">
      <c r="A27" s="58">
        <v>22</v>
      </c>
      <c r="B27" s="30" t="s">
        <v>55</v>
      </c>
      <c r="C27" s="31">
        <v>132439</v>
      </c>
      <c r="D27" s="31">
        <v>132439</v>
      </c>
      <c r="E27" s="31">
        <v>132439</v>
      </c>
      <c r="F27" s="31">
        <v>132439</v>
      </c>
      <c r="G27" s="194">
        <v>132439</v>
      </c>
      <c r="H27" s="31">
        <v>132439</v>
      </c>
      <c r="I27" s="31">
        <v>132439</v>
      </c>
      <c r="J27" s="31">
        <v>132439</v>
      </c>
      <c r="K27" s="31">
        <v>132439</v>
      </c>
      <c r="L27" s="194">
        <v>132439</v>
      </c>
      <c r="M27" s="31">
        <v>132439</v>
      </c>
      <c r="N27" s="31">
        <v>132439</v>
      </c>
      <c r="O27" s="31">
        <v>132439</v>
      </c>
      <c r="P27" s="31">
        <v>132439</v>
      </c>
      <c r="Q27" s="194">
        <v>132439</v>
      </c>
      <c r="R27" s="31">
        <v>132439</v>
      </c>
      <c r="S27" s="31">
        <v>132439</v>
      </c>
    </row>
    <row r="28" spans="1:19" ht="20.100000000000001" customHeight="1" x14ac:dyDescent="0.2">
      <c r="A28" s="58">
        <v>23</v>
      </c>
      <c r="B28" s="38" t="s">
        <v>42</v>
      </c>
      <c r="C28" s="39">
        <v>-3.95</v>
      </c>
      <c r="D28" s="39">
        <v>-0.42</v>
      </c>
      <c r="E28" s="39">
        <v>-0.23</v>
      </c>
      <c r="F28" s="39">
        <v>0.38040909399799155</v>
      </c>
      <c r="G28" s="195">
        <v>-4.222676099940351</v>
      </c>
      <c r="H28" s="39">
        <v>0.17</v>
      </c>
      <c r="I28" s="39">
        <v>0.82</v>
      </c>
      <c r="J28" s="39">
        <v>-0.14225416984423017</v>
      </c>
      <c r="K28" s="39">
        <v>1.0367036900006796E-2</v>
      </c>
      <c r="L28" s="195">
        <v>0.86328045364280925</v>
      </c>
      <c r="M28" s="39">
        <v>0.47578130309047939</v>
      </c>
      <c r="N28" s="39">
        <v>0.82303551068793934</v>
      </c>
      <c r="O28" s="39">
        <v>-0.3112376263789367</v>
      </c>
      <c r="P28" s="39">
        <v>-0.61683492022742548</v>
      </c>
      <c r="Q28" s="195">
        <v>0.37074426717205666</v>
      </c>
      <c r="R28" s="39">
        <v>-0.14895914345472255</v>
      </c>
      <c r="S28" s="39">
        <v>-0.7738355016271643</v>
      </c>
    </row>
    <row r="29" spans="1:19" ht="20.100000000000001" customHeight="1" x14ac:dyDescent="0.2">
      <c r="A29" s="58">
        <v>44</v>
      </c>
      <c r="B29" s="35" t="s">
        <v>60</v>
      </c>
      <c r="C29" s="33">
        <v>-127.033</v>
      </c>
      <c r="D29" s="33">
        <v>-57.314999999999998</v>
      </c>
      <c r="E29" s="33">
        <v>37.386000000000003</v>
      </c>
      <c r="F29" s="33">
        <v>67.930999999999997</v>
      </c>
      <c r="G29" s="189">
        <v>-79.03100000000002</v>
      </c>
      <c r="H29" s="33">
        <v>30.686</v>
      </c>
      <c r="I29" s="33">
        <v>122.82599999999999</v>
      </c>
      <c r="J29" s="33">
        <v>13.444000000000001</v>
      </c>
      <c r="K29" s="33">
        <v>28.062000000000001</v>
      </c>
      <c r="L29" s="189">
        <v>195.018</v>
      </c>
      <c r="M29" s="33">
        <v>101.85</v>
      </c>
      <c r="N29" s="33">
        <v>111.931</v>
      </c>
      <c r="O29" s="33">
        <v>-30.161999999999999</v>
      </c>
      <c r="P29" s="33">
        <v>2.9430000000000001</v>
      </c>
      <c r="Q29" s="189">
        <v>186.56200000000001</v>
      </c>
      <c r="R29" s="33">
        <v>2.3839999999999999</v>
      </c>
      <c r="S29" s="33">
        <v>12.455946203338172</v>
      </c>
    </row>
    <row r="30" spans="1:19" ht="20.100000000000001" customHeight="1" x14ac:dyDescent="0.2">
      <c r="A30" s="58">
        <v>47</v>
      </c>
      <c r="B30" s="38" t="s">
        <v>61</v>
      </c>
      <c r="C30" s="39">
        <v>-0.42080504987201656</v>
      </c>
      <c r="D30" s="39">
        <v>-0.42811407515912986</v>
      </c>
      <c r="E30" s="39">
        <v>0.25051533158661726</v>
      </c>
      <c r="F30" s="39">
        <v>0.48193507954605519</v>
      </c>
      <c r="G30" s="195">
        <v>-0.1164687138984741</v>
      </c>
      <c r="H30" s="39">
        <v>0.16658990176609609</v>
      </c>
      <c r="I30" s="39">
        <v>0.82958192073331871</v>
      </c>
      <c r="J30" s="39">
        <v>3.3524868052461887E-3</v>
      </c>
      <c r="K30" s="39">
        <v>0.10865379533219068</v>
      </c>
      <c r="L30" s="195">
        <v>1.1081781046368515</v>
      </c>
      <c r="M30" s="39">
        <v>0.68799220773337155</v>
      </c>
      <c r="N30" s="39">
        <v>0.74034083615853341</v>
      </c>
      <c r="O30" s="39">
        <v>-0.24075989700918915</v>
      </c>
      <c r="P30" s="39">
        <v>-4.4352494355892148E-2</v>
      </c>
      <c r="Q30" s="195">
        <v>1.1432206525268236</v>
      </c>
      <c r="R30" s="39">
        <v>-1.0336834316175748E-2</v>
      </c>
      <c r="S30" s="39">
        <v>4.3401112965214171E-2</v>
      </c>
    </row>
    <row r="31" spans="1:19" ht="6.75" customHeight="1" x14ac:dyDescent="0.2"/>
    <row r="32" spans="1:19" ht="32.25" customHeight="1" x14ac:dyDescent="0.2">
      <c r="B32" s="220" t="s">
        <v>252</v>
      </c>
      <c r="C32" s="220"/>
      <c r="D32" s="220"/>
      <c r="E32" s="220"/>
      <c r="F32" s="220"/>
      <c r="G32" s="220"/>
      <c r="H32" s="220"/>
      <c r="I32" s="220"/>
      <c r="J32" s="220"/>
      <c r="K32" s="220"/>
      <c r="L32" s="220"/>
      <c r="M32" s="220"/>
      <c r="N32" s="220"/>
      <c r="O32" s="220"/>
      <c r="P32" s="220"/>
      <c r="Q32" s="220"/>
      <c r="R32" s="220"/>
      <c r="S32" s="220"/>
    </row>
  </sheetData>
  <mergeCells count="1">
    <mergeCell ref="B32:S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dimension ref="A1:S50"/>
  <sheetViews>
    <sheetView showGridLines="0" zoomScaleNormal="100" workbookViewId="0"/>
  </sheetViews>
  <sheetFormatPr defaultColWidth="10.7109375" defaultRowHeight="19.5" customHeight="1" x14ac:dyDescent="0.25"/>
  <cols>
    <col min="1" max="1" width="5.7109375" style="59" customWidth="1"/>
    <col min="2" max="2" width="27.5703125" style="63" customWidth="1"/>
    <col min="3" max="15" width="10.7109375" style="63" customWidth="1"/>
    <col min="16" max="16384" width="10.7109375" style="63"/>
  </cols>
  <sheetData>
    <row r="1" spans="1:19" s="14" customFormat="1" ht="15" customHeight="1" x14ac:dyDescent="0.25">
      <c r="A1" s="58"/>
    </row>
    <row r="2" spans="1:19" s="14" customFormat="1" ht="15" customHeight="1" x14ac:dyDescent="0.25">
      <c r="A2" s="58"/>
    </row>
    <row r="3" spans="1:19" s="14" customFormat="1" ht="15" customHeight="1" x14ac:dyDescent="0.25">
      <c r="A3" s="58"/>
      <c r="B3" s="102" t="s">
        <v>208</v>
      </c>
    </row>
    <row r="4" spans="1:19" s="14" customFormat="1" ht="8.1" customHeight="1" x14ac:dyDescent="0.25">
      <c r="A4" s="58"/>
      <c r="B4" s="102"/>
    </row>
    <row r="5" spans="1:19" ht="21.95" customHeight="1" x14ac:dyDescent="0.25">
      <c r="B5" s="222" t="s">
        <v>0</v>
      </c>
      <c r="C5" s="222"/>
      <c r="D5" s="222"/>
      <c r="E5" s="222"/>
      <c r="F5" s="222"/>
      <c r="G5" s="222"/>
      <c r="H5" s="222"/>
      <c r="I5" s="222"/>
      <c r="J5" s="222"/>
      <c r="K5" s="222"/>
      <c r="L5" s="222"/>
      <c r="M5" s="222"/>
      <c r="N5" s="222"/>
      <c r="O5" s="222"/>
      <c r="P5" s="222"/>
      <c r="Q5" s="222"/>
      <c r="R5" s="222"/>
      <c r="S5" s="222"/>
    </row>
    <row r="6" spans="1:19" ht="18.95" customHeight="1" x14ac:dyDescent="0.25">
      <c r="A6" s="58">
        <v>1</v>
      </c>
      <c r="B6" s="65" t="s">
        <v>10</v>
      </c>
      <c r="C6" s="66" t="s">
        <v>22</v>
      </c>
      <c r="D6" s="66" t="s">
        <v>29</v>
      </c>
      <c r="E6" s="66" t="s">
        <v>31</v>
      </c>
      <c r="F6" s="66" t="s">
        <v>32</v>
      </c>
      <c r="G6" s="66">
        <v>2020</v>
      </c>
      <c r="H6" s="66" t="s">
        <v>43</v>
      </c>
      <c r="I6" s="66" t="s">
        <v>51</v>
      </c>
      <c r="J6" s="66" t="s">
        <v>52</v>
      </c>
      <c r="K6" s="66" t="s">
        <v>53</v>
      </c>
      <c r="L6" s="66">
        <v>2021</v>
      </c>
      <c r="M6" s="66" t="s">
        <v>54</v>
      </c>
      <c r="N6" s="66" t="s">
        <v>210</v>
      </c>
      <c r="O6" s="66" t="s">
        <v>217</v>
      </c>
      <c r="P6" s="66" t="s">
        <v>222</v>
      </c>
      <c r="Q6" s="66">
        <v>2022</v>
      </c>
      <c r="R6" s="66" t="s">
        <v>233</v>
      </c>
      <c r="S6" s="66" t="s">
        <v>247</v>
      </c>
    </row>
    <row r="7" spans="1:19" ht="19.5" customHeight="1" x14ac:dyDescent="0.25">
      <c r="A7" s="58">
        <v>2</v>
      </c>
      <c r="B7" s="67" t="s">
        <v>81</v>
      </c>
      <c r="C7" s="68">
        <v>442.012</v>
      </c>
      <c r="D7" s="68">
        <v>336.56800000000004</v>
      </c>
      <c r="E7" s="68">
        <v>537.82599999999991</v>
      </c>
      <c r="F7" s="68">
        <v>634.52300000000002</v>
      </c>
      <c r="G7" s="207">
        <v>1950.9290000000001</v>
      </c>
      <c r="H7" s="68">
        <v>602.92899999999997</v>
      </c>
      <c r="I7" s="68">
        <v>686.18899999999996</v>
      </c>
      <c r="J7" s="68">
        <v>655.08199999999999</v>
      </c>
      <c r="K7" s="68">
        <v>677.91</v>
      </c>
      <c r="L7" s="207">
        <v>2622.1099999999997</v>
      </c>
      <c r="M7" s="68">
        <v>722.13599999999997</v>
      </c>
      <c r="N7" s="68">
        <v>829.43399999999997</v>
      </c>
      <c r="O7" s="68">
        <v>702.64499999999998</v>
      </c>
      <c r="P7" s="68">
        <v>779.77499999999998</v>
      </c>
      <c r="Q7" s="207">
        <v>3033.9900000000002</v>
      </c>
      <c r="R7" s="68">
        <v>667.31799999999998</v>
      </c>
      <c r="S7" s="68">
        <v>626.70399999999995</v>
      </c>
    </row>
    <row r="8" spans="1:19" ht="19.5" customHeight="1" x14ac:dyDescent="0.25">
      <c r="A8" s="58">
        <v>3</v>
      </c>
      <c r="B8" s="69" t="s">
        <v>82</v>
      </c>
      <c r="C8" s="70">
        <v>-397.41500000000002</v>
      </c>
      <c r="D8" s="70">
        <v>-319.51202554000002</v>
      </c>
      <c r="E8" s="70">
        <v>-403.41074768999994</v>
      </c>
      <c r="F8" s="70">
        <v>-455.82144984999996</v>
      </c>
      <c r="G8" s="208">
        <v>-1576.1592230799999</v>
      </c>
      <c r="H8" s="70">
        <v>-428.87</v>
      </c>
      <c r="I8" s="70">
        <v>-469.30700000000002</v>
      </c>
      <c r="J8" s="70">
        <v>-507.04500000000002</v>
      </c>
      <c r="K8" s="70">
        <v>-583.79700000000003</v>
      </c>
      <c r="L8" s="208">
        <v>-1989.019</v>
      </c>
      <c r="M8" s="70">
        <v>-524.78</v>
      </c>
      <c r="N8" s="70">
        <v>-556.32899999999995</v>
      </c>
      <c r="O8" s="70">
        <v>-617.846</v>
      </c>
      <c r="P8" s="70">
        <v>-696.22500000000002</v>
      </c>
      <c r="Q8" s="208">
        <v>-2395.1799999999998</v>
      </c>
      <c r="R8" s="70">
        <v>-567.81299999999999</v>
      </c>
      <c r="S8" s="70">
        <v>-565.024</v>
      </c>
    </row>
    <row r="9" spans="1:19" ht="19.5" customHeight="1" x14ac:dyDescent="0.25">
      <c r="A9" s="58">
        <v>4</v>
      </c>
      <c r="B9" s="71" t="s">
        <v>83</v>
      </c>
      <c r="C9" s="72">
        <v>44.597000000000001</v>
      </c>
      <c r="D9" s="72">
        <v>17.055974460000055</v>
      </c>
      <c r="E9" s="72">
        <v>134.41525230999994</v>
      </c>
      <c r="F9" s="72">
        <v>178.70155015000009</v>
      </c>
      <c r="G9" s="209">
        <v>374.76977692000008</v>
      </c>
      <c r="H9" s="72">
        <v>174.059</v>
      </c>
      <c r="I9" s="72">
        <v>216.88200000000001</v>
      </c>
      <c r="J9" s="72">
        <v>148.03700000000001</v>
      </c>
      <c r="K9" s="72">
        <v>94.113</v>
      </c>
      <c r="L9" s="209">
        <v>633.09100000000012</v>
      </c>
      <c r="M9" s="72">
        <v>197.35599999999999</v>
      </c>
      <c r="N9" s="72">
        <v>273.10500000000002</v>
      </c>
      <c r="O9" s="72">
        <v>84.799000000000007</v>
      </c>
      <c r="P9" s="72">
        <v>83.55</v>
      </c>
      <c r="Q9" s="209">
        <v>638.80999999999995</v>
      </c>
      <c r="R9" s="72">
        <v>99.504999999999995</v>
      </c>
      <c r="S9" s="72">
        <v>61.68</v>
      </c>
    </row>
    <row r="10" spans="1:19" ht="19.5" customHeight="1" x14ac:dyDescent="0.25">
      <c r="A10" s="58">
        <v>5</v>
      </c>
      <c r="B10" s="73" t="s">
        <v>34</v>
      </c>
      <c r="C10" s="68">
        <v>-34.878999999999998</v>
      </c>
      <c r="D10" s="68">
        <v>-25.394974459999993</v>
      </c>
      <c r="E10" s="68">
        <v>-30.710252310000001</v>
      </c>
      <c r="F10" s="68">
        <v>-48.40655014999998</v>
      </c>
      <c r="G10" s="209">
        <v>-139.39077691999998</v>
      </c>
      <c r="H10" s="68">
        <v>-30.45</v>
      </c>
      <c r="I10" s="68">
        <v>-30.803000000000001</v>
      </c>
      <c r="J10" s="68">
        <v>-32.99</v>
      </c>
      <c r="K10" s="68">
        <v>-39.56</v>
      </c>
      <c r="L10" s="209">
        <v>-133.803</v>
      </c>
      <c r="M10" s="68">
        <v>-36.048999999999999</v>
      </c>
      <c r="N10" s="68">
        <v>-37.119</v>
      </c>
      <c r="O10" s="68">
        <v>-31.565000000000001</v>
      </c>
      <c r="P10" s="68">
        <v>-40.81</v>
      </c>
      <c r="Q10" s="209">
        <v>-145.54300000000001</v>
      </c>
      <c r="R10" s="68">
        <v>-28.48</v>
      </c>
      <c r="S10" s="68">
        <v>-32.621000000000002</v>
      </c>
    </row>
    <row r="11" spans="1:19" ht="19.5" customHeight="1" x14ac:dyDescent="0.25">
      <c r="A11" s="114">
        <v>10</v>
      </c>
      <c r="B11" s="73" t="s">
        <v>84</v>
      </c>
      <c r="C11" s="68">
        <v>67.596999999999994</v>
      </c>
      <c r="D11" s="68">
        <v>52.128</v>
      </c>
      <c r="E11" s="68">
        <v>61.359000000000002</v>
      </c>
      <c r="F11" s="68">
        <v>62.841000000000001</v>
      </c>
      <c r="G11" s="209">
        <v>243.92500000000001</v>
      </c>
      <c r="H11" s="68">
        <v>59.198</v>
      </c>
      <c r="I11" s="68">
        <v>62.156999999999996</v>
      </c>
      <c r="J11" s="68">
        <v>68.47</v>
      </c>
      <c r="K11" s="68">
        <v>68.885999999999996</v>
      </c>
      <c r="L11" s="209">
        <v>258.71100000000001</v>
      </c>
      <c r="M11" s="68">
        <v>65.891999999999996</v>
      </c>
      <c r="N11" s="68">
        <v>74.373999999999995</v>
      </c>
      <c r="O11" s="68">
        <v>72.753</v>
      </c>
      <c r="P11" s="68">
        <v>77.918000000000006</v>
      </c>
      <c r="Q11" s="209">
        <v>290.93700000000001</v>
      </c>
      <c r="R11" s="68">
        <v>71.680000000000007</v>
      </c>
      <c r="S11" s="68">
        <v>71.745000000000005</v>
      </c>
    </row>
    <row r="12" spans="1:19" ht="19.5" customHeight="1" x14ac:dyDescent="0.25">
      <c r="A12" s="114">
        <v>11</v>
      </c>
      <c r="B12" s="110" t="s">
        <v>165</v>
      </c>
      <c r="C12" s="111">
        <v>-440.88200000000001</v>
      </c>
      <c r="D12" s="111">
        <v>40.518000000000065</v>
      </c>
      <c r="E12" s="111">
        <v>86.270999999999916</v>
      </c>
      <c r="F12" s="111">
        <v>159.53500000000005</v>
      </c>
      <c r="G12" s="112">
        <v>-154.55799999999996</v>
      </c>
      <c r="H12" s="111">
        <v>179.96199999999999</v>
      </c>
      <c r="I12" s="111">
        <v>232.66800000000001</v>
      </c>
      <c r="J12" s="111">
        <v>155.77000000000001</v>
      </c>
      <c r="K12" s="111">
        <v>136.50399999999999</v>
      </c>
      <c r="L12" s="112">
        <v>704.904</v>
      </c>
      <c r="M12" s="111">
        <v>189.05</v>
      </c>
      <c r="N12" s="111">
        <v>313.976</v>
      </c>
      <c r="O12" s="111">
        <v>111.354</v>
      </c>
      <c r="P12" s="111">
        <v>35.774999999999999</v>
      </c>
      <c r="Q12" s="112">
        <v>650.15499999999997</v>
      </c>
      <c r="R12" s="111">
        <v>115.206</v>
      </c>
      <c r="S12" s="111">
        <v>-43.720999999999997</v>
      </c>
    </row>
    <row r="13" spans="1:19" ht="19.5" customHeight="1" x14ac:dyDescent="0.25">
      <c r="A13" s="58">
        <v>13</v>
      </c>
      <c r="B13" s="74" t="s">
        <v>166</v>
      </c>
      <c r="C13" s="75">
        <v>45.911000000000001</v>
      </c>
      <c r="D13" s="75">
        <v>39.417000000000066</v>
      </c>
      <c r="E13" s="75">
        <v>159.83199999999994</v>
      </c>
      <c r="F13" s="75">
        <v>173.75700000000006</v>
      </c>
      <c r="G13" s="76">
        <v>418.91700000000003</v>
      </c>
      <c r="H13" s="75">
        <v>179.03700000000001</v>
      </c>
      <c r="I13" s="75">
        <v>233.33699999999999</v>
      </c>
      <c r="J13" s="75">
        <v>178.25700000000001</v>
      </c>
      <c r="K13" s="75">
        <v>153.20400000000001</v>
      </c>
      <c r="L13" s="76">
        <v>743.83500000000004</v>
      </c>
      <c r="M13" s="75">
        <v>216.72300000000001</v>
      </c>
      <c r="N13" s="75">
        <v>302.38572632676119</v>
      </c>
      <c r="O13" s="75">
        <v>121.0616226327512</v>
      </c>
      <c r="P13" s="75">
        <v>120.15275167323881</v>
      </c>
      <c r="Q13" s="76">
        <v>760.32310063275122</v>
      </c>
      <c r="R13" s="75">
        <v>133</v>
      </c>
      <c r="S13" s="75">
        <v>71.519000000000005</v>
      </c>
    </row>
    <row r="14" spans="1:19" ht="19.5" customHeight="1" x14ac:dyDescent="0.25">
      <c r="A14" s="58">
        <v>14</v>
      </c>
      <c r="B14" s="77" t="s">
        <v>85</v>
      </c>
      <c r="C14" s="78">
        <v>0.10386822077228673</v>
      </c>
      <c r="D14" s="78">
        <v>0.11711452069121266</v>
      </c>
      <c r="E14" s="78">
        <v>0.29718161635919416</v>
      </c>
      <c r="F14" s="78">
        <v>0.27383877337779727</v>
      </c>
      <c r="G14" s="210">
        <v>0.21472693265618586</v>
      </c>
      <c r="H14" s="78">
        <v>0.29694541148294412</v>
      </c>
      <c r="I14" s="78">
        <v>0.34004771280215801</v>
      </c>
      <c r="J14" s="78">
        <v>0.27211402541971846</v>
      </c>
      <c r="K14" s="78">
        <v>0.22599460105323718</v>
      </c>
      <c r="L14" s="210">
        <v>0.28367803028858446</v>
      </c>
      <c r="M14" s="78">
        <v>0.30011382897404371</v>
      </c>
      <c r="N14" s="78">
        <v>0.36456876174205688</v>
      </c>
      <c r="O14" s="78">
        <v>0.17229414943926336</v>
      </c>
      <c r="P14" s="78">
        <v>0.15408643733543498</v>
      </c>
      <c r="Q14" s="210">
        <v>0.25060171610082799</v>
      </c>
      <c r="R14" s="78">
        <v>0.19930527874266843</v>
      </c>
      <c r="S14" s="78">
        <v>0.1141192652352626</v>
      </c>
    </row>
    <row r="15" spans="1:19" ht="12" customHeight="1" x14ac:dyDescent="0.25">
      <c r="A15" s="58"/>
      <c r="D15" s="79"/>
      <c r="E15" s="80"/>
      <c r="I15" s="81"/>
      <c r="J15" s="82"/>
      <c r="M15" s="64"/>
      <c r="N15" s="64"/>
      <c r="O15" s="64"/>
      <c r="R15" s="64"/>
      <c r="S15" s="64"/>
    </row>
    <row r="16" spans="1:19" ht="21.95" customHeight="1" x14ac:dyDescent="0.25">
      <c r="A16" s="58"/>
      <c r="B16" s="222" t="s">
        <v>11</v>
      </c>
      <c r="C16" s="222"/>
      <c r="D16" s="222"/>
      <c r="E16" s="222"/>
      <c r="F16" s="222"/>
      <c r="G16" s="222"/>
      <c r="H16" s="222"/>
      <c r="I16" s="222"/>
      <c r="J16" s="222"/>
      <c r="K16" s="222"/>
      <c r="L16" s="222"/>
      <c r="M16" s="222"/>
      <c r="N16" s="222"/>
      <c r="O16" s="222"/>
      <c r="P16" s="222"/>
      <c r="Q16" s="222"/>
      <c r="R16" s="222"/>
      <c r="S16" s="222"/>
    </row>
    <row r="17" spans="1:19" ht="18.95" customHeight="1" x14ac:dyDescent="0.25">
      <c r="A17" s="58"/>
      <c r="B17" s="65" t="s">
        <v>10</v>
      </c>
      <c r="C17" s="66" t="str">
        <f t="shared" ref="C17:S17" si="0">C$6</f>
        <v>1Q20</v>
      </c>
      <c r="D17" s="66" t="str">
        <f t="shared" si="0"/>
        <v>2Q20</v>
      </c>
      <c r="E17" s="66" t="str">
        <f t="shared" si="0"/>
        <v>3Q20</v>
      </c>
      <c r="F17" s="66" t="str">
        <f t="shared" si="0"/>
        <v>4Q20</v>
      </c>
      <c r="G17" s="66">
        <f t="shared" si="0"/>
        <v>2020</v>
      </c>
      <c r="H17" s="66" t="str">
        <f t="shared" si="0"/>
        <v>1Q21</v>
      </c>
      <c r="I17" s="66" t="str">
        <f t="shared" si="0"/>
        <v>2Q21</v>
      </c>
      <c r="J17" s="66" t="str">
        <f t="shared" si="0"/>
        <v>3Q21</v>
      </c>
      <c r="K17" s="66" t="str">
        <f t="shared" si="0"/>
        <v>4Q21</v>
      </c>
      <c r="L17" s="66">
        <f t="shared" si="0"/>
        <v>2021</v>
      </c>
      <c r="M17" s="66" t="str">
        <f t="shared" si="0"/>
        <v>1Q22</v>
      </c>
      <c r="N17" s="66" t="str">
        <f t="shared" si="0"/>
        <v>2Q22</v>
      </c>
      <c r="O17" s="66" t="str">
        <f t="shared" si="0"/>
        <v>3Q22</v>
      </c>
      <c r="P17" s="66" t="str">
        <f t="shared" si="0"/>
        <v>4Q22</v>
      </c>
      <c r="Q17" s="66">
        <f t="shared" si="0"/>
        <v>2022</v>
      </c>
      <c r="R17" s="66" t="str">
        <f t="shared" si="0"/>
        <v>1Q23</v>
      </c>
      <c r="S17" s="66" t="str">
        <f t="shared" si="0"/>
        <v>2Q23</v>
      </c>
    </row>
    <row r="18" spans="1:19" ht="18" customHeight="1" x14ac:dyDescent="0.25">
      <c r="A18" s="114">
        <v>17</v>
      </c>
      <c r="B18" s="67" t="s">
        <v>81</v>
      </c>
      <c r="C18" s="68">
        <v>162.40600000000001</v>
      </c>
      <c r="D18" s="68">
        <v>110.583</v>
      </c>
      <c r="E18" s="68">
        <v>206.035</v>
      </c>
      <c r="F18" s="68">
        <v>269.43799999999999</v>
      </c>
      <c r="G18" s="207">
        <v>748.46199999999999</v>
      </c>
      <c r="H18" s="68">
        <v>255.244</v>
      </c>
      <c r="I18" s="68">
        <v>310.89999999999998</v>
      </c>
      <c r="J18" s="68">
        <v>276.166</v>
      </c>
      <c r="K18" s="68">
        <v>323.274</v>
      </c>
      <c r="L18" s="207">
        <v>1165.5839999999998</v>
      </c>
      <c r="M18" s="68">
        <v>321.952</v>
      </c>
      <c r="N18" s="68">
        <v>369.57100000000003</v>
      </c>
      <c r="O18" s="68">
        <v>241.31200000000001</v>
      </c>
      <c r="P18" s="68">
        <v>315.19200000000001</v>
      </c>
      <c r="Q18" s="207">
        <v>1248.027</v>
      </c>
      <c r="R18" s="68">
        <v>267.71899999999999</v>
      </c>
      <c r="S18" s="68">
        <v>268.23899999999998</v>
      </c>
    </row>
    <row r="19" spans="1:19" ht="18" customHeight="1" x14ac:dyDescent="0.25">
      <c r="A19" s="114">
        <v>18</v>
      </c>
      <c r="B19" s="69" t="s">
        <v>82</v>
      </c>
      <c r="C19" s="70">
        <v>-185.26900000000001</v>
      </c>
      <c r="D19" s="70">
        <v>-119.96704370393027</v>
      </c>
      <c r="E19" s="70">
        <v>-148.05229442062466</v>
      </c>
      <c r="F19" s="70">
        <v>-174.08395867029483</v>
      </c>
      <c r="G19" s="208">
        <v>-627.37229679484972</v>
      </c>
      <c r="H19" s="70">
        <v>-165.905</v>
      </c>
      <c r="I19" s="70">
        <v>-177.07599999999999</v>
      </c>
      <c r="J19" s="70">
        <v>-192.637</v>
      </c>
      <c r="K19" s="70">
        <v>-191.035</v>
      </c>
      <c r="L19" s="208">
        <v>-726.65299999999991</v>
      </c>
      <c r="M19" s="70">
        <v>-193.256</v>
      </c>
      <c r="N19" s="70">
        <v>-215.64</v>
      </c>
      <c r="O19" s="70">
        <v>-193.36600000000001</v>
      </c>
      <c r="P19" s="70">
        <v>-302.97899999999998</v>
      </c>
      <c r="Q19" s="208">
        <v>-905.24099999999999</v>
      </c>
      <c r="R19" s="70">
        <v>-243.46199999999999</v>
      </c>
      <c r="S19" s="70">
        <v>-255.63</v>
      </c>
    </row>
    <row r="20" spans="1:19" ht="18" customHeight="1" x14ac:dyDescent="0.25">
      <c r="A20" s="114">
        <v>19</v>
      </c>
      <c r="B20" s="71" t="s">
        <v>83</v>
      </c>
      <c r="C20" s="72">
        <v>-22.863</v>
      </c>
      <c r="D20" s="72">
        <v>-9.3840437039302778</v>
      </c>
      <c r="E20" s="72">
        <v>57.982705579375327</v>
      </c>
      <c r="F20" s="72">
        <v>95.354041329705154</v>
      </c>
      <c r="G20" s="209">
        <v>121.08970320515022</v>
      </c>
      <c r="H20" s="72">
        <v>89.338999999999999</v>
      </c>
      <c r="I20" s="72">
        <v>133.82400000000001</v>
      </c>
      <c r="J20" s="72">
        <v>83.528999999999996</v>
      </c>
      <c r="K20" s="72">
        <v>132.239</v>
      </c>
      <c r="L20" s="209">
        <v>438.93100000000004</v>
      </c>
      <c r="M20" s="72">
        <v>128.696</v>
      </c>
      <c r="N20" s="72">
        <v>153.93100000000001</v>
      </c>
      <c r="O20" s="72">
        <v>47.945999999999998</v>
      </c>
      <c r="P20" s="72">
        <v>12.212999999999999</v>
      </c>
      <c r="Q20" s="209">
        <v>342.786</v>
      </c>
      <c r="R20" s="72">
        <v>24.257000000000001</v>
      </c>
      <c r="S20" s="72">
        <v>12.609</v>
      </c>
    </row>
    <row r="21" spans="1:19" ht="18" customHeight="1" x14ac:dyDescent="0.25">
      <c r="A21" s="114">
        <v>20</v>
      </c>
      <c r="B21" s="73" t="s">
        <v>34</v>
      </c>
      <c r="C21" s="68">
        <v>-17.384</v>
      </c>
      <c r="D21" s="68">
        <v>-12.594186170859334</v>
      </c>
      <c r="E21" s="68">
        <v>-15.947629841257017</v>
      </c>
      <c r="F21" s="68">
        <v>-24.297064760708018</v>
      </c>
      <c r="G21" s="209">
        <v>-70.222880772824368</v>
      </c>
      <c r="H21" s="72">
        <v>-15.637</v>
      </c>
      <c r="I21" s="72">
        <v>-15.018000000000001</v>
      </c>
      <c r="J21" s="72">
        <v>-14.083</v>
      </c>
      <c r="K21" s="72">
        <v>-20.001000000000001</v>
      </c>
      <c r="L21" s="209">
        <v>-64.739000000000004</v>
      </c>
      <c r="M21" s="68">
        <v>-15.148</v>
      </c>
      <c r="N21" s="68">
        <v>-16.739999999999998</v>
      </c>
      <c r="O21" s="68">
        <v>-17.338000000000001</v>
      </c>
      <c r="P21" s="68">
        <v>-15.218</v>
      </c>
      <c r="Q21" s="209">
        <v>-64.444000000000003</v>
      </c>
      <c r="R21" s="68">
        <v>-14.76</v>
      </c>
      <c r="S21" s="68">
        <v>-14.281000000000001</v>
      </c>
    </row>
    <row r="22" spans="1:19" ht="18" customHeight="1" x14ac:dyDescent="0.25">
      <c r="A22" s="58">
        <v>25</v>
      </c>
      <c r="B22" s="73" t="s">
        <v>84</v>
      </c>
      <c r="C22" s="68">
        <v>45.487000000000002</v>
      </c>
      <c r="D22" s="68">
        <v>31.056000000000001</v>
      </c>
      <c r="E22" s="68">
        <v>40.942999999999998</v>
      </c>
      <c r="F22" s="68">
        <v>42.497999999999998</v>
      </c>
      <c r="G22" s="209">
        <v>159.98400000000001</v>
      </c>
      <c r="H22" s="72">
        <v>37.795000000000002</v>
      </c>
      <c r="I22" s="72">
        <v>41.637999999999998</v>
      </c>
      <c r="J22" s="72">
        <v>47.331000000000003</v>
      </c>
      <c r="K22" s="72">
        <v>48.127000000000002</v>
      </c>
      <c r="L22" s="209">
        <v>174.89099999999999</v>
      </c>
      <c r="M22" s="68">
        <v>44.866999999999997</v>
      </c>
      <c r="N22" s="68">
        <v>51.223999999999997</v>
      </c>
      <c r="O22" s="68">
        <v>49.095999999999997</v>
      </c>
      <c r="P22" s="68">
        <v>59.326999999999998</v>
      </c>
      <c r="Q22" s="209">
        <v>204.51399999999998</v>
      </c>
      <c r="R22" s="68">
        <v>52.661999999999999</v>
      </c>
      <c r="S22" s="68">
        <v>52.813000000000002</v>
      </c>
    </row>
    <row r="23" spans="1:19" ht="18" customHeight="1" x14ac:dyDescent="0.25">
      <c r="A23" s="58">
        <v>28</v>
      </c>
      <c r="B23" s="74" t="s">
        <v>166</v>
      </c>
      <c r="C23" s="75">
        <v>-15.013</v>
      </c>
      <c r="D23" s="75">
        <v>2.6780000000000075</v>
      </c>
      <c r="E23" s="75">
        <v>74.842999999999989</v>
      </c>
      <c r="F23" s="75">
        <v>92.85</v>
      </c>
      <c r="G23" s="76">
        <v>155.358</v>
      </c>
      <c r="H23" s="75">
        <v>96.846000000000004</v>
      </c>
      <c r="I23" s="75">
        <v>143.28800000000001</v>
      </c>
      <c r="J23" s="75">
        <v>115.10899999999999</v>
      </c>
      <c r="K23" s="75">
        <v>121.70099999999999</v>
      </c>
      <c r="L23" s="76">
        <v>476.94399999999996</v>
      </c>
      <c r="M23" s="75">
        <v>136.1893114964686</v>
      </c>
      <c r="N23" s="75">
        <v>161.94841483029259</v>
      </c>
      <c r="O23" s="75">
        <v>63.729622632751195</v>
      </c>
      <c r="P23" s="75">
        <v>77.971907515539385</v>
      </c>
      <c r="Q23" s="76">
        <v>439.8392564750518</v>
      </c>
      <c r="R23" s="75">
        <v>41.509</v>
      </c>
      <c r="S23" s="75">
        <v>19.951000000000001</v>
      </c>
    </row>
    <row r="24" spans="1:19" ht="18" customHeight="1" x14ac:dyDescent="0.25">
      <c r="A24" s="58">
        <v>29</v>
      </c>
      <c r="B24" s="77" t="s">
        <v>85</v>
      </c>
      <c r="C24" s="78">
        <v>-9.2441165966774624E-2</v>
      </c>
      <c r="D24" s="78">
        <v>2.421710389481211E-2</v>
      </c>
      <c r="E24" s="78">
        <v>0.36325381609920637</v>
      </c>
      <c r="F24" s="78">
        <v>0.34460618027152812</v>
      </c>
      <c r="G24" s="210">
        <v>0.2075696561749294</v>
      </c>
      <c r="H24" s="78">
        <v>0.37942517747723747</v>
      </c>
      <c r="I24" s="78">
        <v>0.4608813123190737</v>
      </c>
      <c r="J24" s="78">
        <v>0.41681090358697304</v>
      </c>
      <c r="K24" s="78">
        <v>0.37646392843222776</v>
      </c>
      <c r="L24" s="210">
        <v>0.40918887012862226</v>
      </c>
      <c r="M24" s="78">
        <v>0.42301122992392842</v>
      </c>
      <c r="N24" s="78">
        <v>0.43820650113318571</v>
      </c>
      <c r="O24" s="78">
        <v>0.26409636749416188</v>
      </c>
      <c r="P24" s="78">
        <v>0.24737908168842923</v>
      </c>
      <c r="Q24" s="210">
        <v>0.35242767702545841</v>
      </c>
      <c r="R24" s="78">
        <v>0.15504689618592629</v>
      </c>
      <c r="S24" s="78">
        <v>7.4377700483524031E-2</v>
      </c>
    </row>
    <row r="25" spans="1:19" ht="12" customHeight="1" x14ac:dyDescent="0.25">
      <c r="A25" s="58"/>
      <c r="M25" s="64"/>
      <c r="N25" s="64"/>
      <c r="O25" s="64"/>
      <c r="R25" s="64"/>
      <c r="S25" s="64"/>
    </row>
    <row r="26" spans="1:19" ht="21.95" customHeight="1" x14ac:dyDescent="0.25">
      <c r="A26" s="58"/>
      <c r="B26" s="222" t="s">
        <v>13</v>
      </c>
      <c r="C26" s="222"/>
      <c r="D26" s="222"/>
      <c r="E26" s="222"/>
      <c r="F26" s="222"/>
      <c r="G26" s="222"/>
      <c r="H26" s="222"/>
      <c r="I26" s="222"/>
      <c r="J26" s="222"/>
      <c r="K26" s="222"/>
      <c r="L26" s="222"/>
      <c r="M26" s="222"/>
      <c r="N26" s="222"/>
      <c r="O26" s="222"/>
      <c r="P26" s="222"/>
      <c r="Q26" s="222"/>
      <c r="R26" s="222"/>
      <c r="S26" s="222"/>
    </row>
    <row r="27" spans="1:19" ht="18.95" customHeight="1" x14ac:dyDescent="0.25">
      <c r="A27" s="58"/>
      <c r="B27" s="65" t="s">
        <v>10</v>
      </c>
      <c r="C27" s="66" t="str">
        <f t="shared" ref="C27:S27" si="1">C$6</f>
        <v>1Q20</v>
      </c>
      <c r="D27" s="66" t="str">
        <f t="shared" si="1"/>
        <v>2Q20</v>
      </c>
      <c r="E27" s="66" t="str">
        <f t="shared" si="1"/>
        <v>3Q20</v>
      </c>
      <c r="F27" s="66" t="str">
        <f t="shared" si="1"/>
        <v>4Q20</v>
      </c>
      <c r="G27" s="66">
        <f t="shared" si="1"/>
        <v>2020</v>
      </c>
      <c r="H27" s="66" t="str">
        <f t="shared" si="1"/>
        <v>1Q21</v>
      </c>
      <c r="I27" s="66" t="str">
        <f t="shared" si="1"/>
        <v>2Q21</v>
      </c>
      <c r="J27" s="66" t="str">
        <f t="shared" si="1"/>
        <v>3Q21</v>
      </c>
      <c r="K27" s="66" t="str">
        <f t="shared" si="1"/>
        <v>4Q21</v>
      </c>
      <c r="L27" s="66">
        <f t="shared" si="1"/>
        <v>2021</v>
      </c>
      <c r="M27" s="66" t="str">
        <f t="shared" si="1"/>
        <v>1Q22</v>
      </c>
      <c r="N27" s="66" t="str">
        <f t="shared" si="1"/>
        <v>2Q22</v>
      </c>
      <c r="O27" s="66" t="str">
        <f t="shared" si="1"/>
        <v>3Q22</v>
      </c>
      <c r="P27" s="66" t="str">
        <f t="shared" si="1"/>
        <v>4Q22</v>
      </c>
      <c r="Q27" s="66">
        <f t="shared" si="1"/>
        <v>2022</v>
      </c>
      <c r="R27" s="66" t="str">
        <f t="shared" si="1"/>
        <v>1Q23</v>
      </c>
      <c r="S27" s="66" t="str">
        <f t="shared" si="1"/>
        <v>2Q23</v>
      </c>
    </row>
    <row r="28" spans="1:19" ht="18" customHeight="1" x14ac:dyDescent="0.25">
      <c r="A28" s="114">
        <v>32</v>
      </c>
      <c r="B28" s="67" t="s">
        <v>81</v>
      </c>
      <c r="C28" s="68">
        <v>377.267</v>
      </c>
      <c r="D28" s="68">
        <v>273.90359906932514</v>
      </c>
      <c r="E28" s="68">
        <v>417.69372280789736</v>
      </c>
      <c r="F28" s="68">
        <v>478.53393336130165</v>
      </c>
      <c r="G28" s="207">
        <v>1547.3982552385241</v>
      </c>
      <c r="H28" s="68">
        <v>468.30099999999999</v>
      </c>
      <c r="I28" s="68">
        <v>520.51</v>
      </c>
      <c r="J28" s="68">
        <v>521.75400000000002</v>
      </c>
      <c r="K28" s="68">
        <v>511.22199999999998</v>
      </c>
      <c r="L28" s="207">
        <v>2021.787</v>
      </c>
      <c r="M28" s="68">
        <v>561.72699999999998</v>
      </c>
      <c r="N28" s="68">
        <v>683.36800000000005</v>
      </c>
      <c r="O28" s="68">
        <v>615.53300000000002</v>
      </c>
      <c r="P28" s="68">
        <v>606.33900000000006</v>
      </c>
      <c r="Q28" s="207">
        <v>2466.9670000000001</v>
      </c>
      <c r="R28" s="68">
        <v>543.34100000000001</v>
      </c>
      <c r="S28" s="68">
        <v>465.09399999999999</v>
      </c>
    </row>
    <row r="29" spans="1:19" ht="18" customHeight="1" x14ac:dyDescent="0.25">
      <c r="A29" s="114">
        <v>33</v>
      </c>
      <c r="B29" s="69" t="s">
        <v>82</v>
      </c>
      <c r="C29" s="70">
        <v>-311.00599999999997</v>
      </c>
      <c r="D29" s="70">
        <v>-248.22114937403157</v>
      </c>
      <c r="E29" s="70">
        <v>-348.61323265231505</v>
      </c>
      <c r="F29" s="70">
        <v>-402.36522721802487</v>
      </c>
      <c r="G29" s="208">
        <v>-1310.2056092443713</v>
      </c>
      <c r="H29" s="70">
        <v>-386.69900000000001</v>
      </c>
      <c r="I29" s="70">
        <v>-441.66500000000002</v>
      </c>
      <c r="J29" s="70">
        <v>-461.68200000000002</v>
      </c>
      <c r="K29" s="70">
        <v>-552.65800000000002</v>
      </c>
      <c r="L29" s="208">
        <v>-1842.7040000000002</v>
      </c>
      <c r="M29" s="70">
        <v>-502.85899999999998</v>
      </c>
      <c r="N29" s="70">
        <v>-566.49599999999998</v>
      </c>
      <c r="O29" s="70">
        <v>-578.63499999999999</v>
      </c>
      <c r="P29" s="70">
        <v>-542.91300000000001</v>
      </c>
      <c r="Q29" s="208">
        <v>-2190.9030000000002</v>
      </c>
      <c r="R29" s="70">
        <v>-468.54</v>
      </c>
      <c r="S29" s="70">
        <v>-415.11599999999999</v>
      </c>
    </row>
    <row r="30" spans="1:19" ht="18" customHeight="1" x14ac:dyDescent="0.25">
      <c r="A30" s="114">
        <v>34</v>
      </c>
      <c r="B30" s="71" t="s">
        <v>83</v>
      </c>
      <c r="C30" s="72">
        <v>66.260999999999996</v>
      </c>
      <c r="D30" s="72">
        <v>25.68244969529356</v>
      </c>
      <c r="E30" s="72">
        <v>69.080490155582311</v>
      </c>
      <c r="F30" s="72">
        <v>76.168706143276765</v>
      </c>
      <c r="G30" s="209">
        <v>237.19264599415266</v>
      </c>
      <c r="H30" s="72">
        <v>81.602000000000004</v>
      </c>
      <c r="I30" s="72">
        <v>78.844999999999999</v>
      </c>
      <c r="J30" s="72">
        <v>60.072000000000003</v>
      </c>
      <c r="K30" s="72">
        <v>-41.436</v>
      </c>
      <c r="L30" s="209">
        <v>179.083</v>
      </c>
      <c r="M30" s="72">
        <v>58.868000000000002</v>
      </c>
      <c r="N30" s="72">
        <v>116.872</v>
      </c>
      <c r="O30" s="72">
        <v>36.898000000000003</v>
      </c>
      <c r="P30" s="72">
        <v>63.426000000000002</v>
      </c>
      <c r="Q30" s="209">
        <v>276.06400000000002</v>
      </c>
      <c r="R30" s="72">
        <v>74.801000000000002</v>
      </c>
      <c r="S30" s="72">
        <v>49.978000000000002</v>
      </c>
    </row>
    <row r="31" spans="1:19" ht="18" customHeight="1" x14ac:dyDescent="0.25">
      <c r="A31" s="114">
        <v>35</v>
      </c>
      <c r="B31" s="73" t="s">
        <v>34</v>
      </c>
      <c r="C31" s="68">
        <v>-12.962</v>
      </c>
      <c r="D31" s="68">
        <v>-11.27018851144312</v>
      </c>
      <c r="E31" s="68">
        <v>-11.333108074174911</v>
      </c>
      <c r="F31" s="68">
        <v>-18.455959396895583</v>
      </c>
      <c r="G31" s="209">
        <v>-54.021255982513608</v>
      </c>
      <c r="H31" s="68">
        <v>-12.015000000000001</v>
      </c>
      <c r="I31" s="68">
        <v>-12.042999999999999</v>
      </c>
      <c r="J31" s="68">
        <v>-12.577</v>
      </c>
      <c r="K31" s="68">
        <v>-15</v>
      </c>
      <c r="L31" s="209">
        <v>-51.634999999999998</v>
      </c>
      <c r="M31" s="68">
        <v>-14.974</v>
      </c>
      <c r="N31" s="68">
        <v>-15.063000000000001</v>
      </c>
      <c r="O31" s="68">
        <v>-14.430999999999999</v>
      </c>
      <c r="P31" s="68">
        <v>-15.967000000000001</v>
      </c>
      <c r="Q31" s="209">
        <v>-60.434999999999995</v>
      </c>
      <c r="R31" s="68">
        <v>-15.134</v>
      </c>
      <c r="S31" s="68">
        <v>-15.659000000000001</v>
      </c>
    </row>
    <row r="32" spans="1:19" ht="18" customHeight="1" x14ac:dyDescent="0.25">
      <c r="A32" s="58">
        <v>40</v>
      </c>
      <c r="B32" s="73" t="s">
        <v>84</v>
      </c>
      <c r="C32" s="68">
        <v>22.312999999999999</v>
      </c>
      <c r="D32" s="68">
        <v>20.754000000000001</v>
      </c>
      <c r="E32" s="68">
        <v>20.234999999999999</v>
      </c>
      <c r="F32" s="68">
        <v>19.347999999999999</v>
      </c>
      <c r="G32" s="209">
        <v>82.65</v>
      </c>
      <c r="H32" s="68">
        <v>20.134</v>
      </c>
      <c r="I32" s="68">
        <v>20.123999999999999</v>
      </c>
      <c r="J32" s="68">
        <v>20.228999999999999</v>
      </c>
      <c r="K32" s="68">
        <v>18.373999999999999</v>
      </c>
      <c r="L32" s="209">
        <v>78.86099999999999</v>
      </c>
      <c r="M32" s="68">
        <v>19.673999999999999</v>
      </c>
      <c r="N32" s="68">
        <v>21.765999999999998</v>
      </c>
      <c r="O32" s="68">
        <v>19.611000000000001</v>
      </c>
      <c r="P32" s="68">
        <v>17.675999999999998</v>
      </c>
      <c r="Q32" s="209">
        <v>78.727000000000004</v>
      </c>
      <c r="R32" s="68">
        <v>18.692</v>
      </c>
      <c r="S32" s="68">
        <v>18.82</v>
      </c>
    </row>
    <row r="33" spans="1:19" ht="18" customHeight="1" x14ac:dyDescent="0.25">
      <c r="A33" s="58">
        <v>43</v>
      </c>
      <c r="B33" s="74" t="s">
        <v>166</v>
      </c>
      <c r="C33" s="75">
        <v>61.991</v>
      </c>
      <c r="D33" s="75">
        <v>38.98300000000004</v>
      </c>
      <c r="E33" s="75">
        <v>85.918000000000006</v>
      </c>
      <c r="F33" s="75">
        <v>83.395000000000024</v>
      </c>
      <c r="G33" s="76">
        <v>270.28700000000009</v>
      </c>
      <c r="H33" s="75">
        <v>83.117999999999995</v>
      </c>
      <c r="I33" s="75">
        <v>91.317999999999998</v>
      </c>
      <c r="J33" s="75">
        <v>64.56</v>
      </c>
      <c r="K33" s="75">
        <v>31.928000000000001</v>
      </c>
      <c r="L33" s="76">
        <v>270.92399999999998</v>
      </c>
      <c r="M33" s="75">
        <v>81.949688503531377</v>
      </c>
      <c r="N33" s="75">
        <v>140.24531149646862</v>
      </c>
      <c r="O33" s="75">
        <v>58.325000000000003</v>
      </c>
      <c r="P33" s="75">
        <v>45.908844157699498</v>
      </c>
      <c r="Q33" s="76">
        <v>326.42884415769947</v>
      </c>
      <c r="R33" s="75">
        <v>89.162000000000006</v>
      </c>
      <c r="S33" s="75">
        <v>50.631</v>
      </c>
    </row>
    <row r="34" spans="1:19" ht="18" customHeight="1" x14ac:dyDescent="0.25">
      <c r="A34" s="58">
        <v>44</v>
      </c>
      <c r="B34" s="77" t="s">
        <v>85</v>
      </c>
      <c r="C34" s="78">
        <v>0.16431598841139033</v>
      </c>
      <c r="D34" s="78">
        <v>0.14232379615476839</v>
      </c>
      <c r="E34" s="78">
        <v>0.2056961723590823</v>
      </c>
      <c r="F34" s="78">
        <v>0.17427186284203447</v>
      </c>
      <c r="G34" s="210">
        <v>0.17467190433036686</v>
      </c>
      <c r="H34" s="78">
        <v>0.17748841023188078</v>
      </c>
      <c r="I34" s="78">
        <v>0.1754394728247296</v>
      </c>
      <c r="J34" s="78">
        <v>0.12373647351050496</v>
      </c>
      <c r="K34" s="78">
        <v>6.2454276224419139E-2</v>
      </c>
      <c r="L34" s="210">
        <v>0.13400224652745318</v>
      </c>
      <c r="M34" s="78">
        <v>0.14588881877412227</v>
      </c>
      <c r="N34" s="78">
        <v>0.20522662971703182</v>
      </c>
      <c r="O34" s="78">
        <v>9.4755277133801108E-2</v>
      </c>
      <c r="P34" s="78">
        <v>7.5714813260732844E-2</v>
      </c>
      <c r="Q34" s="210">
        <v>0.13231990705903218</v>
      </c>
      <c r="R34" s="78">
        <v>0.16409952497602795</v>
      </c>
      <c r="S34" s="78">
        <v>0.10886186448330876</v>
      </c>
    </row>
    <row r="35" spans="1:19" ht="12" customHeight="1" x14ac:dyDescent="0.25">
      <c r="A35" s="58"/>
    </row>
    <row r="36" spans="1:19" ht="21.95" customHeight="1" x14ac:dyDescent="0.25">
      <c r="A36" s="58"/>
      <c r="B36" s="223" t="s">
        <v>79</v>
      </c>
      <c r="C36" s="223"/>
      <c r="D36" s="223"/>
      <c r="E36" s="223"/>
      <c r="F36" s="223"/>
      <c r="G36" s="223"/>
      <c r="H36" s="223"/>
      <c r="I36" s="223"/>
      <c r="J36" s="223"/>
      <c r="K36" s="223"/>
      <c r="L36" s="223"/>
      <c r="M36" s="223"/>
      <c r="N36" s="223"/>
      <c r="O36" s="223"/>
      <c r="P36" s="223"/>
      <c r="Q36" s="223"/>
      <c r="R36" s="223"/>
      <c r="S36" s="223"/>
    </row>
    <row r="37" spans="1:19" ht="18.95" customHeight="1" x14ac:dyDescent="0.25">
      <c r="A37" s="58"/>
      <c r="B37" s="65" t="s">
        <v>10</v>
      </c>
      <c r="C37" s="66" t="str">
        <f t="shared" ref="C37:S37" si="2">C$6</f>
        <v>1Q20</v>
      </c>
      <c r="D37" s="66" t="str">
        <f t="shared" si="2"/>
        <v>2Q20</v>
      </c>
      <c r="E37" s="66" t="str">
        <f t="shared" si="2"/>
        <v>3Q20</v>
      </c>
      <c r="F37" s="66" t="str">
        <f t="shared" si="2"/>
        <v>4Q20</v>
      </c>
      <c r="G37" s="66">
        <f t="shared" si="2"/>
        <v>2020</v>
      </c>
      <c r="H37" s="66" t="str">
        <f t="shared" si="2"/>
        <v>1Q21</v>
      </c>
      <c r="I37" s="66" t="str">
        <f t="shared" si="2"/>
        <v>2Q21</v>
      </c>
      <c r="J37" s="66" t="str">
        <f t="shared" si="2"/>
        <v>3Q21</v>
      </c>
      <c r="K37" s="66" t="str">
        <f t="shared" si="2"/>
        <v>4Q21</v>
      </c>
      <c r="L37" s="66">
        <f t="shared" si="2"/>
        <v>2021</v>
      </c>
      <c r="M37" s="66" t="str">
        <f t="shared" si="2"/>
        <v>1Q22</v>
      </c>
      <c r="N37" s="66" t="str">
        <f t="shared" si="2"/>
        <v>2Q22</v>
      </c>
      <c r="O37" s="66" t="str">
        <f t="shared" si="2"/>
        <v>3Q22</v>
      </c>
      <c r="P37" s="66" t="str">
        <f t="shared" si="2"/>
        <v>4Q22</v>
      </c>
      <c r="Q37" s="66">
        <f t="shared" si="2"/>
        <v>2022</v>
      </c>
      <c r="R37" s="66" t="str">
        <f t="shared" si="2"/>
        <v>1Q23</v>
      </c>
      <c r="S37" s="66" t="str">
        <f t="shared" si="2"/>
        <v>2Q23</v>
      </c>
    </row>
    <row r="38" spans="1:19" ht="18" customHeight="1" x14ac:dyDescent="0.25">
      <c r="A38" s="114">
        <v>47</v>
      </c>
      <c r="B38" s="67" t="s">
        <v>81</v>
      </c>
      <c r="C38" s="68">
        <v>-87.71</v>
      </c>
      <c r="D38" s="68">
        <v>-51.97</v>
      </c>
      <c r="E38" s="68">
        <v>-99.442999999999998</v>
      </c>
      <c r="F38" s="68">
        <v>-136.279</v>
      </c>
      <c r="G38" s="207">
        <v>-375.40199999999999</v>
      </c>
      <c r="H38" s="68">
        <v>-129.315</v>
      </c>
      <c r="I38" s="68">
        <v>-162.642</v>
      </c>
      <c r="J38" s="68">
        <v>-156.63499999999999</v>
      </c>
      <c r="K38" s="68">
        <v>-187.62</v>
      </c>
      <c r="L38" s="207">
        <v>-636.21199999999999</v>
      </c>
      <c r="M38" s="68">
        <v>-187.04900000000001</v>
      </c>
      <c r="N38" s="68">
        <v>-207.239</v>
      </c>
      <c r="O38" s="68">
        <v>-151.999</v>
      </c>
      <c r="P38" s="68">
        <v>-137.29599999999999</v>
      </c>
      <c r="Q38" s="207">
        <v>-683.58300000000008</v>
      </c>
      <c r="R38" s="68">
        <v>-138.12100000000001</v>
      </c>
      <c r="S38" s="68">
        <v>-108.541</v>
      </c>
    </row>
    <row r="39" spans="1:19" ht="18" customHeight="1" x14ac:dyDescent="0.25">
      <c r="A39" s="114">
        <v>48</v>
      </c>
      <c r="B39" s="69" t="s">
        <v>82</v>
      </c>
      <c r="C39" s="70">
        <v>87.71</v>
      </c>
      <c r="D39" s="70">
        <v>51.97</v>
      </c>
      <c r="E39" s="70">
        <v>99.442999999999998</v>
      </c>
      <c r="F39" s="70">
        <v>136.279</v>
      </c>
      <c r="G39" s="208">
        <v>375.40199999999999</v>
      </c>
      <c r="H39" s="70">
        <v>129.315</v>
      </c>
      <c r="I39" s="70">
        <v>162.642</v>
      </c>
      <c r="J39" s="70">
        <v>156.63499999999999</v>
      </c>
      <c r="K39" s="70">
        <v>187.62</v>
      </c>
      <c r="L39" s="208">
        <v>636.21199999999999</v>
      </c>
      <c r="M39" s="70">
        <v>187.04900000000001</v>
      </c>
      <c r="N39" s="70">
        <v>207.239</v>
      </c>
      <c r="O39" s="70">
        <v>151.999</v>
      </c>
      <c r="P39" s="70">
        <v>137.29599999999999</v>
      </c>
      <c r="Q39" s="208">
        <v>683.58300000000008</v>
      </c>
      <c r="R39" s="70">
        <v>138.12100000000001</v>
      </c>
      <c r="S39" s="70">
        <v>108.541</v>
      </c>
    </row>
    <row r="40" spans="1:19" ht="12" customHeight="1" x14ac:dyDescent="0.25">
      <c r="A40" s="58"/>
    </row>
    <row r="41" spans="1:19" ht="21.95" customHeight="1" x14ac:dyDescent="0.25">
      <c r="A41" s="58"/>
      <c r="B41" s="223" t="s">
        <v>80</v>
      </c>
      <c r="C41" s="223"/>
      <c r="D41" s="223"/>
      <c r="E41" s="223"/>
      <c r="F41" s="223"/>
      <c r="G41" s="223"/>
      <c r="H41" s="223"/>
      <c r="I41" s="223"/>
      <c r="J41" s="223"/>
      <c r="K41" s="223"/>
      <c r="L41" s="223"/>
      <c r="M41" s="223"/>
      <c r="N41" s="223"/>
      <c r="O41" s="223"/>
      <c r="P41" s="223"/>
      <c r="Q41" s="223"/>
      <c r="R41" s="223"/>
      <c r="S41" s="223"/>
    </row>
    <row r="42" spans="1:19" ht="18.95" customHeight="1" x14ac:dyDescent="0.25">
      <c r="A42" s="58"/>
      <c r="B42" s="65" t="s">
        <v>10</v>
      </c>
      <c r="C42" s="66" t="str">
        <f t="shared" ref="C42:S42" si="3">C$6</f>
        <v>1Q20</v>
      </c>
      <c r="D42" s="66" t="str">
        <f t="shared" si="3"/>
        <v>2Q20</v>
      </c>
      <c r="E42" s="66" t="str">
        <f t="shared" si="3"/>
        <v>3Q20</v>
      </c>
      <c r="F42" s="66" t="str">
        <f t="shared" si="3"/>
        <v>4Q20</v>
      </c>
      <c r="G42" s="66">
        <f t="shared" si="3"/>
        <v>2020</v>
      </c>
      <c r="H42" s="66" t="str">
        <f t="shared" si="3"/>
        <v>1Q21</v>
      </c>
      <c r="I42" s="66" t="str">
        <f t="shared" si="3"/>
        <v>2Q21</v>
      </c>
      <c r="J42" s="66" t="str">
        <f t="shared" si="3"/>
        <v>3Q21</v>
      </c>
      <c r="K42" s="66" t="str">
        <f t="shared" si="3"/>
        <v>4Q21</v>
      </c>
      <c r="L42" s="66">
        <f t="shared" si="3"/>
        <v>2021</v>
      </c>
      <c r="M42" s="66" t="str">
        <f t="shared" si="3"/>
        <v>1Q22</v>
      </c>
      <c r="N42" s="66" t="str">
        <f t="shared" si="3"/>
        <v>2Q22</v>
      </c>
      <c r="O42" s="66" t="str">
        <f t="shared" si="3"/>
        <v>3Q22</v>
      </c>
      <c r="P42" s="66" t="str">
        <f t="shared" si="3"/>
        <v>4Q22</v>
      </c>
      <c r="Q42" s="66">
        <f t="shared" si="3"/>
        <v>2022</v>
      </c>
      <c r="R42" s="66" t="str">
        <f t="shared" si="3"/>
        <v>1Q23</v>
      </c>
      <c r="S42" s="66" t="str">
        <f t="shared" si="3"/>
        <v>2Q23</v>
      </c>
    </row>
    <row r="43" spans="1:19" ht="18" customHeight="1" x14ac:dyDescent="0.25">
      <c r="A43" s="114">
        <v>52</v>
      </c>
      <c r="B43" s="67" t="s">
        <v>81</v>
      </c>
      <c r="C43" s="68">
        <v>-9.9499999999999993</v>
      </c>
      <c r="D43" s="68">
        <v>4.0514009306749212</v>
      </c>
      <c r="E43" s="68">
        <v>13.540277192102513</v>
      </c>
      <c r="F43" s="68">
        <v>22.829066638698336</v>
      </c>
      <c r="G43" s="207">
        <v>30.470744761475771</v>
      </c>
      <c r="H43" s="68">
        <v>8.6989999999999998</v>
      </c>
      <c r="I43" s="68">
        <v>17.420999999999999</v>
      </c>
      <c r="J43" s="68">
        <v>13.797000000000001</v>
      </c>
      <c r="K43" s="68">
        <v>31.033999999999999</v>
      </c>
      <c r="L43" s="207">
        <v>70.950999999999993</v>
      </c>
      <c r="M43" s="68">
        <v>25.506</v>
      </c>
      <c r="N43" s="68">
        <v>-16.265999999999998</v>
      </c>
      <c r="O43" s="68">
        <v>-2.2010000000000001</v>
      </c>
      <c r="P43" s="68">
        <v>-4.46</v>
      </c>
      <c r="Q43" s="207">
        <v>2.5790000000000015</v>
      </c>
      <c r="R43" s="68">
        <v>-5.6210000000000004</v>
      </c>
      <c r="S43" s="68">
        <v>1.9119999999999999</v>
      </c>
    </row>
    <row r="44" spans="1:19" ht="18" customHeight="1" x14ac:dyDescent="0.25">
      <c r="A44" s="114">
        <v>53</v>
      </c>
      <c r="B44" s="69" t="s">
        <v>82</v>
      </c>
      <c r="C44" s="70">
        <v>11.151</v>
      </c>
      <c r="D44" s="70">
        <v>-3.2938324620381465</v>
      </c>
      <c r="E44" s="70">
        <v>-6.1882206170602005</v>
      </c>
      <c r="F44" s="70">
        <v>-15.652263961680234</v>
      </c>
      <c r="G44" s="208">
        <v>-13.98331704077858</v>
      </c>
      <c r="H44" s="70">
        <v>-5.5810000000000004</v>
      </c>
      <c r="I44" s="70">
        <v>-13.208</v>
      </c>
      <c r="J44" s="70">
        <v>-9.3610000000000007</v>
      </c>
      <c r="K44" s="70">
        <v>-27.724</v>
      </c>
      <c r="L44" s="208">
        <v>-55.874000000000002</v>
      </c>
      <c r="M44" s="70">
        <v>-15.714</v>
      </c>
      <c r="N44" s="70">
        <v>18.568000000000001</v>
      </c>
      <c r="O44" s="70">
        <v>2.1560000000000001</v>
      </c>
      <c r="P44" s="70">
        <v>12.371</v>
      </c>
      <c r="Q44" s="208">
        <v>17.381</v>
      </c>
      <c r="R44" s="70">
        <v>6.0679999999999996</v>
      </c>
      <c r="S44" s="70">
        <v>-2.819</v>
      </c>
    </row>
    <row r="45" spans="1:19" ht="18" customHeight="1" x14ac:dyDescent="0.25">
      <c r="A45" s="114">
        <v>54</v>
      </c>
      <c r="B45" s="67" t="s">
        <v>83</v>
      </c>
      <c r="C45" s="68">
        <v>1.2010000000000001</v>
      </c>
      <c r="D45" s="68">
        <v>0.75756846863677496</v>
      </c>
      <c r="E45" s="68">
        <v>7.3520565750423117</v>
      </c>
      <c r="F45" s="68">
        <v>7.1768026770181024</v>
      </c>
      <c r="G45" s="207">
        <v>16.487427720697191</v>
      </c>
      <c r="H45" s="68">
        <v>3.1179999999999999</v>
      </c>
      <c r="I45" s="68">
        <v>4.2130000000000001</v>
      </c>
      <c r="J45" s="68">
        <v>4.4359999999999999</v>
      </c>
      <c r="K45" s="68">
        <v>3.31</v>
      </c>
      <c r="L45" s="207">
        <v>15.077</v>
      </c>
      <c r="M45" s="68">
        <v>9.7919999999999998</v>
      </c>
      <c r="N45" s="68">
        <v>2.302</v>
      </c>
      <c r="O45" s="68">
        <v>-4.4999999999999998E-2</v>
      </c>
      <c r="P45" s="68">
        <v>7.9109999999999996</v>
      </c>
      <c r="Q45" s="207">
        <v>19.96</v>
      </c>
      <c r="R45" s="68">
        <v>0.44700000000000001</v>
      </c>
      <c r="S45" s="68">
        <v>-0.90700000000000003</v>
      </c>
    </row>
    <row r="46" spans="1:19" ht="18" customHeight="1" x14ac:dyDescent="0.25">
      <c r="A46" s="114">
        <v>55</v>
      </c>
      <c r="B46" s="73" t="s">
        <v>34</v>
      </c>
      <c r="C46" s="68">
        <v>-4.5330000000000004</v>
      </c>
      <c r="D46" s="68">
        <v>-1.5305997776975382</v>
      </c>
      <c r="E46" s="68">
        <v>-3.4295143945680722</v>
      </c>
      <c r="F46" s="68">
        <v>-5.6535259923963972</v>
      </c>
      <c r="G46" s="209">
        <v>-15.146640164662006</v>
      </c>
      <c r="H46" s="68">
        <v>-2.798</v>
      </c>
      <c r="I46" s="68">
        <v>-3.742</v>
      </c>
      <c r="J46" s="68">
        <v>-6.33</v>
      </c>
      <c r="K46" s="68">
        <v>-4.5590000000000002</v>
      </c>
      <c r="L46" s="209">
        <v>-17.429000000000002</v>
      </c>
      <c r="M46" s="68">
        <v>-5.9269999999999996</v>
      </c>
      <c r="N46" s="68">
        <v>-5.3159999999999998</v>
      </c>
      <c r="O46" s="68">
        <v>0.20399999999999999</v>
      </c>
      <c r="P46" s="68">
        <v>-9.625</v>
      </c>
      <c r="Q46" s="209">
        <v>-20.663999999999998</v>
      </c>
      <c r="R46" s="68">
        <v>1.4139999999999999</v>
      </c>
      <c r="S46" s="68">
        <v>-2.681</v>
      </c>
    </row>
    <row r="47" spans="1:19" ht="18" customHeight="1" x14ac:dyDescent="0.25">
      <c r="A47" s="114">
        <v>60</v>
      </c>
      <c r="B47" s="73" t="s">
        <v>84</v>
      </c>
      <c r="C47" s="68">
        <v>-0.20300000000000001</v>
      </c>
      <c r="D47" s="68">
        <v>0.318</v>
      </c>
      <c r="E47" s="68">
        <v>0.18099999999999999</v>
      </c>
      <c r="F47" s="68">
        <v>0.995</v>
      </c>
      <c r="G47" s="209">
        <v>1.2909999999999999</v>
      </c>
      <c r="H47" s="68">
        <v>1.2689999999999999</v>
      </c>
      <c r="I47" s="68">
        <v>0.39500000000000002</v>
      </c>
      <c r="J47" s="68">
        <v>0.91</v>
      </c>
      <c r="K47" s="68">
        <v>2.3849999999999998</v>
      </c>
      <c r="L47" s="209">
        <v>4.9589999999999996</v>
      </c>
      <c r="M47" s="68">
        <v>1.351</v>
      </c>
      <c r="N47" s="68">
        <v>1.3839999999999999</v>
      </c>
      <c r="O47" s="68">
        <v>4.0460000000000003</v>
      </c>
      <c r="P47" s="68">
        <v>0.91500000000000004</v>
      </c>
      <c r="Q47" s="209">
        <v>7.6960000000000006</v>
      </c>
      <c r="R47" s="68">
        <v>0.32600000000000001</v>
      </c>
      <c r="S47" s="68">
        <v>0.112</v>
      </c>
    </row>
    <row r="48" spans="1:19" ht="9.75" customHeight="1" x14ac:dyDescent="0.25"/>
    <row r="49" spans="2:19" ht="33" customHeight="1" x14ac:dyDescent="0.25">
      <c r="B49" s="221" t="s">
        <v>207</v>
      </c>
      <c r="C49" s="221"/>
      <c r="D49" s="221"/>
      <c r="E49" s="221"/>
      <c r="F49" s="221"/>
      <c r="G49" s="221"/>
      <c r="H49" s="221"/>
      <c r="I49" s="221"/>
      <c r="J49" s="221"/>
      <c r="K49" s="221"/>
      <c r="L49" s="221"/>
      <c r="M49" s="221"/>
      <c r="N49" s="221"/>
      <c r="O49" s="221"/>
      <c r="P49" s="221"/>
      <c r="Q49" s="221"/>
      <c r="R49" s="221"/>
      <c r="S49" s="221"/>
    </row>
    <row r="50" spans="2:19" ht="33" customHeight="1" x14ac:dyDescent="0.25">
      <c r="B50" s="221" t="s">
        <v>252</v>
      </c>
      <c r="C50" s="221"/>
      <c r="D50" s="221"/>
      <c r="E50" s="221"/>
      <c r="F50" s="221"/>
      <c r="G50" s="221"/>
      <c r="H50" s="221"/>
      <c r="I50" s="221"/>
      <c r="J50" s="221"/>
      <c r="K50" s="221"/>
      <c r="L50" s="221"/>
      <c r="M50" s="221"/>
      <c r="N50" s="221"/>
      <c r="O50" s="221"/>
      <c r="P50" s="221"/>
      <c r="Q50" s="221"/>
      <c r="R50" s="221"/>
      <c r="S50" s="221"/>
    </row>
  </sheetData>
  <mergeCells count="7">
    <mergeCell ref="B49:S49"/>
    <mergeCell ref="B50:S50"/>
    <mergeCell ref="B5:S5"/>
    <mergeCell ref="B16:S16"/>
    <mergeCell ref="B26:S26"/>
    <mergeCell ref="B36:S36"/>
    <mergeCell ref="B41:S41"/>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34"/>
  <sheetViews>
    <sheetView showGridLines="0" zoomScale="115" zoomScaleNormal="115" workbookViewId="0">
      <selection activeCell="T26" sqref="T26"/>
    </sheetView>
  </sheetViews>
  <sheetFormatPr defaultColWidth="8.7109375" defaultRowHeight="12" customHeight="1" x14ac:dyDescent="0.25"/>
  <cols>
    <col min="1" max="1" width="5.7109375" style="58" customWidth="1"/>
    <col min="2" max="2" width="27.7109375" style="14" customWidth="1"/>
    <col min="3" max="3" width="7.7109375" style="121" customWidth="1"/>
    <col min="4" max="20" width="9.7109375" style="14" customWidth="1"/>
    <col min="21" max="16384" width="8.7109375" style="14"/>
  </cols>
  <sheetData>
    <row r="1" spans="1:20" ht="15" customHeight="1" x14ac:dyDescent="0.25"/>
    <row r="2" spans="1:20" ht="15" customHeight="1" x14ac:dyDescent="0.25"/>
    <row r="3" spans="1:20" ht="15" customHeight="1" x14ac:dyDescent="0.25">
      <c r="B3" s="102" t="s">
        <v>171</v>
      </c>
      <c r="C3" s="122"/>
    </row>
    <row r="4" spans="1:20" ht="8.1" customHeight="1" x14ac:dyDescent="0.25">
      <c r="B4" s="102"/>
      <c r="C4" s="122"/>
    </row>
    <row r="5" spans="1:20" ht="20.100000000000001" customHeight="1" x14ac:dyDescent="0.25">
      <c r="B5" s="126" t="s">
        <v>0</v>
      </c>
      <c r="C5" s="127"/>
      <c r="D5" s="128" t="s">
        <v>22</v>
      </c>
      <c r="E5" s="128" t="s">
        <v>29</v>
      </c>
      <c r="F5" s="128" t="s">
        <v>31</v>
      </c>
      <c r="G5" s="128" t="s">
        <v>32</v>
      </c>
      <c r="H5" s="129">
        <v>2020</v>
      </c>
      <c r="I5" s="128" t="s">
        <v>43</v>
      </c>
      <c r="J5" s="128" t="s">
        <v>51</v>
      </c>
      <c r="K5" s="128" t="s">
        <v>52</v>
      </c>
      <c r="L5" s="128" t="s">
        <v>53</v>
      </c>
      <c r="M5" s="129">
        <v>2021</v>
      </c>
      <c r="N5" s="128" t="s">
        <v>54</v>
      </c>
      <c r="O5" s="128" t="s">
        <v>210</v>
      </c>
      <c r="P5" s="128" t="s">
        <v>217</v>
      </c>
      <c r="Q5" s="128" t="s">
        <v>222</v>
      </c>
      <c r="R5" s="129">
        <v>2022</v>
      </c>
      <c r="S5" s="128" t="s">
        <v>233</v>
      </c>
      <c r="T5" s="128" t="s">
        <v>247</v>
      </c>
    </row>
    <row r="6" spans="1:20" ht="12" customHeight="1" x14ac:dyDescent="0.25">
      <c r="A6" s="58">
        <v>2</v>
      </c>
      <c r="B6" s="2" t="s">
        <v>190</v>
      </c>
      <c r="C6" s="13" t="s">
        <v>175</v>
      </c>
      <c r="D6" s="3" t="s">
        <v>209</v>
      </c>
      <c r="E6" s="3" t="s">
        <v>209</v>
      </c>
      <c r="F6" s="3" t="s">
        <v>209</v>
      </c>
      <c r="G6" s="3" t="s">
        <v>209</v>
      </c>
      <c r="H6" s="182" t="s">
        <v>209</v>
      </c>
      <c r="I6" s="3">
        <v>2931.3791547102514</v>
      </c>
      <c r="J6" s="3">
        <v>3269.8120300102019</v>
      </c>
      <c r="K6" s="3">
        <v>3168.7017902642947</v>
      </c>
      <c r="L6" s="3">
        <v>3178.3428991104729</v>
      </c>
      <c r="M6" s="182">
        <v>12548.235874095222</v>
      </c>
      <c r="N6" s="3">
        <v>2707.1744350835875</v>
      </c>
      <c r="O6" s="3">
        <v>3164.2457031197487</v>
      </c>
      <c r="P6" s="3">
        <v>3028.9027120000001</v>
      </c>
      <c r="Q6" s="3">
        <v>3172.5908158087846</v>
      </c>
      <c r="R6" s="182">
        <v>12072.91366601212</v>
      </c>
      <c r="S6" s="3">
        <v>2947.4423323506417</v>
      </c>
      <c r="T6" s="3">
        <v>3214.436869063984</v>
      </c>
    </row>
    <row r="7" spans="1:20" ht="12" customHeight="1" x14ac:dyDescent="0.25">
      <c r="A7" s="58">
        <v>3</v>
      </c>
      <c r="B7" s="2" t="s">
        <v>189</v>
      </c>
      <c r="C7" s="13" t="s">
        <v>175</v>
      </c>
      <c r="D7" s="3">
        <v>2806.6430852401945</v>
      </c>
      <c r="E7" s="3">
        <v>1856.0748479393608</v>
      </c>
      <c r="F7" s="3">
        <v>3040.8218004169926</v>
      </c>
      <c r="G7" s="3">
        <v>3150.1999438000144</v>
      </c>
      <c r="H7" s="183">
        <v>10853.739677396561</v>
      </c>
      <c r="I7" s="3">
        <v>2960.244320731656</v>
      </c>
      <c r="J7" s="3">
        <v>3207.3267737242813</v>
      </c>
      <c r="K7" s="3">
        <v>3045.7087057145322</v>
      </c>
      <c r="L7" s="3">
        <v>3117.1887196230709</v>
      </c>
      <c r="M7" s="183">
        <v>12330.46851979354</v>
      </c>
      <c r="N7" s="3">
        <v>2752.6159681439585</v>
      </c>
      <c r="O7" s="3">
        <v>3174.1795330346258</v>
      </c>
      <c r="P7" s="3">
        <v>3135.0317083726209</v>
      </c>
      <c r="Q7" s="3">
        <v>3281.1908712107183</v>
      </c>
      <c r="R7" s="183">
        <v>12343.018080761924</v>
      </c>
      <c r="S7" s="3">
        <v>3130.5297918131209</v>
      </c>
      <c r="T7" s="3">
        <v>3546.4385468258624</v>
      </c>
    </row>
    <row r="8" spans="1:20" ht="12" customHeight="1" x14ac:dyDescent="0.25">
      <c r="B8" s="4"/>
      <c r="C8" s="123"/>
      <c r="D8" s="5"/>
      <c r="E8" s="5"/>
      <c r="F8" s="5"/>
      <c r="G8" s="5"/>
      <c r="H8" s="184"/>
      <c r="I8" s="5"/>
      <c r="J8" s="5"/>
      <c r="K8" s="5"/>
      <c r="L8" s="5"/>
      <c r="M8" s="184"/>
      <c r="N8" s="5"/>
      <c r="O8" s="5"/>
      <c r="P8" s="5"/>
      <c r="Q8" s="5"/>
      <c r="R8" s="184"/>
      <c r="S8" s="5"/>
      <c r="T8" s="5"/>
    </row>
    <row r="9" spans="1:20" ht="12" customHeight="1" x14ac:dyDescent="0.25">
      <c r="A9" s="58">
        <v>7</v>
      </c>
      <c r="B9" s="8" t="s">
        <v>188</v>
      </c>
      <c r="C9" s="124" t="s">
        <v>176</v>
      </c>
      <c r="D9" s="9">
        <v>3.12143537003633</v>
      </c>
      <c r="E9" s="9">
        <v>3.8568873952473233</v>
      </c>
      <c r="F9" s="9">
        <v>3.0698240981864853</v>
      </c>
      <c r="G9" s="9">
        <v>3.2873114590675288</v>
      </c>
      <c r="H9" s="185">
        <v>3.2808878926742153</v>
      </c>
      <c r="I9" s="9">
        <v>2.9950084975947435</v>
      </c>
      <c r="J9" s="9">
        <v>2.9036783354328217</v>
      </c>
      <c r="K9" s="9">
        <v>3.0152847782125272</v>
      </c>
      <c r="L9" s="9">
        <v>2.9936170730801241</v>
      </c>
      <c r="M9" s="185">
        <v>2.9759088695168199</v>
      </c>
      <c r="N9" s="9">
        <v>2.7891576325856806</v>
      </c>
      <c r="O9" s="9">
        <v>2.8759554019829197</v>
      </c>
      <c r="P9" s="9">
        <v>2.7810059623630861</v>
      </c>
      <c r="Q9" s="9">
        <v>2.6803637869283583</v>
      </c>
      <c r="R9" s="185">
        <v>2.7804873532419458</v>
      </c>
      <c r="S9" s="9">
        <v>2.924981379798743</v>
      </c>
      <c r="T9" s="9">
        <v>2.7165496489522449</v>
      </c>
    </row>
    <row r="10" spans="1:20" ht="12" customHeight="1" x14ac:dyDescent="0.25">
      <c r="A10" s="58">
        <v>8</v>
      </c>
      <c r="B10" s="8" t="s">
        <v>187</v>
      </c>
      <c r="C10" s="124" t="s">
        <v>176</v>
      </c>
      <c r="D10" s="9">
        <v>0.31826769955095796</v>
      </c>
      <c r="E10" s="9">
        <v>0.31973943289995427</v>
      </c>
      <c r="F10" s="9">
        <v>0.3268236322364747</v>
      </c>
      <c r="G10" s="9">
        <v>0.34401381478432208</v>
      </c>
      <c r="H10" s="185">
        <v>0.32838901514460117</v>
      </c>
      <c r="I10" s="9">
        <v>0.33779570993412117</v>
      </c>
      <c r="J10" s="9">
        <v>0.27791286427262735</v>
      </c>
      <c r="K10" s="9">
        <v>0.32963947337322991</v>
      </c>
      <c r="L10" s="9">
        <v>0.29433322244247778</v>
      </c>
      <c r="M10" s="185">
        <v>0.30921722161096288</v>
      </c>
      <c r="N10" s="9">
        <v>0.32123156380137191</v>
      </c>
      <c r="O10" s="9">
        <v>0.37310092655130261</v>
      </c>
      <c r="P10" s="9">
        <v>0.30390349917818416</v>
      </c>
      <c r="Q10" s="9">
        <v>0.35323188833418995</v>
      </c>
      <c r="R10" s="185">
        <v>0.33867606634669478</v>
      </c>
      <c r="S10" s="9">
        <v>0.27345117388777668</v>
      </c>
      <c r="T10" s="9">
        <v>0.34830323566074939</v>
      </c>
    </row>
    <row r="11" spans="1:20" ht="12" customHeight="1" x14ac:dyDescent="0.25">
      <c r="A11" s="58">
        <v>9</v>
      </c>
      <c r="B11" s="8" t="s">
        <v>186</v>
      </c>
      <c r="C11" s="124" t="s">
        <v>176</v>
      </c>
      <c r="D11" s="9">
        <v>0.48071532527633382</v>
      </c>
      <c r="E11" s="9">
        <v>0.40372889955412272</v>
      </c>
      <c r="F11" s="9">
        <v>0.51727440024816618</v>
      </c>
      <c r="G11" s="9">
        <v>0.53792754384810892</v>
      </c>
      <c r="H11" s="185">
        <v>0.49439788961868969</v>
      </c>
      <c r="I11" s="9">
        <v>0.48891506400314311</v>
      </c>
      <c r="J11" s="9">
        <v>0.50102033193011153</v>
      </c>
      <c r="K11" s="9">
        <v>0.50462228574058987</v>
      </c>
      <c r="L11" s="9">
        <v>0.56032713470243611</v>
      </c>
      <c r="M11" s="185">
        <v>0.5139968419295784</v>
      </c>
      <c r="N11" s="9">
        <v>0.62233229455186045</v>
      </c>
      <c r="O11" s="9">
        <v>0.59063058769216437</v>
      </c>
      <c r="P11" s="9">
        <v>0.62471974118815832</v>
      </c>
      <c r="Q11" s="9">
        <v>0.62647604979659188</v>
      </c>
      <c r="R11" s="185">
        <v>0.61588770087408673</v>
      </c>
      <c r="S11" s="9">
        <v>0.6977803373364444</v>
      </c>
      <c r="T11" s="9">
        <v>0.64433753730884247</v>
      </c>
    </row>
    <row r="12" spans="1:20" ht="12" customHeight="1" x14ac:dyDescent="0.25">
      <c r="A12" s="58">
        <v>10</v>
      </c>
      <c r="B12" s="8" t="s">
        <v>185</v>
      </c>
      <c r="C12" s="124" t="s">
        <v>177</v>
      </c>
      <c r="D12" s="225">
        <v>0.87420751852144263</v>
      </c>
      <c r="E12" s="225">
        <v>0.77491302767447301</v>
      </c>
      <c r="F12" s="225">
        <v>0.95155231804738039</v>
      </c>
      <c r="G12" s="225">
        <v>0.9445955197941226</v>
      </c>
      <c r="H12" s="226">
        <v>0.89932605197664472</v>
      </c>
      <c r="I12" s="225">
        <v>0.95311487763795</v>
      </c>
      <c r="J12" s="225">
        <v>0.9191756777451654</v>
      </c>
      <c r="K12" s="225">
        <v>0.96658253979377151</v>
      </c>
      <c r="L12" s="225">
        <v>0.97969862853555678</v>
      </c>
      <c r="M12" s="226">
        <v>0.95433389375058697</v>
      </c>
      <c r="N12" s="225">
        <v>1.0835875697838857</v>
      </c>
      <c r="O12" s="225">
        <v>1.0880741619927223</v>
      </c>
      <c r="P12" s="225">
        <v>1.0758061582359577</v>
      </c>
      <c r="Q12" s="225">
        <v>1.0242362475795384</v>
      </c>
      <c r="R12" s="226">
        <v>1.0669873559588055</v>
      </c>
      <c r="S12" s="225">
        <v>1.0330632249633616</v>
      </c>
      <c r="T12" s="225">
        <v>1.0176754269098651</v>
      </c>
    </row>
    <row r="13" spans="1:20" ht="12" customHeight="1" x14ac:dyDescent="0.25">
      <c r="A13" s="58">
        <v>11</v>
      </c>
      <c r="B13" s="8" t="s">
        <v>184</v>
      </c>
      <c r="C13" s="124" t="s">
        <v>177</v>
      </c>
      <c r="D13" s="225">
        <v>4.046953732639625E-3</v>
      </c>
      <c r="E13" s="225">
        <v>3.3505876106797914E-3</v>
      </c>
      <c r="F13" s="225">
        <v>3.6635610889474276E-3</v>
      </c>
      <c r="G13" s="225">
        <v>4.9380828193512109E-3</v>
      </c>
      <c r="H13" s="226">
        <v>4.0790991918326939E-3</v>
      </c>
      <c r="I13" s="225">
        <v>4.1787498935029095E-3</v>
      </c>
      <c r="J13" s="225">
        <v>3.9760397987736399E-3</v>
      </c>
      <c r="K13" s="225">
        <v>4.7503644760426003E-3</v>
      </c>
      <c r="L13" s="225">
        <v>5.282235899400735E-3</v>
      </c>
      <c r="M13" s="226">
        <v>4.5461802242157314E-3</v>
      </c>
      <c r="N13" s="225">
        <v>5.3016168670457194E-3</v>
      </c>
      <c r="O13" s="225">
        <v>4.7527091939898606E-3</v>
      </c>
      <c r="P13" s="225">
        <v>4.6812152755034671E-3</v>
      </c>
      <c r="Q13" s="225">
        <v>5.205383102491302E-3</v>
      </c>
      <c r="R13" s="226">
        <v>4.977298172354116E-3</v>
      </c>
      <c r="S13" s="225">
        <v>5.3679065456164552E-3</v>
      </c>
      <c r="T13" s="225">
        <v>5.0185035519589418E-3</v>
      </c>
    </row>
    <row r="14" spans="1:20" ht="12" customHeight="1" x14ac:dyDescent="0.25">
      <c r="B14" s="16"/>
      <c r="C14" s="125"/>
      <c r="D14" s="7"/>
      <c r="E14" s="7"/>
      <c r="F14" s="7"/>
      <c r="G14" s="7"/>
      <c r="H14" s="186"/>
      <c r="I14" s="7"/>
      <c r="J14" s="7"/>
      <c r="K14" s="7"/>
      <c r="L14" s="7"/>
      <c r="M14" s="186"/>
      <c r="N14" s="7"/>
      <c r="O14" s="7"/>
      <c r="P14" s="7"/>
      <c r="Q14" s="7"/>
      <c r="R14" s="186"/>
      <c r="S14" s="7"/>
      <c r="T14" s="7"/>
    </row>
    <row r="15" spans="1:20" ht="12" customHeight="1" x14ac:dyDescent="0.25">
      <c r="A15" s="58">
        <v>19</v>
      </c>
      <c r="B15" s="8" t="s">
        <v>183</v>
      </c>
      <c r="C15" s="124" t="s">
        <v>175</v>
      </c>
      <c r="D15" s="10">
        <v>76.861450929927472</v>
      </c>
      <c r="E15" s="10">
        <v>62.41506011355046</v>
      </c>
      <c r="F15" s="10">
        <v>81.855621004578808</v>
      </c>
      <c r="G15" s="10">
        <v>91.941864454418493</v>
      </c>
      <c r="H15" s="187">
        <v>313.07399650247527</v>
      </c>
      <c r="I15" s="10">
        <v>77.383317850297786</v>
      </c>
      <c r="J15" s="10">
        <v>81.601225728452988</v>
      </c>
      <c r="K15" s="10">
        <v>79.864463102425418</v>
      </c>
      <c r="L15" s="10">
        <v>81.100876164690533</v>
      </c>
      <c r="M15" s="187">
        <v>319.94988284586674</v>
      </c>
      <c r="N15" s="10">
        <v>66.325100955300968</v>
      </c>
      <c r="O15" s="10">
        <v>79.203500683463076</v>
      </c>
      <c r="P15" s="10">
        <v>76.017392955888212</v>
      </c>
      <c r="Q15" s="10">
        <v>74.856767635139846</v>
      </c>
      <c r="R15" s="187">
        <v>296.40276222979213</v>
      </c>
      <c r="S15" s="10">
        <v>74.840164664890096</v>
      </c>
      <c r="T15" s="10">
        <v>80.67247011191607</v>
      </c>
    </row>
    <row r="16" spans="1:20" ht="12" customHeight="1" x14ac:dyDescent="0.25">
      <c r="A16" s="58">
        <v>20</v>
      </c>
      <c r="B16" s="8" t="s">
        <v>182</v>
      </c>
      <c r="C16" s="124" t="s">
        <v>175</v>
      </c>
      <c r="D16" s="10">
        <v>7.0316774349999989</v>
      </c>
      <c r="E16" s="10">
        <v>4.6957145160000007</v>
      </c>
      <c r="F16" s="10">
        <v>7.9019411919999989</v>
      </c>
      <c r="G16" s="10">
        <v>8.5243380000000002</v>
      </c>
      <c r="H16" s="187">
        <v>28.153671142999997</v>
      </c>
      <c r="I16" s="10">
        <v>7.9203803110000006</v>
      </c>
      <c r="J16" s="10">
        <v>6.8515720625999998</v>
      </c>
      <c r="K16" s="10">
        <v>7.818813703</v>
      </c>
      <c r="L16" s="10">
        <v>7.0164624145999985</v>
      </c>
      <c r="M16" s="187">
        <v>29.607228491200001</v>
      </c>
      <c r="N16" s="10">
        <v>6.8877173941982797</v>
      </c>
      <c r="O16" s="10">
        <v>9.5891282877999995</v>
      </c>
      <c r="P16" s="10">
        <v>7.4251641829999988</v>
      </c>
      <c r="Q16" s="10">
        <v>9.3165078509370503</v>
      </c>
      <c r="R16" s="187">
        <v>33.218517715935327</v>
      </c>
      <c r="S16" s="10">
        <v>6.0929370323490657</v>
      </c>
      <c r="T16" s="10">
        <v>8.6546851670385507</v>
      </c>
    </row>
    <row r="17" spans="1:20" ht="12" customHeight="1" x14ac:dyDescent="0.25">
      <c r="A17" s="58">
        <v>21</v>
      </c>
      <c r="B17" s="8" t="s">
        <v>181</v>
      </c>
      <c r="C17" s="124" t="s">
        <v>175</v>
      </c>
      <c r="D17" s="10">
        <v>9.3651760407952356</v>
      </c>
      <c r="E17" s="10">
        <v>4.6695744032743889</v>
      </c>
      <c r="F17" s="10">
        <v>11.433498135559999</v>
      </c>
      <c r="G17" s="10">
        <v>12.540851280222961</v>
      </c>
      <c r="H17" s="187">
        <v>38.009099859852583</v>
      </c>
      <c r="I17" s="10">
        <v>10.351754991365107</v>
      </c>
      <c r="J17" s="10">
        <v>11.667701244917618</v>
      </c>
      <c r="K17" s="10">
        <v>10.813375130082051</v>
      </c>
      <c r="L17" s="10">
        <v>12.732570390344423</v>
      </c>
      <c r="M17" s="187">
        <v>45.5654017567092</v>
      </c>
      <c r="N17" s="10">
        <v>12.382930840276288</v>
      </c>
      <c r="O17" s="10">
        <v>14.153284304851079</v>
      </c>
      <c r="P17" s="10">
        <v>15.254027530564809</v>
      </c>
      <c r="Q17" s="10">
        <v>15.657574054739468</v>
      </c>
      <c r="R17" s="187">
        <v>57.447816730431647</v>
      </c>
      <c r="S17" s="10">
        <v>15.180074385916667</v>
      </c>
      <c r="T17" s="10">
        <v>15.996095611024511</v>
      </c>
    </row>
    <row r="18" spans="1:20" ht="12" customHeight="1" x14ac:dyDescent="0.25">
      <c r="A18" s="58">
        <v>22</v>
      </c>
      <c r="B18" s="8" t="s">
        <v>180</v>
      </c>
      <c r="C18" s="124" t="s">
        <v>191</v>
      </c>
      <c r="D18" s="10">
        <v>1.6989552294099477</v>
      </c>
      <c r="E18" s="10">
        <v>0.90018268940460933</v>
      </c>
      <c r="F18" s="10">
        <v>2.0958985725830988</v>
      </c>
      <c r="G18" s="10">
        <v>2.1308462494705087</v>
      </c>
      <c r="H18" s="187">
        <v>6.8258827408681642</v>
      </c>
      <c r="I18" s="10">
        <v>2.0652032224987962</v>
      </c>
      <c r="J18" s="10">
        <v>2.2448852449132701</v>
      </c>
      <c r="K18" s="10">
        <v>2.1867039171776885</v>
      </c>
      <c r="L18" s="10">
        <v>2.3114983860986316</v>
      </c>
      <c r="M18" s="187">
        <v>8.8082907706883855</v>
      </c>
      <c r="N18" s="10">
        <v>2.2474543861461997</v>
      </c>
      <c r="O18" s="10">
        <v>2.6018402363213795</v>
      </c>
      <c r="P18" s="10">
        <v>2.5739741426244067</v>
      </c>
      <c r="Q18" s="10">
        <v>2.5511935039149827</v>
      </c>
      <c r="R18" s="187">
        <v>9.9744622690069686</v>
      </c>
      <c r="S18" s="10">
        <v>2.3552527715855271</v>
      </c>
      <c r="T18" s="10">
        <v>2.6407827635686458</v>
      </c>
    </row>
    <row r="19" spans="1:20" ht="12" customHeight="1" x14ac:dyDescent="0.25">
      <c r="A19" s="58">
        <v>23</v>
      </c>
      <c r="B19" s="8" t="s">
        <v>179</v>
      </c>
      <c r="C19" s="124" t="s">
        <v>178</v>
      </c>
      <c r="D19" s="10">
        <v>3.7790973049999992</v>
      </c>
      <c r="E19" s="10">
        <v>2.1465638360000003</v>
      </c>
      <c r="F19" s="10">
        <v>5.0518399279423019</v>
      </c>
      <c r="G19" s="10">
        <v>5.2015814242437903</v>
      </c>
      <c r="H19" s="187">
        <v>16.17908249318609</v>
      </c>
      <c r="I19" s="10">
        <v>4.7860368367736843</v>
      </c>
      <c r="J19" s="10">
        <v>6.1259080009999991</v>
      </c>
      <c r="K19" s="10">
        <v>6.428060799999999</v>
      </c>
      <c r="L19" s="10">
        <v>8.1610705847399991</v>
      </c>
      <c r="M19" s="187">
        <v>25.501076222513685</v>
      </c>
      <c r="N19" s="10">
        <v>6.384506632352692</v>
      </c>
      <c r="O19" s="10">
        <v>6.852335674401421</v>
      </c>
      <c r="P19" s="10">
        <v>7.1066185498184566</v>
      </c>
      <c r="Q19" s="10">
        <v>6.8726176808470321</v>
      </c>
      <c r="R19" s="187">
        <v>27.216078537419602</v>
      </c>
      <c r="S19" s="10">
        <v>6.4936775943144287</v>
      </c>
      <c r="T19" s="10">
        <v>6.8332109235003351</v>
      </c>
    </row>
    <row r="20" spans="1:20" ht="12" customHeight="1" x14ac:dyDescent="0.25">
      <c r="B20" s="8"/>
      <c r="C20" s="124"/>
      <c r="D20" s="7"/>
      <c r="E20" s="7"/>
      <c r="F20" s="7"/>
      <c r="G20" s="7"/>
      <c r="H20" s="186"/>
      <c r="I20" s="7"/>
      <c r="J20" s="7"/>
      <c r="K20" s="7"/>
      <c r="L20" s="7"/>
      <c r="M20" s="186"/>
      <c r="N20" s="7"/>
      <c r="O20" s="7"/>
      <c r="P20" s="7"/>
      <c r="Q20" s="7"/>
      <c r="R20" s="186"/>
      <c r="S20" s="7"/>
      <c r="T20" s="7"/>
    </row>
    <row r="21" spans="1:20" ht="12" customHeight="1" x14ac:dyDescent="0.25">
      <c r="A21" s="58">
        <v>14</v>
      </c>
      <c r="B21" s="8" t="s">
        <v>205</v>
      </c>
      <c r="C21" s="124" t="s">
        <v>192</v>
      </c>
      <c r="D21" s="130">
        <v>0</v>
      </c>
      <c r="E21" s="130">
        <v>0</v>
      </c>
      <c r="F21" s="130">
        <v>0</v>
      </c>
      <c r="G21" s="130">
        <v>0</v>
      </c>
      <c r="H21" s="188">
        <v>0</v>
      </c>
      <c r="I21" s="130">
        <v>38.676685164257137</v>
      </c>
      <c r="J21" s="130">
        <v>38.311998426030264</v>
      </c>
      <c r="K21" s="130">
        <v>40.669273734565991</v>
      </c>
      <c r="L21" s="130">
        <v>43.676342487980897</v>
      </c>
      <c r="M21" s="188">
        <v>40.3379399815068</v>
      </c>
      <c r="N21" s="130">
        <v>45.162106742657294</v>
      </c>
      <c r="O21" s="130">
        <v>42.679841993648495</v>
      </c>
      <c r="P21" s="130">
        <v>43.154715748597006</v>
      </c>
      <c r="Q21" s="130">
        <v>46.615568657800914</v>
      </c>
      <c r="R21" s="188">
        <v>44.363574882772504</v>
      </c>
      <c r="S21" s="130">
        <v>45.049223906139837</v>
      </c>
      <c r="T21" s="130">
        <v>43.937936593003812</v>
      </c>
    </row>
    <row r="22" spans="1:20" ht="12" customHeight="1" x14ac:dyDescent="0.25">
      <c r="A22" s="58">
        <v>2</v>
      </c>
      <c r="B22" s="8" t="s">
        <v>206</v>
      </c>
      <c r="C22" s="124" t="s">
        <v>193</v>
      </c>
      <c r="D22" s="131">
        <v>0.52390339869625802</v>
      </c>
      <c r="E22" s="131">
        <v>0.36464308060108508</v>
      </c>
      <c r="F22" s="131">
        <v>0.32509600910168462</v>
      </c>
      <c r="G22" s="131">
        <v>0.32880263182369085</v>
      </c>
      <c r="H22" s="181">
        <v>0.38606251152956939</v>
      </c>
      <c r="I22" s="131">
        <v>0.24177401612696348</v>
      </c>
      <c r="J22" s="131">
        <v>0.1371772467061412</v>
      </c>
      <c r="K22" s="131">
        <v>0.2238855490047145</v>
      </c>
      <c r="L22" s="131">
        <v>0.2480624843215784</v>
      </c>
      <c r="M22" s="181">
        <v>0.21179937105085361</v>
      </c>
      <c r="N22" s="131">
        <v>0.19165259970768073</v>
      </c>
      <c r="O22" s="131">
        <v>0.16410808016386647</v>
      </c>
      <c r="P22" s="131">
        <v>0.57457342996767369</v>
      </c>
      <c r="Q22" s="131">
        <v>0.20306759312272607</v>
      </c>
      <c r="R22" s="181">
        <v>0.2839651881144673</v>
      </c>
      <c r="S22" s="131">
        <v>0.42988866033258688</v>
      </c>
      <c r="T22" s="131">
        <v>0.37080914204998738</v>
      </c>
    </row>
    <row r="23" spans="1:20" ht="12" customHeight="1" x14ac:dyDescent="0.25">
      <c r="B23" s="8"/>
      <c r="C23" s="124"/>
      <c r="D23" s="10"/>
      <c r="E23" s="10"/>
      <c r="F23" s="10"/>
      <c r="G23" s="10"/>
      <c r="H23" s="10"/>
      <c r="I23" s="10"/>
      <c r="J23" s="10"/>
      <c r="K23" s="10"/>
      <c r="L23" s="10"/>
      <c r="M23" s="10"/>
      <c r="N23" s="10"/>
      <c r="O23" s="10"/>
      <c r="P23" s="10"/>
      <c r="Q23" s="10"/>
      <c r="R23" s="10"/>
      <c r="S23" s="10"/>
      <c r="T23" s="10"/>
    </row>
    <row r="25" spans="1:20" ht="20.100000000000001" customHeight="1" x14ac:dyDescent="0.25">
      <c r="B25" s="103" t="s">
        <v>23</v>
      </c>
      <c r="C25" s="143"/>
      <c r="D25" s="144" t="str">
        <f t="shared" ref="D25:T25" si="0">D$5</f>
        <v>1Q20</v>
      </c>
      <c r="E25" s="144" t="str">
        <f t="shared" si="0"/>
        <v>2Q20</v>
      </c>
      <c r="F25" s="144" t="str">
        <f t="shared" si="0"/>
        <v>3Q20</v>
      </c>
      <c r="G25" s="144" t="str">
        <f t="shared" si="0"/>
        <v>4Q20</v>
      </c>
      <c r="H25" s="144">
        <f>H$5</f>
        <v>2020</v>
      </c>
      <c r="I25" s="144" t="str">
        <f t="shared" si="0"/>
        <v>1Q21</v>
      </c>
      <c r="J25" s="144" t="str">
        <f t="shared" si="0"/>
        <v>2Q21</v>
      </c>
      <c r="K25" s="144" t="str">
        <f t="shared" si="0"/>
        <v>3Q21</v>
      </c>
      <c r="L25" s="144" t="str">
        <f t="shared" si="0"/>
        <v>4Q21</v>
      </c>
      <c r="M25" s="144">
        <f>M$5</f>
        <v>2021</v>
      </c>
      <c r="N25" s="144" t="str">
        <f t="shared" si="0"/>
        <v>1Q22</v>
      </c>
      <c r="O25" s="144" t="str">
        <f t="shared" si="0"/>
        <v>2Q22</v>
      </c>
      <c r="P25" s="144" t="str">
        <f t="shared" si="0"/>
        <v>3Q22</v>
      </c>
      <c r="Q25" s="144" t="str">
        <f t="shared" si="0"/>
        <v>4Q22</v>
      </c>
      <c r="R25" s="144">
        <f t="shared" si="0"/>
        <v>2022</v>
      </c>
      <c r="S25" s="144" t="str">
        <f t="shared" si="0"/>
        <v>1Q23</v>
      </c>
      <c r="T25" s="144" t="str">
        <f t="shared" si="0"/>
        <v>2Q23</v>
      </c>
    </row>
    <row r="26" spans="1:20" ht="12" customHeight="1" x14ac:dyDescent="0.25">
      <c r="A26" s="114">
        <v>29</v>
      </c>
      <c r="B26" s="2" t="s">
        <v>190</v>
      </c>
      <c r="C26" s="13" t="s">
        <v>175</v>
      </c>
      <c r="D26" s="3" t="s">
        <v>209</v>
      </c>
      <c r="E26" s="3" t="s">
        <v>209</v>
      </c>
      <c r="F26" s="3" t="s">
        <v>209</v>
      </c>
      <c r="G26" s="3" t="s">
        <v>209</v>
      </c>
      <c r="H26" s="182" t="s">
        <v>209</v>
      </c>
      <c r="I26" s="3">
        <v>1595.1950037102515</v>
      </c>
      <c r="J26" s="3">
        <v>1672.4774479902019</v>
      </c>
      <c r="K26" s="3">
        <v>1536.733371264294</v>
      </c>
      <c r="L26" s="3">
        <v>1562.5487691104727</v>
      </c>
      <c r="M26" s="183">
        <v>6366.9545920752198</v>
      </c>
      <c r="N26" s="3">
        <v>1425.321409333588</v>
      </c>
      <c r="O26" s="3">
        <v>1698.2127739907169</v>
      </c>
      <c r="P26" s="3">
        <v>1557.9076200000002</v>
      </c>
      <c r="Q26" s="3">
        <v>1580.8325367087848</v>
      </c>
      <c r="R26" s="183">
        <v>6262.274340033091</v>
      </c>
      <c r="S26" s="3">
        <v>1254.154037</v>
      </c>
      <c r="T26" s="3">
        <v>1595.4667450000002</v>
      </c>
    </row>
    <row r="27" spans="1:20" ht="12" customHeight="1" x14ac:dyDescent="0.25">
      <c r="A27" s="114">
        <v>30</v>
      </c>
      <c r="B27" s="2" t="s">
        <v>189</v>
      </c>
      <c r="C27" s="13" t="s">
        <v>175</v>
      </c>
      <c r="D27" s="3">
        <v>1394.2893000000001</v>
      </c>
      <c r="E27" s="3">
        <v>846.91366000000005</v>
      </c>
      <c r="F27" s="3">
        <v>1558.9504199999999</v>
      </c>
      <c r="G27" s="3">
        <v>1682.0572199999999</v>
      </c>
      <c r="H27" s="183">
        <v>5482.2105999999994</v>
      </c>
      <c r="I27" s="3">
        <v>1598.57701</v>
      </c>
      <c r="J27" s="3">
        <v>1644.93445</v>
      </c>
      <c r="K27" s="3">
        <v>1558.1749399999999</v>
      </c>
      <c r="L27" s="3">
        <v>1567.3576700000001</v>
      </c>
      <c r="M27" s="183">
        <v>6369.0440699999999</v>
      </c>
      <c r="N27" s="3">
        <v>1392.423139</v>
      </c>
      <c r="O27" s="3">
        <v>1661.093255</v>
      </c>
      <c r="P27" s="3">
        <v>1593.74162</v>
      </c>
      <c r="Q27" s="3">
        <v>1588.7998670000002</v>
      </c>
      <c r="R27" s="183">
        <v>6236.0578810000006</v>
      </c>
      <c r="S27" s="3">
        <v>1277.0888219999999</v>
      </c>
      <c r="T27" s="3">
        <v>1529.925778</v>
      </c>
    </row>
    <row r="28" spans="1:20" ht="12" customHeight="1" x14ac:dyDescent="0.25">
      <c r="A28" s="58" t="s">
        <v>28</v>
      </c>
      <c r="B28" s="6"/>
      <c r="C28" s="7"/>
      <c r="D28" s="5"/>
      <c r="E28" s="5"/>
      <c r="F28" s="5"/>
      <c r="G28" s="5"/>
      <c r="H28" s="184"/>
      <c r="I28" s="5"/>
      <c r="J28" s="5"/>
      <c r="K28" s="5"/>
      <c r="L28" s="5"/>
      <c r="M28" s="184"/>
      <c r="N28" s="5"/>
      <c r="O28" s="5"/>
      <c r="P28" s="5"/>
      <c r="Q28" s="5"/>
      <c r="R28" s="184"/>
      <c r="S28" s="5"/>
      <c r="T28" s="5"/>
    </row>
    <row r="29" spans="1:20" ht="12" customHeight="1" x14ac:dyDescent="0.25">
      <c r="A29" s="114">
        <v>34</v>
      </c>
      <c r="B29" s="8" t="s">
        <v>188</v>
      </c>
      <c r="C29" s="124" t="s">
        <v>176</v>
      </c>
      <c r="D29" s="9">
        <v>1.673854916623114</v>
      </c>
      <c r="E29" s="9">
        <v>1.7138182657249854</v>
      </c>
      <c r="F29" s="9">
        <v>1.8609041460086972</v>
      </c>
      <c r="G29" s="9">
        <v>2.3193428580271482</v>
      </c>
      <c r="H29" s="185">
        <v>1.931268163977502</v>
      </c>
      <c r="I29" s="9">
        <v>1.7888872804445</v>
      </c>
      <c r="J29" s="9">
        <v>1.9363542990786045</v>
      </c>
      <c r="K29" s="9">
        <v>1.6773270742629194</v>
      </c>
      <c r="L29" s="9">
        <v>1.7564232105362396</v>
      </c>
      <c r="M29" s="185">
        <v>1.7916915399927509</v>
      </c>
      <c r="N29" s="9">
        <v>1.7128473470276049</v>
      </c>
      <c r="O29" s="9">
        <v>1.5828758912394716</v>
      </c>
      <c r="P29" s="9">
        <v>1.4238170813145983</v>
      </c>
      <c r="Q29" s="9">
        <v>1.4938488646266987</v>
      </c>
      <c r="R29" s="185">
        <v>1.5485642291155954</v>
      </c>
      <c r="S29" s="9">
        <v>1.3765257266625734</v>
      </c>
      <c r="T29" s="9">
        <v>1.3071319732642614</v>
      </c>
    </row>
    <row r="30" spans="1:20" ht="12" customHeight="1" x14ac:dyDescent="0.25">
      <c r="A30" s="114">
        <v>35</v>
      </c>
      <c r="B30" s="8" t="s">
        <v>187</v>
      </c>
      <c r="C30" s="124" t="s">
        <v>176</v>
      </c>
      <c r="D30" s="9">
        <v>0.57487065274043192</v>
      </c>
      <c r="E30" s="9">
        <v>0.64289292488209482</v>
      </c>
      <c r="F30" s="9">
        <v>0.58296273463270243</v>
      </c>
      <c r="G30" s="9">
        <v>0.59159955331365011</v>
      </c>
      <c r="H30" s="185">
        <v>0.59281288828999013</v>
      </c>
      <c r="I30" s="9">
        <v>0.57469976494907815</v>
      </c>
      <c r="J30" s="9">
        <v>0.48285411637162806</v>
      </c>
      <c r="K30" s="9">
        <v>0.57738690997045561</v>
      </c>
      <c r="L30" s="9">
        <v>0.5162938978746312</v>
      </c>
      <c r="M30" s="185">
        <v>0.53726307735408707</v>
      </c>
      <c r="N30" s="9">
        <v>0.57029174989643705</v>
      </c>
      <c r="O30" s="9">
        <v>0.6583268708868486</v>
      </c>
      <c r="P30" s="9">
        <v>0.54519697252368926</v>
      </c>
      <c r="Q30" s="9">
        <v>0.65229110473748542</v>
      </c>
      <c r="R30" s="185">
        <v>0.60821964009817375</v>
      </c>
      <c r="S30" s="9">
        <v>0.48316978270153549</v>
      </c>
      <c r="T30" s="9">
        <v>0.56845094814037456</v>
      </c>
    </row>
    <row r="31" spans="1:20" ht="12" customHeight="1" x14ac:dyDescent="0.25">
      <c r="A31" s="114">
        <v>36</v>
      </c>
      <c r="B31" s="8" t="s">
        <v>186</v>
      </c>
      <c r="C31" s="124" t="s">
        <v>176</v>
      </c>
      <c r="D31" s="9">
        <v>0.22074615361388772</v>
      </c>
      <c r="E31" s="9">
        <v>0.2103265166368907</v>
      </c>
      <c r="F31" s="9">
        <v>0.27810249411267357</v>
      </c>
      <c r="G31" s="9">
        <v>0.38602598786740444</v>
      </c>
      <c r="H31" s="185">
        <v>0.28615795971063207</v>
      </c>
      <c r="I31" s="9">
        <v>0.28206031437922408</v>
      </c>
      <c r="J31" s="9">
        <v>0.30602053698857123</v>
      </c>
      <c r="K31" s="9">
        <v>0.23390222518916903</v>
      </c>
      <c r="L31" s="9">
        <v>0.28202474537799654</v>
      </c>
      <c r="M31" s="185">
        <v>0.27645798519305892</v>
      </c>
      <c r="N31" s="9">
        <v>0.34108906903047381</v>
      </c>
      <c r="O31" s="9">
        <v>0.34914794659376308</v>
      </c>
      <c r="P31" s="9">
        <v>0.36886017693256951</v>
      </c>
      <c r="Q31" s="9">
        <v>0.27905790486184628</v>
      </c>
      <c r="R31" s="185">
        <v>0.33452906132989113</v>
      </c>
      <c r="S31" s="9">
        <v>0.2529664612914449</v>
      </c>
      <c r="T31" s="9">
        <v>0.3284360350190792</v>
      </c>
    </row>
    <row r="32" spans="1:20" ht="12" customHeight="1" x14ac:dyDescent="0.25">
      <c r="A32" s="114">
        <v>37</v>
      </c>
      <c r="B32" s="8" t="s">
        <v>185</v>
      </c>
      <c r="C32" s="124" t="s">
        <v>177</v>
      </c>
      <c r="D32" s="225">
        <v>0.68010583599831109</v>
      </c>
      <c r="E32" s="225">
        <v>0.74940227909418766</v>
      </c>
      <c r="F32" s="225">
        <v>0.78329202028118394</v>
      </c>
      <c r="G32" s="225">
        <v>0.86214789767972355</v>
      </c>
      <c r="H32" s="226">
        <v>0.77600791859400664</v>
      </c>
      <c r="I32" s="225">
        <v>0.79860561612855918</v>
      </c>
      <c r="J32" s="225">
        <v>0.82806973432892717</v>
      </c>
      <c r="K32" s="225">
        <v>0.7378424337898799</v>
      </c>
      <c r="L32" s="225">
        <v>0.78628087167876615</v>
      </c>
      <c r="M32" s="226">
        <v>0.78831672395697527</v>
      </c>
      <c r="N32" s="225">
        <v>0.92134423586306124</v>
      </c>
      <c r="O32" s="225">
        <v>0.98872866293710893</v>
      </c>
      <c r="P32" s="225">
        <v>0.93664023897022908</v>
      </c>
      <c r="Q32" s="225">
        <v>0.69618169344547154</v>
      </c>
      <c r="R32" s="226">
        <v>0.88583646354991219</v>
      </c>
      <c r="S32" s="225">
        <v>0.71592777705605815</v>
      </c>
      <c r="T32" s="225">
        <v>0.83473879442143772</v>
      </c>
    </row>
    <row r="33" spans="1:20" ht="12" customHeight="1" x14ac:dyDescent="0.25">
      <c r="A33" s="114">
        <v>38</v>
      </c>
      <c r="B33" s="8" t="s">
        <v>184</v>
      </c>
      <c r="C33" s="124" t="s">
        <v>177</v>
      </c>
      <c r="D33" s="225">
        <v>1.9999999999999996E-3</v>
      </c>
      <c r="E33" s="225">
        <v>2.8117730560633541E-3</v>
      </c>
      <c r="F33" s="225">
        <v>1.3224817759117703E-3</v>
      </c>
      <c r="G33" s="225">
        <v>4.0514247309612929E-3</v>
      </c>
      <c r="H33" s="226">
        <v>2.5621633999248412E-3</v>
      </c>
      <c r="I33" s="225">
        <v>2.6481117978795405E-3</v>
      </c>
      <c r="J33" s="225">
        <v>1.9999999999999996E-3</v>
      </c>
      <c r="K33" s="225">
        <v>2.6849722278295659E-3</v>
      </c>
      <c r="L33" s="225">
        <v>2.3336831343671541E-3</v>
      </c>
      <c r="M33" s="226">
        <v>2.4123639232409956E-3</v>
      </c>
      <c r="N33" s="225">
        <v>2.6622339518590837E-3</v>
      </c>
      <c r="O33" s="225">
        <v>2.6868064803501957E-3</v>
      </c>
      <c r="P33" s="225">
        <v>1.9999999999999996E-3</v>
      </c>
      <c r="Q33" s="225">
        <v>2.641116677535573E-3</v>
      </c>
      <c r="R33" s="226">
        <v>2.4941528191053035E-3</v>
      </c>
      <c r="S33" s="225">
        <v>2.2682963104033809E-3</v>
      </c>
      <c r="T33" s="225">
        <v>2.0248557881348416E-3</v>
      </c>
    </row>
    <row r="34" spans="1:20" ht="12" customHeight="1" x14ac:dyDescent="0.25">
      <c r="B34" s="16"/>
      <c r="C34" s="125"/>
      <c r="D34" s="7"/>
      <c r="E34" s="7"/>
      <c r="F34" s="7"/>
      <c r="G34" s="7"/>
      <c r="H34" s="186"/>
      <c r="I34" s="7"/>
      <c r="J34" s="7"/>
      <c r="K34" s="7"/>
      <c r="L34" s="7"/>
      <c r="M34" s="186"/>
      <c r="N34" s="7"/>
      <c r="O34" s="7"/>
      <c r="P34" s="7"/>
      <c r="Q34" s="7"/>
      <c r="R34" s="186"/>
      <c r="S34" s="7"/>
      <c r="T34" s="7"/>
    </row>
    <row r="35" spans="1:20" ht="12" customHeight="1" x14ac:dyDescent="0.25">
      <c r="A35" s="114">
        <v>46</v>
      </c>
      <c r="B35" s="8" t="s">
        <v>183</v>
      </c>
      <c r="C35" s="124" t="s">
        <v>175</v>
      </c>
      <c r="D35" s="10">
        <v>21.309450000000002</v>
      </c>
      <c r="E35" s="10">
        <v>12.629579999999999</v>
      </c>
      <c r="F35" s="10">
        <v>25.986839999999997</v>
      </c>
      <c r="G35" s="10">
        <v>35.499974000000002</v>
      </c>
      <c r="H35" s="187">
        <v>95.425843999999998</v>
      </c>
      <c r="I35" s="10">
        <v>25.263432000000002</v>
      </c>
      <c r="J35" s="10">
        <v>29.111186</v>
      </c>
      <c r="K35" s="10">
        <v>23.207116000000003</v>
      </c>
      <c r="L35" s="10">
        <v>24.692876000000002</v>
      </c>
      <c r="M35" s="187">
        <v>102.27460999999998</v>
      </c>
      <c r="N35" s="10">
        <v>21.088754999999999</v>
      </c>
      <c r="O35" s="10">
        <v>22.741134719999994</v>
      </c>
      <c r="P35" s="10">
        <v>19.858498959680002</v>
      </c>
      <c r="Q35" s="10">
        <v>20.703701325120004</v>
      </c>
      <c r="R35" s="187">
        <v>84.392090004800011</v>
      </c>
      <c r="S35" s="10">
        <v>14.98279578232</v>
      </c>
      <c r="T35" s="10">
        <v>16.908893070810002</v>
      </c>
    </row>
    <row r="36" spans="1:20" ht="12" customHeight="1" x14ac:dyDescent="0.25">
      <c r="A36" s="114">
        <v>47</v>
      </c>
      <c r="B36" s="8" t="s">
        <v>182</v>
      </c>
      <c r="C36" s="124" t="s">
        <v>175</v>
      </c>
      <c r="D36" s="10">
        <v>6.9616399999999983</v>
      </c>
      <c r="E36" s="10">
        <v>4.6552300000000004</v>
      </c>
      <c r="F36" s="10">
        <v>7.7989619999999995</v>
      </c>
      <c r="G36" s="10">
        <v>8.4043279999999996</v>
      </c>
      <c r="H36" s="187">
        <v>27.820159999999998</v>
      </c>
      <c r="I36" s="10">
        <v>7.8572703110000015</v>
      </c>
      <c r="J36" s="10">
        <v>6.709772062599999</v>
      </c>
      <c r="K36" s="10">
        <v>7.6532537030000007</v>
      </c>
      <c r="L36" s="10">
        <v>6.8818624145999996</v>
      </c>
      <c r="M36" s="187">
        <v>29.102158491200001</v>
      </c>
      <c r="N36" s="10">
        <v>6.8185241781999997</v>
      </c>
      <c r="O36" s="10">
        <v>9.5056282878000005</v>
      </c>
      <c r="P36" s="10">
        <v>7.3569041829999984</v>
      </c>
      <c r="Q36" s="10">
        <v>9.0767883494199992</v>
      </c>
      <c r="R36" s="187">
        <v>32.757844998420005</v>
      </c>
      <c r="S36" s="10">
        <v>5.1551763587799995</v>
      </c>
      <c r="T36" s="10">
        <v>7.3685482076560005</v>
      </c>
    </row>
    <row r="37" spans="1:20" ht="12" customHeight="1" x14ac:dyDescent="0.25">
      <c r="A37" s="114">
        <v>48</v>
      </c>
      <c r="B37" s="8" t="s">
        <v>181</v>
      </c>
      <c r="C37" s="124" t="s">
        <v>175</v>
      </c>
      <c r="D37" s="10">
        <v>2.1932200000000002</v>
      </c>
      <c r="E37" s="10">
        <v>1.1870739999999997</v>
      </c>
      <c r="F37" s="10">
        <v>3.141419</v>
      </c>
      <c r="G37" s="10">
        <v>5.0682810000000007</v>
      </c>
      <c r="H37" s="187">
        <v>11.589994000000001</v>
      </c>
      <c r="I37" s="10">
        <v>3.3092800000000007</v>
      </c>
      <c r="J37" s="10">
        <v>3.8458550000000011</v>
      </c>
      <c r="K37" s="10">
        <v>2.4987060000000003</v>
      </c>
      <c r="L37" s="10">
        <v>3.1956439999999993</v>
      </c>
      <c r="M37" s="187">
        <v>12.849484999999998</v>
      </c>
      <c r="N37" s="10">
        <v>3.401284</v>
      </c>
      <c r="O37" s="10">
        <v>4.3758710000000001</v>
      </c>
      <c r="P37" s="10">
        <v>4.6981435204999995</v>
      </c>
      <c r="Q37" s="10">
        <v>3.1659108792499997</v>
      </c>
      <c r="R37" s="187">
        <v>15.64120939975</v>
      </c>
      <c r="S37" s="10">
        <v>2.1020422082500003</v>
      </c>
      <c r="T37" s="10">
        <v>3.6303271145639999</v>
      </c>
    </row>
    <row r="38" spans="1:20" ht="12" customHeight="1" x14ac:dyDescent="0.25">
      <c r="A38" s="114">
        <v>49</v>
      </c>
      <c r="B38" s="8" t="s">
        <v>180</v>
      </c>
      <c r="C38" s="124" t="s">
        <v>191</v>
      </c>
      <c r="D38" s="10">
        <v>0.64050699</v>
      </c>
      <c r="E38" s="10">
        <v>0.41102956000000007</v>
      </c>
      <c r="F38" s="10">
        <v>0.86364483399999992</v>
      </c>
      <c r="G38" s="10">
        <v>1.0238035859999999</v>
      </c>
      <c r="H38" s="187">
        <v>2.9389849700000004</v>
      </c>
      <c r="I38" s="10">
        <v>0.94185394800000011</v>
      </c>
      <c r="J38" s="10">
        <v>1.0660133029999999</v>
      </c>
      <c r="K38" s="10">
        <v>0.86557866999999988</v>
      </c>
      <c r="L38" s="10">
        <v>0.94028493499999999</v>
      </c>
      <c r="M38" s="187">
        <v>3.8137308559999998</v>
      </c>
      <c r="N38" s="10">
        <v>0.96998977500000005</v>
      </c>
      <c r="O38" s="10">
        <v>1.23879175403</v>
      </c>
      <c r="P38" s="10">
        <v>1.1330600578136001</v>
      </c>
      <c r="Q38" s="10">
        <v>0.78789429595399996</v>
      </c>
      <c r="R38" s="187">
        <v>4.1297358827976005</v>
      </c>
      <c r="S38" s="10">
        <v>0.63867311643760005</v>
      </c>
      <c r="T38" s="10">
        <v>0.93525666448200007</v>
      </c>
    </row>
    <row r="39" spans="1:20" ht="12" customHeight="1" x14ac:dyDescent="0.25">
      <c r="A39" s="114">
        <v>50</v>
      </c>
      <c r="B39" s="8" t="s">
        <v>179</v>
      </c>
      <c r="C39" s="124" t="s">
        <v>178</v>
      </c>
      <c r="D39" s="10">
        <v>0.71679627499999976</v>
      </c>
      <c r="E39" s="10">
        <v>0.88661343600000009</v>
      </c>
      <c r="F39" s="10">
        <v>1.0578989619999999</v>
      </c>
      <c r="G39" s="10">
        <v>1.3591694405700001</v>
      </c>
      <c r="H39" s="187">
        <v>4.0204781135700003</v>
      </c>
      <c r="I39" s="10">
        <v>1.2422068367736845</v>
      </c>
      <c r="J39" s="10">
        <v>1.3826080009999997</v>
      </c>
      <c r="K39" s="10">
        <v>1.0943107999999999</v>
      </c>
      <c r="L39" s="10">
        <v>1.1103306347400002</v>
      </c>
      <c r="M39" s="187">
        <v>4.8294562725136858</v>
      </c>
      <c r="N39" s="10">
        <v>1.0815724816400001</v>
      </c>
      <c r="O39" s="10">
        <v>1.1463874169999999</v>
      </c>
      <c r="P39" s="10">
        <v>0.97110695239599998</v>
      </c>
      <c r="Q39" s="10">
        <v>0.94644827892500005</v>
      </c>
      <c r="R39" s="187">
        <v>4.1455151299609998</v>
      </c>
      <c r="S39" s="10">
        <v>0.72772311138000001</v>
      </c>
      <c r="T39" s="10">
        <v>0.76112125913399997</v>
      </c>
    </row>
    <row r="40" spans="1:20" ht="12" customHeight="1" x14ac:dyDescent="0.25">
      <c r="B40" s="8"/>
      <c r="C40" s="124"/>
      <c r="D40" s="7"/>
      <c r="E40" s="7"/>
      <c r="F40" s="7"/>
      <c r="G40" s="7"/>
      <c r="H40" s="186"/>
      <c r="I40" s="7"/>
      <c r="J40" s="7"/>
      <c r="K40" s="7"/>
      <c r="L40" s="7"/>
      <c r="M40" s="186"/>
      <c r="N40" s="7"/>
      <c r="O40" s="7"/>
      <c r="P40" s="7"/>
      <c r="Q40" s="7"/>
      <c r="R40" s="186"/>
      <c r="S40" s="7"/>
      <c r="T40" s="7"/>
    </row>
    <row r="41" spans="1:20" ht="12" customHeight="1" x14ac:dyDescent="0.25">
      <c r="A41" s="58">
        <v>27</v>
      </c>
      <c r="B41" s="8" t="s">
        <v>205</v>
      </c>
      <c r="C41" s="124" t="s">
        <v>192</v>
      </c>
      <c r="D41" s="130" t="s">
        <v>209</v>
      </c>
      <c r="E41" s="130" t="s">
        <v>209</v>
      </c>
      <c r="F41" s="130" t="s">
        <v>209</v>
      </c>
      <c r="G41" s="130" t="s">
        <v>209</v>
      </c>
      <c r="H41" s="188" t="s">
        <v>209</v>
      </c>
      <c r="I41" s="130">
        <v>36.759354802681656</v>
      </c>
      <c r="J41" s="130">
        <v>37.043233242516131</v>
      </c>
      <c r="K41" s="130">
        <v>38.68754734946512</v>
      </c>
      <c r="L41" s="130">
        <v>39.337432170156795</v>
      </c>
      <c r="M41" s="188">
        <v>37.938839821844709</v>
      </c>
      <c r="N41" s="130">
        <v>41.044137647011596</v>
      </c>
      <c r="O41" s="130">
        <v>38.154702614212958</v>
      </c>
      <c r="P41" s="130">
        <v>40.076929439792089</v>
      </c>
      <c r="Q41" s="130">
        <v>42.172420914483844</v>
      </c>
      <c r="R41" s="188">
        <v>40.314753026103254</v>
      </c>
      <c r="S41" s="130">
        <v>39.595377337035416</v>
      </c>
      <c r="T41" s="130">
        <v>39.836031313670738</v>
      </c>
    </row>
    <row r="42" spans="1:20" ht="12" customHeight="1" x14ac:dyDescent="0.25">
      <c r="A42" s="58">
        <v>19</v>
      </c>
      <c r="B42" s="8" t="s">
        <v>206</v>
      </c>
      <c r="C42" s="124" t="s">
        <v>193</v>
      </c>
      <c r="D42" s="131">
        <v>0.37705571435427931</v>
      </c>
      <c r="E42" s="131">
        <v>-0.27517909054853684</v>
      </c>
      <c r="F42" s="131">
        <v>-9.8076338748142117E-2</v>
      </c>
      <c r="G42" s="131">
        <v>-0.12780075123988113</v>
      </c>
      <c r="H42" s="181">
        <v>-3.9492840083419842E-3</v>
      </c>
      <c r="I42" s="131">
        <v>-0.2331384519899265</v>
      </c>
      <c r="J42" s="131">
        <v>-0.29400103203926947</v>
      </c>
      <c r="K42" s="131">
        <v>-0.23911539314277735</v>
      </c>
      <c r="L42" s="131">
        <v>-0.18265976176718215</v>
      </c>
      <c r="M42" s="181">
        <v>-0.24045652954758695</v>
      </c>
      <c r="N42" s="131">
        <v>-0.33814265463401177</v>
      </c>
      <c r="O42" s="131">
        <v>-0.59471474750628317</v>
      </c>
      <c r="P42" s="131">
        <v>0.36756678830870954</v>
      </c>
      <c r="Q42" s="131">
        <v>-0.38118539435832993</v>
      </c>
      <c r="R42" s="181">
        <v>-0.25464944846470544</v>
      </c>
      <c r="S42" s="131">
        <v>-2.4597242718372995E-2</v>
      </c>
      <c r="T42" s="131">
        <v>-0.12977066409172505</v>
      </c>
    </row>
    <row r="45" spans="1:20" ht="20.100000000000001" customHeight="1" x14ac:dyDescent="0.25">
      <c r="B45" s="103" t="s">
        <v>24</v>
      </c>
      <c r="C45" s="143"/>
      <c r="D45" s="144" t="str">
        <f t="shared" ref="D45:T45" si="1">D$5</f>
        <v>1Q20</v>
      </c>
      <c r="E45" s="144" t="str">
        <f t="shared" si="1"/>
        <v>2Q20</v>
      </c>
      <c r="F45" s="144" t="str">
        <f t="shared" si="1"/>
        <v>3Q20</v>
      </c>
      <c r="G45" s="144" t="str">
        <f t="shared" si="1"/>
        <v>4Q20</v>
      </c>
      <c r="H45" s="144">
        <f>H$5</f>
        <v>2020</v>
      </c>
      <c r="I45" s="144" t="str">
        <f t="shared" si="1"/>
        <v>1Q21</v>
      </c>
      <c r="J45" s="144" t="str">
        <f t="shared" si="1"/>
        <v>2Q21</v>
      </c>
      <c r="K45" s="144" t="str">
        <f t="shared" si="1"/>
        <v>3Q21</v>
      </c>
      <c r="L45" s="144" t="str">
        <f t="shared" si="1"/>
        <v>4Q21</v>
      </c>
      <c r="M45" s="144">
        <f>M$5</f>
        <v>2021</v>
      </c>
      <c r="N45" s="144" t="str">
        <f t="shared" si="1"/>
        <v>1Q22</v>
      </c>
      <c r="O45" s="144" t="str">
        <f t="shared" si="1"/>
        <v>2Q22</v>
      </c>
      <c r="P45" s="144" t="str">
        <f t="shared" si="1"/>
        <v>3Q22</v>
      </c>
      <c r="Q45" s="144" t="str">
        <f t="shared" si="1"/>
        <v>4Q22</v>
      </c>
      <c r="R45" s="144">
        <f t="shared" si="1"/>
        <v>2022</v>
      </c>
      <c r="S45" s="144" t="str">
        <f t="shared" si="1"/>
        <v>1Q23</v>
      </c>
      <c r="T45" s="144" t="str">
        <f t="shared" si="1"/>
        <v>2Q23</v>
      </c>
    </row>
    <row r="46" spans="1:20" ht="12" customHeight="1" x14ac:dyDescent="0.25">
      <c r="A46" s="114">
        <v>56</v>
      </c>
      <c r="B46" s="2" t="s">
        <v>190</v>
      </c>
      <c r="C46" s="13" t="s">
        <v>175</v>
      </c>
      <c r="D46" s="3" t="s">
        <v>209</v>
      </c>
      <c r="E46" s="3" t="s">
        <v>209</v>
      </c>
      <c r="F46" s="3" t="s">
        <v>209</v>
      </c>
      <c r="G46" s="3" t="s">
        <v>209</v>
      </c>
      <c r="H46" s="182" t="s">
        <v>209</v>
      </c>
      <c r="I46" s="3">
        <v>501.94761999999997</v>
      </c>
      <c r="J46" s="3">
        <v>517.26291702000003</v>
      </c>
      <c r="K46" s="3">
        <v>527.02422000000001</v>
      </c>
      <c r="L46" s="3">
        <v>532.85321999999996</v>
      </c>
      <c r="M46" s="182">
        <v>2079.0879770199999</v>
      </c>
      <c r="N46" s="3">
        <v>513.45976074999999</v>
      </c>
      <c r="O46" s="3">
        <v>520.14341000000002</v>
      </c>
      <c r="P46" s="3">
        <v>529.38691000000006</v>
      </c>
      <c r="Q46" s="3">
        <v>551.24167999999997</v>
      </c>
      <c r="R46" s="182">
        <v>2114.2317607499999</v>
      </c>
      <c r="S46" s="3">
        <v>544.01080400000001</v>
      </c>
      <c r="T46" s="3">
        <v>546.26764500000002</v>
      </c>
    </row>
    <row r="47" spans="1:20" ht="12" customHeight="1" x14ac:dyDescent="0.25">
      <c r="A47" s="114">
        <v>57</v>
      </c>
      <c r="B47" s="2" t="s">
        <v>189</v>
      </c>
      <c r="C47" s="13" t="s">
        <v>175</v>
      </c>
      <c r="D47" s="3">
        <v>423.59452999999996</v>
      </c>
      <c r="E47" s="3">
        <v>233.39319</v>
      </c>
      <c r="F47" s="3">
        <v>415.17899999999997</v>
      </c>
      <c r="G47" s="3">
        <v>430.45112</v>
      </c>
      <c r="H47" s="183">
        <v>1502.6178399999999</v>
      </c>
      <c r="I47" s="3">
        <v>501.94761999999997</v>
      </c>
      <c r="J47" s="3">
        <v>515.76605000000006</v>
      </c>
      <c r="K47" s="3">
        <v>527.02422000000001</v>
      </c>
      <c r="L47" s="3">
        <v>532.85321999999996</v>
      </c>
      <c r="M47" s="183">
        <v>2077.5911099999998</v>
      </c>
      <c r="N47" s="3">
        <v>513.60305900000003</v>
      </c>
      <c r="O47" s="3">
        <v>521.44821000000002</v>
      </c>
      <c r="P47" s="3">
        <v>527.08283999999992</v>
      </c>
      <c r="Q47" s="3">
        <v>549.8266799999999</v>
      </c>
      <c r="R47" s="183">
        <v>2111.9607889999997</v>
      </c>
      <c r="S47" s="3">
        <v>544.21142599999996</v>
      </c>
      <c r="T47" s="3">
        <v>546.26764500000002</v>
      </c>
    </row>
    <row r="48" spans="1:20" ht="12" customHeight="1" x14ac:dyDescent="0.25">
      <c r="B48" s="6"/>
      <c r="C48" s="7"/>
      <c r="D48" s="5"/>
      <c r="E48" s="5"/>
      <c r="F48" s="5"/>
      <c r="G48" s="5"/>
      <c r="H48" s="184"/>
      <c r="I48" s="5"/>
      <c r="J48" s="5"/>
      <c r="K48" s="5"/>
      <c r="L48" s="5"/>
      <c r="M48" s="184"/>
      <c r="N48" s="5"/>
      <c r="O48" s="5"/>
      <c r="P48" s="5"/>
      <c r="Q48" s="5"/>
      <c r="R48" s="184"/>
      <c r="S48" s="5"/>
      <c r="T48" s="5"/>
    </row>
    <row r="49" spans="1:20" ht="12" customHeight="1" x14ac:dyDescent="0.25">
      <c r="A49" s="114">
        <v>61</v>
      </c>
      <c r="B49" s="8" t="s">
        <v>188</v>
      </c>
      <c r="C49" s="124" t="s">
        <v>176</v>
      </c>
      <c r="D49" s="9">
        <v>2.5971365076409278</v>
      </c>
      <c r="E49" s="9">
        <v>2.792221634658663</v>
      </c>
      <c r="F49" s="9">
        <v>2.6792766408578204</v>
      </c>
      <c r="G49" s="9">
        <v>2.5812454617379088</v>
      </c>
      <c r="H49" s="185">
        <v>2.6455813470674019</v>
      </c>
      <c r="I49" s="9">
        <v>2.6381896182713249</v>
      </c>
      <c r="J49" s="9">
        <v>2.7257901135602078</v>
      </c>
      <c r="K49" s="9">
        <v>3.0668211035917858</v>
      </c>
      <c r="L49" s="9">
        <v>2.8904076060570678</v>
      </c>
      <c r="M49" s="185">
        <v>2.8333558858942172</v>
      </c>
      <c r="N49" s="9">
        <v>2.958468871165612</v>
      </c>
      <c r="O49" s="9">
        <v>2.8646871757408086</v>
      </c>
      <c r="P49" s="9">
        <v>2.7713328705597777</v>
      </c>
      <c r="Q49" s="9">
        <v>2.608234653145606</v>
      </c>
      <c r="R49" s="185">
        <v>2.7974305645060609</v>
      </c>
      <c r="S49" s="9">
        <v>2.8234697519930432</v>
      </c>
      <c r="T49" s="9">
        <v>2.8851858872220042</v>
      </c>
    </row>
    <row r="50" spans="1:20" ht="12" customHeight="1" x14ac:dyDescent="0.25">
      <c r="A50" s="114">
        <v>62</v>
      </c>
      <c r="B50" s="8" t="s">
        <v>187</v>
      </c>
      <c r="C50" s="124" t="s">
        <v>176</v>
      </c>
      <c r="D50" s="9">
        <v>0.1599692089980482</v>
      </c>
      <c r="E50" s="9">
        <v>0.20073449315294931</v>
      </c>
      <c r="F50" s="9">
        <v>0.16942345300734923</v>
      </c>
      <c r="G50" s="9">
        <v>0.17894250106725243</v>
      </c>
      <c r="H50" s="185">
        <v>0.17434852590072955</v>
      </c>
      <c r="I50" s="9">
        <v>0.16188143296704943</v>
      </c>
      <c r="J50" s="9">
        <v>0.18825201852661685</v>
      </c>
      <c r="K50" s="9">
        <v>0.1979339773037376</v>
      </c>
      <c r="L50" s="9">
        <v>0.20319854687187591</v>
      </c>
      <c r="M50" s="185">
        <v>0.188170327702259</v>
      </c>
      <c r="N50" s="9">
        <v>0.17550460783939981</v>
      </c>
      <c r="O50" s="9">
        <v>0.1740287880171264</v>
      </c>
      <c r="P50" s="9">
        <v>0.15907176943950596</v>
      </c>
      <c r="Q50" s="9">
        <v>0.13425503469566083</v>
      </c>
      <c r="R50" s="185">
        <v>0.16030018417870881</v>
      </c>
      <c r="S50" s="9">
        <v>0.14679772636747249</v>
      </c>
      <c r="T50" s="9">
        <v>0.16635178896601135</v>
      </c>
    </row>
    <row r="51" spans="1:20" ht="12" customHeight="1" x14ac:dyDescent="0.25">
      <c r="A51" s="114">
        <v>63</v>
      </c>
      <c r="B51" s="8" t="s">
        <v>186</v>
      </c>
      <c r="C51" s="124" t="s">
        <v>176</v>
      </c>
      <c r="D51" s="9">
        <v>0.88476512503596316</v>
      </c>
      <c r="E51" s="9">
        <v>0.82382299543529947</v>
      </c>
      <c r="F51" s="9">
        <v>1.0106333058776684</v>
      </c>
      <c r="G51" s="9">
        <v>0.94879065479025815</v>
      </c>
      <c r="H51" s="185">
        <v>0.92841841242945999</v>
      </c>
      <c r="I51" s="9">
        <v>1.0076529499233406</v>
      </c>
      <c r="J51" s="9">
        <v>0.92281568358367128</v>
      </c>
      <c r="K51" s="9">
        <v>1.1849588240935114</v>
      </c>
      <c r="L51" s="9">
        <v>1.2054407778562359</v>
      </c>
      <c r="M51" s="185">
        <v>1.0822971802184889</v>
      </c>
      <c r="N51" s="9">
        <v>1.3104431791887745</v>
      </c>
      <c r="O51" s="9">
        <v>1.3427891525411508</v>
      </c>
      <c r="P51" s="9">
        <v>1.3396110562051309</v>
      </c>
      <c r="Q51" s="9">
        <v>1.3784416572873475</v>
      </c>
      <c r="R51" s="185">
        <v>1.3434116013207098</v>
      </c>
      <c r="S51" s="9">
        <v>1.3779411165836124</v>
      </c>
      <c r="T51" s="9">
        <v>1.3479006247935479</v>
      </c>
    </row>
    <row r="52" spans="1:20" ht="12" customHeight="1" x14ac:dyDescent="0.25">
      <c r="A52" s="114">
        <v>64</v>
      </c>
      <c r="B52" s="8" t="s">
        <v>185</v>
      </c>
      <c r="C52" s="124" t="s">
        <v>177</v>
      </c>
      <c r="D52" s="225">
        <v>1.8898135559021503</v>
      </c>
      <c r="E52" s="225">
        <v>1.9167609680470967</v>
      </c>
      <c r="F52" s="225">
        <v>2.1997600512203106</v>
      </c>
      <c r="G52" s="225">
        <v>1.9702027723844695</v>
      </c>
      <c r="H52" s="226">
        <v>2.0026674314645416</v>
      </c>
      <c r="I52" s="225">
        <v>2.1130710212352439</v>
      </c>
      <c r="J52" s="225">
        <v>1.8260575119281308</v>
      </c>
      <c r="K52" s="225">
        <v>2.2163303234906353</v>
      </c>
      <c r="L52" s="225">
        <v>2.2399474286746357</v>
      </c>
      <c r="M52" s="226">
        <v>2.1005540402028391</v>
      </c>
      <c r="N52" s="225">
        <v>2.407279125338941</v>
      </c>
      <c r="O52" s="225">
        <v>2.3476113188690397</v>
      </c>
      <c r="P52" s="225">
        <v>2.4461126831600137</v>
      </c>
      <c r="Q52" s="225">
        <v>2.6387501057606011</v>
      </c>
      <c r="R52" s="226">
        <v>2.4624997299800371</v>
      </c>
      <c r="S52" s="225">
        <v>2.5505585709624552</v>
      </c>
      <c r="T52" s="225">
        <v>2.4182144999636579</v>
      </c>
    </row>
    <row r="53" spans="1:20" ht="12" customHeight="1" x14ac:dyDescent="0.25">
      <c r="A53" s="114">
        <v>65</v>
      </c>
      <c r="B53" s="8" t="s">
        <v>184</v>
      </c>
      <c r="C53" s="124" t="s">
        <v>177</v>
      </c>
      <c r="D53" s="225">
        <v>1.2383181199247308E-2</v>
      </c>
      <c r="E53" s="225">
        <v>1.3926550684705066E-2</v>
      </c>
      <c r="F53" s="225">
        <v>1.2855957060522699E-2</v>
      </c>
      <c r="G53" s="225">
        <v>1.1168352866639074E-2</v>
      </c>
      <c r="H53" s="226">
        <v>1.2405525084429155E-2</v>
      </c>
      <c r="I53" s="225">
        <v>1.165671430018933E-2</v>
      </c>
      <c r="J53" s="225">
        <v>1.0378872358892174E-2</v>
      </c>
      <c r="K53" s="225">
        <v>1.1257926628115877E-2</v>
      </c>
      <c r="L53" s="225">
        <v>1.1982249070391278E-2</v>
      </c>
      <c r="M53" s="226">
        <v>1.1321818757686156E-2</v>
      </c>
      <c r="N53" s="225">
        <v>1.2562445168603352E-2</v>
      </c>
      <c r="O53" s="225">
        <v>1.0811158679226116E-2</v>
      </c>
      <c r="P53" s="225">
        <v>1.1230402718624495E-2</v>
      </c>
      <c r="Q53" s="225">
        <v>1.2350146413411624E-2</v>
      </c>
      <c r="R53" s="226">
        <v>1.1742340244603477E-2</v>
      </c>
      <c r="S53" s="225">
        <v>1.1180571254668167E-2</v>
      </c>
      <c r="T53" s="225">
        <v>1.1085137330684027E-2</v>
      </c>
    </row>
    <row r="54" spans="1:20" ht="12" customHeight="1" x14ac:dyDescent="0.25">
      <c r="B54" s="16"/>
      <c r="C54" s="125"/>
      <c r="D54" s="7"/>
      <c r="E54" s="7"/>
      <c r="F54" s="7"/>
      <c r="G54" s="7"/>
      <c r="H54" s="186"/>
      <c r="I54" s="7"/>
      <c r="J54" s="7"/>
      <c r="K54" s="7"/>
      <c r="L54" s="7"/>
      <c r="M54" s="186"/>
      <c r="N54" s="7"/>
      <c r="O54" s="7"/>
      <c r="P54" s="7"/>
      <c r="Q54" s="7"/>
      <c r="R54" s="186"/>
      <c r="S54" s="7"/>
      <c r="T54" s="7"/>
    </row>
    <row r="55" spans="1:20" ht="12" customHeight="1" x14ac:dyDescent="0.25">
      <c r="A55" s="114">
        <v>73</v>
      </c>
      <c r="B55" s="8" t="s">
        <v>183</v>
      </c>
      <c r="C55" s="124" t="s">
        <v>175</v>
      </c>
      <c r="D55" s="10">
        <v>9.7409212749999998</v>
      </c>
      <c r="E55" s="10">
        <v>5.7696466770000008</v>
      </c>
      <c r="F55" s="10">
        <v>9.7302815069999991</v>
      </c>
      <c r="G55" s="10">
        <v>9.6264000000000003</v>
      </c>
      <c r="H55" s="187">
        <v>34.867249459</v>
      </c>
      <c r="I55" s="10">
        <v>11.61931</v>
      </c>
      <c r="J55" s="10">
        <v>12.29349</v>
      </c>
      <c r="K55" s="10">
        <v>14.105809999999998</v>
      </c>
      <c r="L55" s="10">
        <v>13.356059999999998</v>
      </c>
      <c r="M55" s="187">
        <v>51.374669999999995</v>
      </c>
      <c r="N55" s="10">
        <v>13.200952135888462</v>
      </c>
      <c r="O55" s="10">
        <v>13.040389999999999</v>
      </c>
      <c r="P55" s="10">
        <v>12.74015</v>
      </c>
      <c r="Q55" s="10">
        <v>12.579810000000002</v>
      </c>
      <c r="R55" s="187">
        <v>51.561302135888475</v>
      </c>
      <c r="S55" s="10">
        <v>13.623796000000002</v>
      </c>
      <c r="T55" s="10">
        <v>13.839101999999999</v>
      </c>
    </row>
    <row r="56" spans="1:20" ht="12" customHeight="1" x14ac:dyDescent="0.25">
      <c r="A56" s="114">
        <v>74</v>
      </c>
      <c r="B56" s="8" t="s">
        <v>182</v>
      </c>
      <c r="C56" s="124" t="s">
        <v>175</v>
      </c>
      <c r="D56" s="10">
        <v>7.0037435000000009E-2</v>
      </c>
      <c r="E56" s="10">
        <v>4.0484515999999998E-2</v>
      </c>
      <c r="F56" s="10">
        <v>0.102979192</v>
      </c>
      <c r="G56" s="10">
        <v>0.12000999999999999</v>
      </c>
      <c r="H56" s="187">
        <v>0.33351114300000001</v>
      </c>
      <c r="I56" s="10">
        <v>6.3109999999999999E-2</v>
      </c>
      <c r="J56" s="10">
        <v>0.14180000000000001</v>
      </c>
      <c r="K56" s="10">
        <v>0.16556000000000001</v>
      </c>
      <c r="L56" s="10">
        <v>0.1346</v>
      </c>
      <c r="M56" s="187">
        <v>0.50507000000000002</v>
      </c>
      <c r="N56" s="10">
        <v>6.9193215998280419E-2</v>
      </c>
      <c r="O56" s="10">
        <v>8.3500000000000005E-2</v>
      </c>
      <c r="P56" s="10">
        <v>6.8260000000000001E-2</v>
      </c>
      <c r="Q56" s="10">
        <v>4.4670000000000001E-2</v>
      </c>
      <c r="R56" s="187">
        <v>0.26562321599828043</v>
      </c>
      <c r="S56" s="10">
        <v>7.2827000000000017E-2</v>
      </c>
      <c r="T56" s="10">
        <v>0.11041399999999998</v>
      </c>
    </row>
    <row r="57" spans="1:20" ht="12" customHeight="1" x14ac:dyDescent="0.25">
      <c r="A57" s="114">
        <v>75</v>
      </c>
      <c r="B57" s="8" t="s">
        <v>181</v>
      </c>
      <c r="C57" s="124" t="s">
        <v>175</v>
      </c>
      <c r="D57" s="10">
        <v>2.8086228639999997</v>
      </c>
      <c r="E57" s="10">
        <v>1.5039120360000002</v>
      </c>
      <c r="F57" s="10">
        <v>3.3148387860000001</v>
      </c>
      <c r="G57" s="10">
        <v>3.2302399999999998</v>
      </c>
      <c r="H57" s="187">
        <v>10.857613686000001</v>
      </c>
      <c r="I57" s="10">
        <v>4.0358900000000002</v>
      </c>
      <c r="J57" s="10">
        <v>3.6795500000000003</v>
      </c>
      <c r="K57" s="10">
        <v>4.9009100000000005</v>
      </c>
      <c r="L57" s="10">
        <v>5.0840500000000004</v>
      </c>
      <c r="M57" s="187">
        <v>17.700400000000002</v>
      </c>
      <c r="N57" s="10">
        <v>5.4277999135341357</v>
      </c>
      <c r="O57" s="10">
        <v>5.7000200000000003</v>
      </c>
      <c r="P57" s="10">
        <v>5.7872199999999996</v>
      </c>
      <c r="Q57" s="10">
        <v>6.2803100000000001</v>
      </c>
      <c r="R57" s="187">
        <v>23.195349913534137</v>
      </c>
      <c r="S57" s="10">
        <v>6.1635179999999998</v>
      </c>
      <c r="T57" s="10">
        <v>5.9981559999999998</v>
      </c>
    </row>
    <row r="58" spans="1:20" ht="12" customHeight="1" x14ac:dyDescent="0.25">
      <c r="A58" s="114">
        <v>76</v>
      </c>
      <c r="B58" s="8" t="s">
        <v>180</v>
      </c>
      <c r="C58" s="124" t="s">
        <v>191</v>
      </c>
      <c r="D58" s="10">
        <v>0.59924026389999996</v>
      </c>
      <c r="E58" s="10">
        <v>0.33620432620000001</v>
      </c>
      <c r="F58" s="10">
        <v>0.71604741084757184</v>
      </c>
      <c r="G58" s="10">
        <v>0.66368869000000008</v>
      </c>
      <c r="H58" s="187">
        <v>2.3151806909475718</v>
      </c>
      <c r="I58" s="10">
        <v>0.85210985999999989</v>
      </c>
      <c r="J58" s="10">
        <v>0.74506449999999991</v>
      </c>
      <c r="K58" s="10">
        <v>0.92100366</v>
      </c>
      <c r="L58" s="10">
        <v>0.94904915000000012</v>
      </c>
      <c r="M58" s="187">
        <v>3.4672271699999997</v>
      </c>
      <c r="N58" s="10">
        <v>0.97333482472046717</v>
      </c>
      <c r="O58" s="10">
        <v>0.97949816000000001</v>
      </c>
      <c r="P58" s="10">
        <v>1.0448792899999999</v>
      </c>
      <c r="Q58" s="10">
        <v>1.1979371600000002</v>
      </c>
      <c r="R58" s="187">
        <v>4.1956494347204671</v>
      </c>
      <c r="S58" s="10">
        <v>1.1502353029999999</v>
      </c>
      <c r="T58" s="10">
        <v>1.0776278930000001</v>
      </c>
    </row>
    <row r="59" spans="1:20" ht="12" customHeight="1" x14ac:dyDescent="0.25">
      <c r="A59" s="114">
        <v>77</v>
      </c>
      <c r="B59" s="8" t="s">
        <v>179</v>
      </c>
      <c r="C59" s="124" t="s">
        <v>178</v>
      </c>
      <c r="D59" s="10">
        <v>1.4417410399999999</v>
      </c>
      <c r="E59" s="10">
        <v>0.96064726000000011</v>
      </c>
      <c r="F59" s="10">
        <v>1.8122370396160925</v>
      </c>
      <c r="G59" s="10">
        <v>1.68441</v>
      </c>
      <c r="H59" s="187">
        <v>5.8990353396160931</v>
      </c>
      <c r="I59" s="10">
        <v>2.1718399999999995</v>
      </c>
      <c r="J59" s="10">
        <v>1.9428099999999995</v>
      </c>
      <c r="K59" s="10">
        <v>2.2704300000000002</v>
      </c>
      <c r="L59" s="10">
        <v>2.3394899999999996</v>
      </c>
      <c r="M59" s="187">
        <v>8.7245699999999999</v>
      </c>
      <c r="N59" s="10">
        <v>2.2172028481882107</v>
      </c>
      <c r="O59" s="10">
        <v>2.1082716716328815</v>
      </c>
      <c r="P59" s="10">
        <v>2.3565809883202755</v>
      </c>
      <c r="Q59" s="10">
        <v>2.5218500000000077</v>
      </c>
      <c r="R59" s="187">
        <v>9.203905508141375</v>
      </c>
      <c r="S59" s="10">
        <v>2.3315830000000015</v>
      </c>
      <c r="T59" s="10">
        <v>2.2079594439863257</v>
      </c>
    </row>
    <row r="60" spans="1:20" ht="12" customHeight="1" x14ac:dyDescent="0.25">
      <c r="B60" s="8"/>
      <c r="C60" s="124"/>
      <c r="D60" s="7"/>
      <c r="E60" s="7"/>
      <c r="F60" s="7"/>
      <c r="G60" s="7"/>
      <c r="H60" s="186"/>
      <c r="I60" s="7"/>
      <c r="J60" s="7"/>
      <c r="K60" s="7"/>
      <c r="L60" s="7"/>
      <c r="M60" s="186"/>
      <c r="N60" s="7"/>
      <c r="O60" s="7"/>
      <c r="P60" s="7"/>
      <c r="Q60" s="7"/>
      <c r="R60" s="186"/>
      <c r="S60" s="7"/>
      <c r="T60" s="7"/>
    </row>
    <row r="61" spans="1:20" ht="12" customHeight="1" x14ac:dyDescent="0.25">
      <c r="A61" s="58">
        <v>40</v>
      </c>
      <c r="B61" s="8" t="s">
        <v>205</v>
      </c>
      <c r="C61" s="124" t="s">
        <v>192</v>
      </c>
      <c r="D61" s="130" t="s">
        <v>209</v>
      </c>
      <c r="E61" s="130" t="s">
        <v>209</v>
      </c>
      <c r="F61" s="130" t="s">
        <v>209</v>
      </c>
      <c r="G61" s="130" t="s">
        <v>209</v>
      </c>
      <c r="H61" s="188" t="s">
        <v>209</v>
      </c>
      <c r="I61" s="130">
        <v>55.162323471122328</v>
      </c>
      <c r="J61" s="130">
        <v>57.046237804911733</v>
      </c>
      <c r="K61" s="130">
        <v>56.500194203598461</v>
      </c>
      <c r="L61" s="130">
        <v>61.291301927386279</v>
      </c>
      <c r="M61" s="188">
        <v>57.541326353673099</v>
      </c>
      <c r="N61" s="130">
        <v>62.145632664543733</v>
      </c>
      <c r="O61" s="130">
        <v>60.132060516613876</v>
      </c>
      <c r="P61" s="130">
        <v>58.468878174823516</v>
      </c>
      <c r="Q61" s="130">
        <v>58.620428241132281</v>
      </c>
      <c r="R61" s="188">
        <v>59.813118130764671</v>
      </c>
      <c r="S61" s="130">
        <v>60.072882464617699</v>
      </c>
      <c r="T61" s="130">
        <v>63.102031166425697</v>
      </c>
    </row>
    <row r="62" spans="1:20" ht="12" customHeight="1" x14ac:dyDescent="0.25">
      <c r="A62" s="58">
        <v>32</v>
      </c>
      <c r="B62" s="8" t="s">
        <v>206</v>
      </c>
      <c r="C62" s="124" t="s">
        <v>193</v>
      </c>
      <c r="D62" s="131">
        <v>0.42047860283211097</v>
      </c>
      <c r="E62" s="131">
        <v>0.36735346734063684</v>
      </c>
      <c r="F62" s="131">
        <v>0.61863900555187568</v>
      </c>
      <c r="G62" s="131">
        <v>0.90789302592550669</v>
      </c>
      <c r="H62" s="181">
        <v>0.60691208855492551</v>
      </c>
      <c r="I62" s="131">
        <v>0.61226772850259659</v>
      </c>
      <c r="J62" s="131">
        <v>0.4234948848628946</v>
      </c>
      <c r="K62" s="131">
        <v>0.36633812977893565</v>
      </c>
      <c r="L62" s="131">
        <v>0.15000383938656001</v>
      </c>
      <c r="M62" s="181">
        <v>0.37749390630724106</v>
      </c>
      <c r="N62" s="131">
        <v>0.37282509884938259</v>
      </c>
      <c r="O62" s="131">
        <v>0.31171026714847555</v>
      </c>
      <c r="P62" s="131">
        <v>0.63038380755935297</v>
      </c>
      <c r="Q62" s="131">
        <v>-2.8960879175166086E-3</v>
      </c>
      <c r="R62" s="181">
        <v>0.33007183227111164</v>
      </c>
      <c r="S62" s="131">
        <v>0.22063387800855183</v>
      </c>
      <c r="T62" s="131">
        <v>0.3463491295327446</v>
      </c>
    </row>
    <row r="65" spans="1:20" ht="20.100000000000001" customHeight="1" x14ac:dyDescent="0.25">
      <c r="B65" s="103" t="s">
        <v>25</v>
      </c>
      <c r="C65" s="143"/>
      <c r="D65" s="144" t="str">
        <f t="shared" ref="D65:T65" si="2">D$5</f>
        <v>1Q20</v>
      </c>
      <c r="E65" s="144" t="str">
        <f t="shared" si="2"/>
        <v>2Q20</v>
      </c>
      <c r="F65" s="144" t="str">
        <f t="shared" si="2"/>
        <v>3Q20</v>
      </c>
      <c r="G65" s="144" t="str">
        <f t="shared" si="2"/>
        <v>4Q20</v>
      </c>
      <c r="H65" s="144">
        <f>H$5</f>
        <v>2020</v>
      </c>
      <c r="I65" s="144" t="str">
        <f t="shared" si="2"/>
        <v>1Q21</v>
      </c>
      <c r="J65" s="144" t="str">
        <f t="shared" si="2"/>
        <v>2Q21</v>
      </c>
      <c r="K65" s="144" t="str">
        <f t="shared" si="2"/>
        <v>3Q21</v>
      </c>
      <c r="L65" s="144" t="str">
        <f t="shared" si="2"/>
        <v>4Q21</v>
      </c>
      <c r="M65" s="144">
        <f>M$5</f>
        <v>2021</v>
      </c>
      <c r="N65" s="144" t="str">
        <f t="shared" si="2"/>
        <v>1Q22</v>
      </c>
      <c r="O65" s="144" t="str">
        <f t="shared" si="2"/>
        <v>2Q22</v>
      </c>
      <c r="P65" s="144" t="str">
        <f t="shared" si="2"/>
        <v>3Q22</v>
      </c>
      <c r="Q65" s="144" t="str">
        <f t="shared" si="2"/>
        <v>4Q22</v>
      </c>
      <c r="R65" s="144">
        <f t="shared" si="2"/>
        <v>2022</v>
      </c>
      <c r="S65" s="144" t="str">
        <f t="shared" si="2"/>
        <v>1Q23</v>
      </c>
      <c r="T65" s="144" t="str">
        <f t="shared" si="2"/>
        <v>2Q23</v>
      </c>
    </row>
    <row r="66" spans="1:20" ht="12" customHeight="1" x14ac:dyDescent="0.25">
      <c r="A66" s="114">
        <v>83</v>
      </c>
      <c r="B66" s="2" t="s">
        <v>190</v>
      </c>
      <c r="C66" s="13" t="s">
        <v>175</v>
      </c>
      <c r="D66" s="3" t="s">
        <v>209</v>
      </c>
      <c r="E66" s="3" t="s">
        <v>209</v>
      </c>
      <c r="F66" s="3" t="s">
        <v>209</v>
      </c>
      <c r="G66" s="3" t="s">
        <v>209</v>
      </c>
      <c r="H66" s="182" t="s">
        <v>209</v>
      </c>
      <c r="I66" s="3">
        <v>185.31143</v>
      </c>
      <c r="J66" s="3">
        <v>371.55896999999999</v>
      </c>
      <c r="K66" s="3">
        <v>338.27294000000001</v>
      </c>
      <c r="L66" s="3">
        <v>375.96395000000001</v>
      </c>
      <c r="M66" s="182">
        <v>1271.1072900000001</v>
      </c>
      <c r="N66" s="3">
        <v>296.28662699999995</v>
      </c>
      <c r="O66" s="3">
        <v>325.01900000000001</v>
      </c>
      <c r="P66" s="3">
        <v>338.78804000000002</v>
      </c>
      <c r="Q66" s="3">
        <v>393.58737000000002</v>
      </c>
      <c r="R66" s="182">
        <v>1353.6810370000001</v>
      </c>
      <c r="S66" s="3">
        <v>341.85803499999997</v>
      </c>
      <c r="T66" s="3">
        <v>363.426695</v>
      </c>
    </row>
    <row r="67" spans="1:20" ht="12" customHeight="1" x14ac:dyDescent="0.25">
      <c r="A67" s="114">
        <v>84</v>
      </c>
      <c r="B67" s="2" t="s">
        <v>189</v>
      </c>
      <c r="C67" s="13" t="s">
        <v>175</v>
      </c>
      <c r="D67" s="3">
        <v>324.53826000000004</v>
      </c>
      <c r="E67" s="3">
        <v>53.386389999999999</v>
      </c>
      <c r="F67" s="3">
        <v>357.11058999999995</v>
      </c>
      <c r="G67" s="3">
        <v>330.32759000000004</v>
      </c>
      <c r="H67" s="183">
        <v>1065.3628299999998</v>
      </c>
      <c r="I67" s="3">
        <v>185.31143</v>
      </c>
      <c r="J67" s="3">
        <v>371.55896999999999</v>
      </c>
      <c r="K67" s="3">
        <v>338.27294000000001</v>
      </c>
      <c r="L67" s="3">
        <v>375.96395000000001</v>
      </c>
      <c r="M67" s="183">
        <v>1271.1072900000001</v>
      </c>
      <c r="N67" s="3">
        <v>296.28662699999995</v>
      </c>
      <c r="O67" s="3">
        <v>325.01900000000001</v>
      </c>
      <c r="P67" s="3">
        <v>338.78804000000002</v>
      </c>
      <c r="Q67" s="3">
        <v>393.58737000000002</v>
      </c>
      <c r="R67" s="183">
        <v>1353.6810370000001</v>
      </c>
      <c r="S67" s="3">
        <v>341.85803499999997</v>
      </c>
      <c r="T67" s="3">
        <v>372.896523</v>
      </c>
    </row>
    <row r="68" spans="1:20" ht="12" customHeight="1" x14ac:dyDescent="0.25">
      <c r="B68" s="6"/>
      <c r="C68" s="7"/>
      <c r="D68" s="5"/>
      <c r="E68" s="5"/>
      <c r="F68" s="5"/>
      <c r="G68" s="5"/>
      <c r="H68" s="184"/>
      <c r="I68" s="5"/>
      <c r="J68" s="5"/>
      <c r="K68" s="5"/>
      <c r="L68" s="5"/>
      <c r="M68" s="184"/>
      <c r="N68" s="5"/>
      <c r="O68" s="5"/>
      <c r="P68" s="5"/>
      <c r="Q68" s="5"/>
      <c r="R68" s="184"/>
      <c r="S68" s="5"/>
      <c r="T68" s="5"/>
    </row>
    <row r="69" spans="1:20" ht="12" customHeight="1" x14ac:dyDescent="0.25">
      <c r="A69" s="114">
        <v>88</v>
      </c>
      <c r="B69" s="8" t="s">
        <v>188</v>
      </c>
      <c r="C69" s="124" t="s">
        <v>176</v>
      </c>
      <c r="D69" s="9">
        <v>1.4321190533898838</v>
      </c>
      <c r="E69" s="9">
        <v>1.2</v>
      </c>
      <c r="F69" s="9">
        <v>1.0828281953217911</v>
      </c>
      <c r="G69" s="9">
        <v>1.093960457859424</v>
      </c>
      <c r="H69" s="185">
        <v>1.1985548913885049</v>
      </c>
      <c r="I69" s="9">
        <v>0.90421837444133912</v>
      </c>
      <c r="J69" s="9">
        <v>0.76637363915612111</v>
      </c>
      <c r="K69" s="9">
        <v>0.95054602948731282</v>
      </c>
      <c r="L69" s="9">
        <v>0.91438820131557819</v>
      </c>
      <c r="M69" s="185">
        <v>0.87926173407439112</v>
      </c>
      <c r="N69" s="9">
        <v>1.000220800839914</v>
      </c>
      <c r="O69" s="9">
        <v>0.82170580796814952</v>
      </c>
      <c r="P69" s="9">
        <v>0.89540055782370587</v>
      </c>
      <c r="Q69" s="9">
        <v>0.86729154952304488</v>
      </c>
      <c r="R69" s="185">
        <v>0.89247615524963353</v>
      </c>
      <c r="S69" s="9">
        <v>0.94149286267324406</v>
      </c>
      <c r="T69" s="9">
        <v>0.66776353396033139</v>
      </c>
    </row>
    <row r="70" spans="1:20" ht="12" customHeight="1" x14ac:dyDescent="0.25">
      <c r="A70" s="114">
        <v>89</v>
      </c>
      <c r="B70" s="8" t="s">
        <v>187</v>
      </c>
      <c r="C70" s="124" t="s">
        <v>176</v>
      </c>
      <c r="D70" s="9">
        <v>7.3845704047344057E-2</v>
      </c>
      <c r="E70" s="9">
        <v>4.0000000000000008E-2</v>
      </c>
      <c r="F70" s="9">
        <v>4.1055534085393551E-2</v>
      </c>
      <c r="G70" s="9">
        <v>3.5062163593419488E-2</v>
      </c>
      <c r="H70" s="185">
        <v>4.913309947184849E-2</v>
      </c>
      <c r="I70" s="9">
        <v>0</v>
      </c>
      <c r="J70" s="9">
        <v>0</v>
      </c>
      <c r="K70" s="9">
        <v>0</v>
      </c>
      <c r="L70" s="9">
        <v>0</v>
      </c>
      <c r="M70" s="185">
        <v>0</v>
      </c>
      <c r="N70" s="9">
        <v>0</v>
      </c>
      <c r="O70" s="9">
        <v>0</v>
      </c>
      <c r="P70" s="9">
        <v>0</v>
      </c>
      <c r="Q70" s="9">
        <v>0</v>
      </c>
      <c r="R70" s="185">
        <v>0</v>
      </c>
      <c r="S70" s="9">
        <v>0</v>
      </c>
      <c r="T70" s="9">
        <v>0</v>
      </c>
    </row>
    <row r="71" spans="1:20" ht="12" customHeight="1" x14ac:dyDescent="0.25">
      <c r="A71" s="114">
        <v>90</v>
      </c>
      <c r="B71" s="8" t="s">
        <v>186</v>
      </c>
      <c r="C71" s="124" t="s">
        <v>176</v>
      </c>
      <c r="D71" s="9">
        <v>1.2283389255861543</v>
      </c>
      <c r="E71" s="9">
        <v>1.19</v>
      </c>
      <c r="F71" s="9">
        <v>1.1851238729716753</v>
      </c>
      <c r="G71" s="9">
        <v>1.0424678786292105</v>
      </c>
      <c r="H71" s="185">
        <v>1.1543006143737902</v>
      </c>
      <c r="I71" s="9">
        <v>0.914223153963034</v>
      </c>
      <c r="J71" s="9">
        <v>0.82990056733120998</v>
      </c>
      <c r="K71" s="9">
        <v>0.78522982062945978</v>
      </c>
      <c r="L71" s="9">
        <v>0.80436435461431877</v>
      </c>
      <c r="M71" s="185">
        <v>0.82275273553029493</v>
      </c>
      <c r="N71" s="9">
        <v>0.81746092862613273</v>
      </c>
      <c r="O71" s="9">
        <v>0.82684396912180513</v>
      </c>
      <c r="P71" s="9">
        <v>0.96086036567288491</v>
      </c>
      <c r="Q71" s="9">
        <v>1.2038877162140644</v>
      </c>
      <c r="R71" s="185">
        <v>0.96795752133072444</v>
      </c>
      <c r="S71" s="9">
        <v>1.228254295675689</v>
      </c>
      <c r="T71" s="9">
        <v>0.79914770350379494</v>
      </c>
    </row>
    <row r="72" spans="1:20" ht="12" customHeight="1" x14ac:dyDescent="0.25">
      <c r="A72" s="114">
        <v>91</v>
      </c>
      <c r="B72" s="8" t="s">
        <v>185</v>
      </c>
      <c r="C72" s="124" t="s">
        <v>177</v>
      </c>
      <c r="D72" s="225">
        <v>1.6156963169766176</v>
      </c>
      <c r="E72" s="225">
        <v>1.26</v>
      </c>
      <c r="F72" s="225">
        <v>1.3480610429391076</v>
      </c>
      <c r="G72" s="225">
        <v>1.2316834085823707</v>
      </c>
      <c r="H72" s="226">
        <v>1.3890929620662664</v>
      </c>
      <c r="I72" s="225">
        <v>1.0728877867922124</v>
      </c>
      <c r="J72" s="225">
        <v>1.050091214323261</v>
      </c>
      <c r="K72" s="225">
        <v>0.98786459242054647</v>
      </c>
      <c r="L72" s="225">
        <v>0.96065128052835913</v>
      </c>
      <c r="M72" s="226">
        <v>1.0104003809151312</v>
      </c>
      <c r="N72" s="225">
        <v>0.93635128395260814</v>
      </c>
      <c r="O72" s="225">
        <v>0.98791550647808279</v>
      </c>
      <c r="P72" s="225">
        <v>0.98709783261534256</v>
      </c>
      <c r="Q72" s="225">
        <v>1.2581367892978883</v>
      </c>
      <c r="R72" s="226">
        <v>1.054992516386589</v>
      </c>
      <c r="S72" s="225">
        <v>1.2363086595288013</v>
      </c>
      <c r="T72" s="225">
        <v>1.1056659624579015</v>
      </c>
    </row>
    <row r="73" spans="1:20" ht="12" customHeight="1" x14ac:dyDescent="0.25">
      <c r="A73" s="114">
        <v>92</v>
      </c>
      <c r="B73" s="8" t="s">
        <v>184</v>
      </c>
      <c r="C73" s="124" t="s">
        <v>177</v>
      </c>
      <c r="D73" s="225">
        <v>1.0243255417712536E-2</v>
      </c>
      <c r="E73" s="225">
        <v>1.0999999999999999E-2</v>
      </c>
      <c r="F73" s="225">
        <v>1.0475829098207367E-2</v>
      </c>
      <c r="G73" s="225">
        <v>1.1908753973593304E-2</v>
      </c>
      <c r="H73" s="226">
        <v>1.0875541894023092E-2</v>
      </c>
      <c r="I73" s="225">
        <v>1.2335180835850222E-2</v>
      </c>
      <c r="J73" s="225">
        <v>1.1060209365958789E-2</v>
      </c>
      <c r="K73" s="225">
        <v>1.2863488282568508E-2</v>
      </c>
      <c r="L73" s="225">
        <v>1.7084696551358181E-2</v>
      </c>
      <c r="M73" s="226">
        <v>1.3507884137774083E-2</v>
      </c>
      <c r="N73" s="225">
        <v>1.4966078175701612E-2</v>
      </c>
      <c r="O73" s="225">
        <v>1.533897029625864E-2</v>
      </c>
      <c r="P73" s="225">
        <v>1.6437777800967598E-2</v>
      </c>
      <c r="Q73" s="225">
        <v>1.2809938489642089E-2</v>
      </c>
      <c r="R73" s="226">
        <v>1.479702942160809E-2</v>
      </c>
      <c r="S73" s="225">
        <v>1.221035050251864E-2</v>
      </c>
      <c r="T73" s="225">
        <v>9.9003712718736155E-3</v>
      </c>
    </row>
    <row r="74" spans="1:20" ht="12" customHeight="1" x14ac:dyDescent="0.25">
      <c r="B74" s="16"/>
      <c r="C74" s="125"/>
      <c r="D74" s="7"/>
      <c r="E74" s="7"/>
      <c r="F74" s="7"/>
      <c r="G74" s="7"/>
      <c r="H74" s="186"/>
      <c r="I74" s="7"/>
      <c r="J74" s="7"/>
      <c r="K74" s="7"/>
      <c r="L74" s="7"/>
      <c r="M74" s="186"/>
      <c r="N74" s="7"/>
      <c r="O74" s="7"/>
      <c r="P74" s="7"/>
      <c r="Q74" s="7"/>
      <c r="R74" s="186"/>
      <c r="S74" s="7"/>
      <c r="T74" s="7"/>
    </row>
    <row r="75" spans="1:20" ht="12" customHeight="1" x14ac:dyDescent="0.25">
      <c r="A75" s="114">
        <v>100</v>
      </c>
      <c r="B75" s="8" t="s">
        <v>183</v>
      </c>
      <c r="C75" s="124" t="s">
        <v>175</v>
      </c>
      <c r="D75" s="10">
        <v>3.5943800989999999</v>
      </c>
      <c r="E75" s="10">
        <v>0.50586154500000002</v>
      </c>
      <c r="F75" s="10">
        <v>2.8465258799999993</v>
      </c>
      <c r="G75" s="10">
        <v>2.6676199999999994</v>
      </c>
      <c r="H75" s="187">
        <v>9.6143875239999996</v>
      </c>
      <c r="I75" s="10">
        <v>1.2152799999999999</v>
      </c>
      <c r="J75" s="10">
        <v>2.0918299999999999</v>
      </c>
      <c r="K75" s="10">
        <v>2.4609799999999997</v>
      </c>
      <c r="L75" s="10">
        <v>2.7543549560000002</v>
      </c>
      <c r="M75" s="187">
        <v>8.5224449560000011</v>
      </c>
      <c r="N75" s="10">
        <v>2.3906001257999998</v>
      </c>
      <c r="O75" s="10">
        <v>2.1369400000000001</v>
      </c>
      <c r="P75" s="10">
        <v>2.4042522499999999</v>
      </c>
      <c r="Q75" s="10">
        <v>2.6204999999999998</v>
      </c>
      <c r="R75" s="187">
        <v>9.5522923758000005</v>
      </c>
      <c r="S75" s="10">
        <v>2.5287070000000003</v>
      </c>
      <c r="T75" s="10">
        <v>1.8612339999999998</v>
      </c>
    </row>
    <row r="76" spans="1:20" ht="12" customHeight="1" x14ac:dyDescent="0.25">
      <c r="A76" s="114">
        <v>101</v>
      </c>
      <c r="B76" s="8" t="s">
        <v>182</v>
      </c>
      <c r="C76" s="124" t="s">
        <v>175</v>
      </c>
      <c r="D76" s="10">
        <v>0</v>
      </c>
      <c r="E76" s="10">
        <v>0</v>
      </c>
      <c r="F76" s="10">
        <v>0</v>
      </c>
      <c r="G76" s="10">
        <v>0</v>
      </c>
      <c r="H76" s="187">
        <v>0</v>
      </c>
      <c r="I76" s="10">
        <v>0</v>
      </c>
      <c r="J76" s="10">
        <v>0</v>
      </c>
      <c r="K76" s="10">
        <v>0</v>
      </c>
      <c r="L76" s="10">
        <v>0</v>
      </c>
      <c r="M76" s="187">
        <v>0</v>
      </c>
      <c r="N76" s="10">
        <v>0</v>
      </c>
      <c r="O76" s="10">
        <v>0</v>
      </c>
      <c r="P76" s="10">
        <v>0</v>
      </c>
      <c r="Q76" s="10">
        <v>0</v>
      </c>
      <c r="R76" s="187">
        <v>0</v>
      </c>
      <c r="S76" s="10">
        <v>0</v>
      </c>
      <c r="T76" s="10">
        <v>0</v>
      </c>
    </row>
    <row r="77" spans="1:20" ht="12" customHeight="1" x14ac:dyDescent="0.25">
      <c r="A77" s="114">
        <v>102</v>
      </c>
      <c r="B77" s="8" t="s">
        <v>181</v>
      </c>
      <c r="C77" s="124" t="s">
        <v>175</v>
      </c>
      <c r="D77" s="10">
        <v>3.2530014930000006</v>
      </c>
      <c r="E77" s="10">
        <v>0.52873584500000004</v>
      </c>
      <c r="F77" s="10">
        <v>3.581654890999999</v>
      </c>
      <c r="G77" s="10">
        <v>2.8466300000000007</v>
      </c>
      <c r="H77" s="187">
        <v>10.210022228999998</v>
      </c>
      <c r="I77" s="10">
        <v>1.3865799999999999</v>
      </c>
      <c r="J77" s="10">
        <v>2.55545</v>
      </c>
      <c r="K77" s="10">
        <v>2.2007700000000003</v>
      </c>
      <c r="L77" s="10">
        <v>2.5655268729999996</v>
      </c>
      <c r="M77" s="187">
        <v>8.7083268730000007</v>
      </c>
      <c r="N77" s="10">
        <v>2.0527651636999997</v>
      </c>
      <c r="O77" s="10">
        <v>2.2964899999999999</v>
      </c>
      <c r="P77" s="10">
        <v>2.7924085439999993</v>
      </c>
      <c r="Q77" s="10">
        <v>4.06264</v>
      </c>
      <c r="R77" s="187">
        <v>11.204303707699999</v>
      </c>
      <c r="S77" s="10">
        <v>3.589696</v>
      </c>
      <c r="T77" s="10">
        <v>2.5532900000000001</v>
      </c>
    </row>
    <row r="78" spans="1:20" ht="12" customHeight="1" x14ac:dyDescent="0.25">
      <c r="A78" s="114">
        <v>103</v>
      </c>
      <c r="B78" s="8" t="s">
        <v>180</v>
      </c>
      <c r="C78" s="124" t="s">
        <v>191</v>
      </c>
      <c r="D78" s="10">
        <v>0.40585197760000002</v>
      </c>
      <c r="E78" s="10">
        <v>5.4219567499999996E-2</v>
      </c>
      <c r="F78" s="10">
        <v>0.39957786399999995</v>
      </c>
      <c r="G78" s="10">
        <v>0.32510045000000004</v>
      </c>
      <c r="H78" s="187">
        <v>1.1847498591000001</v>
      </c>
      <c r="I78" s="10">
        <v>0.15733305</v>
      </c>
      <c r="J78" s="10">
        <v>0.30906185999999997</v>
      </c>
      <c r="K78" s="10">
        <v>0.27011791000000002</v>
      </c>
      <c r="L78" s="10">
        <v>0.29027057877000001</v>
      </c>
      <c r="M78" s="187">
        <v>1.0267833987700001</v>
      </c>
      <c r="N78" s="10">
        <v>0.22506799522000004</v>
      </c>
      <c r="O78" s="10">
        <v>0.25967073000000002</v>
      </c>
      <c r="P78" s="10">
        <v>0.26476122452</v>
      </c>
      <c r="Q78" s="10">
        <v>0.40550178999999997</v>
      </c>
      <c r="R78" s="187">
        <v>1.1550017397399999</v>
      </c>
      <c r="S78" s="10">
        <v>0.35687043400000001</v>
      </c>
      <c r="T78" s="10">
        <v>0.347368081</v>
      </c>
    </row>
    <row r="79" spans="1:20" ht="12" customHeight="1" x14ac:dyDescent="0.25">
      <c r="A79" s="58">
        <v>104</v>
      </c>
      <c r="B79" s="8" t="s">
        <v>179</v>
      </c>
      <c r="C79" s="124" t="s">
        <v>178</v>
      </c>
      <c r="D79" s="10">
        <v>1.6205599900000001</v>
      </c>
      <c r="E79" s="10">
        <v>0.29930313999999997</v>
      </c>
      <c r="F79" s="10">
        <v>2.1817039263262097</v>
      </c>
      <c r="G79" s="10">
        <v>2.15800198367379</v>
      </c>
      <c r="H79" s="187">
        <v>6.2595690399999997</v>
      </c>
      <c r="I79" s="10">
        <v>1.37199</v>
      </c>
      <c r="J79" s="10">
        <v>2.8004899999999999</v>
      </c>
      <c r="K79" s="10">
        <v>3.0633199999999996</v>
      </c>
      <c r="L79" s="10">
        <v>4.71124995</v>
      </c>
      <c r="M79" s="187">
        <v>11.947049949999998</v>
      </c>
      <c r="N79" s="10">
        <v>3.0857313025244819</v>
      </c>
      <c r="O79" s="10">
        <v>3.5976765857685384</v>
      </c>
      <c r="P79" s="10">
        <v>3.7789306091021828</v>
      </c>
      <c r="Q79" s="10">
        <v>3.130850000000001</v>
      </c>
      <c r="R79" s="187">
        <v>13.593188497395204</v>
      </c>
      <c r="S79" s="10">
        <v>2.5706669999999985</v>
      </c>
      <c r="T79" s="10">
        <v>2.1737973595559121</v>
      </c>
    </row>
    <row r="80" spans="1:20" ht="12" customHeight="1" x14ac:dyDescent="0.25">
      <c r="B80" s="8"/>
      <c r="C80" s="124"/>
      <c r="D80" s="7"/>
      <c r="E80" s="7"/>
      <c r="F80" s="7"/>
      <c r="G80" s="7"/>
      <c r="H80" s="186"/>
      <c r="I80" s="7"/>
      <c r="J80" s="7"/>
      <c r="K80" s="7"/>
      <c r="L80" s="7"/>
      <c r="M80" s="186"/>
      <c r="N80" s="7"/>
      <c r="O80" s="7"/>
      <c r="P80" s="7"/>
      <c r="Q80" s="7"/>
      <c r="R80" s="186"/>
      <c r="S80" s="7"/>
      <c r="T80" s="7"/>
    </row>
    <row r="81" spans="1:20" ht="12" customHeight="1" x14ac:dyDescent="0.25">
      <c r="A81" s="58">
        <v>53</v>
      </c>
      <c r="B81" s="8" t="s">
        <v>205</v>
      </c>
      <c r="C81" s="124" t="s">
        <v>192</v>
      </c>
      <c r="D81" s="130" t="s">
        <v>209</v>
      </c>
      <c r="E81" s="130" t="s">
        <v>209</v>
      </c>
      <c r="F81" s="130" t="s">
        <v>209</v>
      </c>
      <c r="G81" s="130" t="s">
        <v>209</v>
      </c>
      <c r="H81" s="188" t="s">
        <v>209</v>
      </c>
      <c r="I81" s="130">
        <v>32.408906877465675</v>
      </c>
      <c r="J81" s="130">
        <v>29.069734233572671</v>
      </c>
      <c r="K81" s="130">
        <v>33.684976551775037</v>
      </c>
      <c r="L81" s="130">
        <v>32.458200287554163</v>
      </c>
      <c r="M81" s="188">
        <v>31.787002519826636</v>
      </c>
      <c r="N81" s="130">
        <v>38.017092553927526</v>
      </c>
      <c r="O81" s="130">
        <v>35.497233065904297</v>
      </c>
      <c r="P81" s="130">
        <v>37.719452345484214</v>
      </c>
      <c r="Q81" s="130">
        <v>35.725712412977074</v>
      </c>
      <c r="R81" s="188">
        <v>36.671356455588104</v>
      </c>
      <c r="S81" s="130">
        <v>36.595408178719573</v>
      </c>
      <c r="T81" s="130">
        <v>31.716305785988791</v>
      </c>
    </row>
    <row r="82" spans="1:20" ht="12" customHeight="1" x14ac:dyDescent="0.25">
      <c r="A82" s="58">
        <v>45</v>
      </c>
      <c r="B82" s="8" t="s">
        <v>206</v>
      </c>
      <c r="C82" s="124" t="s">
        <v>193</v>
      </c>
      <c r="D82" s="131">
        <v>0.79730997335090514</v>
      </c>
      <c r="E82" s="131">
        <v>-1.1349103547243822</v>
      </c>
      <c r="F82" s="131">
        <v>-0.34485473126468036</v>
      </c>
      <c r="G82" s="131">
        <v>-0.44663711512199999</v>
      </c>
      <c r="H82" s="181">
        <v>8.052794757757541E-3</v>
      </c>
      <c r="I82" s="131">
        <v>-1.3955922182360503</v>
      </c>
      <c r="J82" s="131">
        <v>-0.66632145691669875</v>
      </c>
      <c r="K82" s="131">
        <v>-0.25020622020702704</v>
      </c>
      <c r="L82" s="131">
        <v>0.39109775674213937</v>
      </c>
      <c r="M82" s="181">
        <v>-0.25298292071179956</v>
      </c>
      <c r="N82" s="131">
        <v>-0.29711541310302941</v>
      </c>
      <c r="O82" s="131">
        <v>-1.2827693558568907</v>
      </c>
      <c r="P82" s="131">
        <v>0.53520648813887617</v>
      </c>
      <c r="Q82" s="131">
        <v>-1.5403388370813482</v>
      </c>
      <c r="R82" s="181">
        <v>-0.71039705399069597</v>
      </c>
      <c r="S82" s="131">
        <v>-0.12100464239608141</v>
      </c>
      <c r="T82" s="131">
        <v>-1.0531856442140519</v>
      </c>
    </row>
    <row r="85" spans="1:20" ht="20.100000000000001" customHeight="1" x14ac:dyDescent="0.25">
      <c r="B85" s="103" t="s">
        <v>26</v>
      </c>
      <c r="C85" s="143"/>
      <c r="D85" s="144" t="str">
        <f t="shared" ref="D85:T85" si="3">D$5</f>
        <v>1Q20</v>
      </c>
      <c r="E85" s="144" t="str">
        <f t="shared" si="3"/>
        <v>2Q20</v>
      </c>
      <c r="F85" s="144" t="str">
        <f t="shared" si="3"/>
        <v>3Q20</v>
      </c>
      <c r="G85" s="144" t="str">
        <f t="shared" si="3"/>
        <v>4Q20</v>
      </c>
      <c r="H85" s="144">
        <f>H$5</f>
        <v>2020</v>
      </c>
      <c r="I85" s="144" t="str">
        <f t="shared" si="3"/>
        <v>1Q21</v>
      </c>
      <c r="J85" s="144" t="str">
        <f t="shared" si="3"/>
        <v>2Q21</v>
      </c>
      <c r="K85" s="144" t="str">
        <f t="shared" si="3"/>
        <v>3Q21</v>
      </c>
      <c r="L85" s="144" t="str">
        <f t="shared" si="3"/>
        <v>4Q21</v>
      </c>
      <c r="M85" s="144">
        <f>M$5</f>
        <v>2021</v>
      </c>
      <c r="N85" s="144" t="str">
        <f t="shared" si="3"/>
        <v>1Q22</v>
      </c>
      <c r="O85" s="144" t="str">
        <f t="shared" si="3"/>
        <v>2Q22</v>
      </c>
      <c r="P85" s="144" t="str">
        <f t="shared" si="3"/>
        <v>3Q22</v>
      </c>
      <c r="Q85" s="144" t="str">
        <f t="shared" si="3"/>
        <v>4Q22</v>
      </c>
      <c r="R85" s="144">
        <f t="shared" si="3"/>
        <v>2022</v>
      </c>
      <c r="S85" s="144" t="str">
        <f t="shared" si="3"/>
        <v>1Q23</v>
      </c>
      <c r="T85" s="144" t="str">
        <f t="shared" si="3"/>
        <v>2Q23</v>
      </c>
    </row>
    <row r="86" spans="1:20" ht="12" customHeight="1" x14ac:dyDescent="0.25">
      <c r="A86" s="114">
        <v>110</v>
      </c>
      <c r="B86" s="2" t="s">
        <v>190</v>
      </c>
      <c r="C86" s="13" t="s">
        <v>175</v>
      </c>
      <c r="D86" s="3" t="s">
        <v>209</v>
      </c>
      <c r="E86" s="3" t="s">
        <v>209</v>
      </c>
      <c r="F86" s="3" t="s">
        <v>209</v>
      </c>
      <c r="G86" s="3" t="s">
        <v>209</v>
      </c>
      <c r="H86" s="182" t="s">
        <v>209</v>
      </c>
      <c r="I86" s="3">
        <v>378.37400000000002</v>
      </c>
      <c r="J86" s="3">
        <v>389.786</v>
      </c>
      <c r="K86" s="3">
        <v>395.86683900000003</v>
      </c>
      <c r="L86" s="3">
        <v>377.577</v>
      </c>
      <c r="M86" s="182">
        <v>1541.6038390000001</v>
      </c>
      <c r="N86" s="3">
        <v>263.81063799999998</v>
      </c>
      <c r="O86" s="3">
        <v>380.99415299999998</v>
      </c>
      <c r="P86" s="3">
        <v>376.37445199999996</v>
      </c>
      <c r="Q86" s="3">
        <v>371.810316</v>
      </c>
      <c r="R86" s="182">
        <v>1392.9895589999999</v>
      </c>
      <c r="S86" s="3">
        <v>385.23193610000004</v>
      </c>
      <c r="T86" s="3">
        <v>365.64075199999996</v>
      </c>
    </row>
    <row r="87" spans="1:20" ht="12" customHeight="1" x14ac:dyDescent="0.25">
      <c r="A87" s="114">
        <v>111</v>
      </c>
      <c r="B87" s="2" t="s">
        <v>189</v>
      </c>
      <c r="C87" s="13" t="s">
        <v>175</v>
      </c>
      <c r="D87" s="3">
        <v>395.99526367191504</v>
      </c>
      <c r="E87" s="3">
        <v>401.65300000000002</v>
      </c>
      <c r="F87" s="3">
        <v>407.31799999999998</v>
      </c>
      <c r="G87" s="3">
        <v>417.96119699999997</v>
      </c>
      <c r="H87" s="183">
        <v>1622.927460671915</v>
      </c>
      <c r="I87" s="3">
        <v>407.86045900000005</v>
      </c>
      <c r="J87" s="3">
        <v>406.08702699999998</v>
      </c>
      <c r="K87" s="3">
        <v>414.08914700000003</v>
      </c>
      <c r="L87" s="3">
        <v>402.65361300000001</v>
      </c>
      <c r="M87" s="183">
        <v>1630.6902459999999</v>
      </c>
      <c r="N87" s="3">
        <v>305.41328000000004</v>
      </c>
      <c r="O87" s="3">
        <v>408.00546500000002</v>
      </c>
      <c r="P87" s="3">
        <v>416.275419</v>
      </c>
      <c r="Q87" s="3">
        <v>394.94257599999997</v>
      </c>
      <c r="R87" s="183">
        <v>1524.6367400000001</v>
      </c>
      <c r="S87" s="3">
        <v>394.15011099999998</v>
      </c>
      <c r="T87" s="3">
        <v>404.52349600000002</v>
      </c>
    </row>
    <row r="88" spans="1:20" ht="12" customHeight="1" x14ac:dyDescent="0.25">
      <c r="B88" s="6"/>
      <c r="C88" s="7"/>
      <c r="D88" s="5"/>
      <c r="E88" s="5"/>
      <c r="F88" s="5"/>
      <c r="G88" s="5"/>
      <c r="H88" s="184"/>
      <c r="I88" s="5"/>
      <c r="J88" s="5"/>
      <c r="K88" s="5"/>
      <c r="L88" s="5"/>
      <c r="M88" s="184"/>
      <c r="N88" s="5"/>
      <c r="O88" s="5"/>
      <c r="P88" s="5"/>
      <c r="Q88" s="5"/>
      <c r="R88" s="184"/>
      <c r="S88" s="5"/>
      <c r="T88" s="5"/>
    </row>
    <row r="89" spans="1:20" ht="12" customHeight="1" x14ac:dyDescent="0.25">
      <c r="A89" s="114">
        <v>115</v>
      </c>
      <c r="B89" s="8" t="s">
        <v>188</v>
      </c>
      <c r="C89" s="124" t="s">
        <v>176</v>
      </c>
      <c r="D89" s="9">
        <v>10.669515753660942</v>
      </c>
      <c r="E89" s="9">
        <v>10.524022803482952</v>
      </c>
      <c r="F89" s="9">
        <v>10.312260767560655</v>
      </c>
      <c r="G89" s="9">
        <v>10.215434069762427</v>
      </c>
      <c r="H89" s="185">
        <v>10.426903190853473</v>
      </c>
      <c r="I89" s="9">
        <v>9.7636163700014258</v>
      </c>
      <c r="J89" s="9">
        <v>9.6458876168106489</v>
      </c>
      <c r="K89" s="9">
        <v>10.181413126808193</v>
      </c>
      <c r="L89" s="9">
        <v>10.311293799147506</v>
      </c>
      <c r="M89" s="185">
        <v>9.9756255358881294</v>
      </c>
      <c r="N89" s="9">
        <v>9.5720911824703041</v>
      </c>
      <c r="O89" s="9">
        <v>10.286915957374942</v>
      </c>
      <c r="P89" s="9">
        <v>10.064693429651099</v>
      </c>
      <c r="Q89" s="9">
        <v>9.8658892649172145</v>
      </c>
      <c r="R89" s="185">
        <v>9.9739862548856877</v>
      </c>
      <c r="S89" s="9">
        <v>10.443479463650906</v>
      </c>
      <c r="T89" s="9">
        <v>10.252631283184137</v>
      </c>
    </row>
    <row r="90" spans="1:20" ht="12" customHeight="1" x14ac:dyDescent="0.25">
      <c r="A90" s="114">
        <v>117</v>
      </c>
      <c r="B90" s="8" t="s">
        <v>186</v>
      </c>
      <c r="C90" s="124" t="s">
        <v>176</v>
      </c>
      <c r="D90" s="9">
        <v>0.36963824451913307</v>
      </c>
      <c r="E90" s="9">
        <v>0.40015622784824867</v>
      </c>
      <c r="F90" s="9">
        <v>0.33999399104242378</v>
      </c>
      <c r="G90" s="9">
        <v>0.34961216079212648</v>
      </c>
      <c r="H90" s="185">
        <v>0.36459358010639997</v>
      </c>
      <c r="I90" s="9">
        <v>0.33299802630383779</v>
      </c>
      <c r="J90" s="9">
        <v>0.35442182878314898</v>
      </c>
      <c r="K90" s="9">
        <v>0.34279203459057572</v>
      </c>
      <c r="L90" s="9">
        <v>0.35710100050796767</v>
      </c>
      <c r="M90" s="185">
        <v>0.34677174604948446</v>
      </c>
      <c r="N90" s="9">
        <v>0.35173876095312556</v>
      </c>
      <c r="O90" s="9">
        <v>0.31908124780516356</v>
      </c>
      <c r="P90" s="9">
        <v>0.31137056537732771</v>
      </c>
      <c r="Q90" s="9">
        <v>0.35702017744452297</v>
      </c>
      <c r="R90" s="185">
        <v>0.33334560906618776</v>
      </c>
      <c r="S90" s="9">
        <v>0.34445250099478725</v>
      </c>
      <c r="T90" s="9">
        <v>0.3468565290080603</v>
      </c>
    </row>
    <row r="91" spans="1:20" ht="12" customHeight="1" x14ac:dyDescent="0.25">
      <c r="A91" s="114">
        <v>118</v>
      </c>
      <c r="B91" s="8" t="s">
        <v>185</v>
      </c>
      <c r="C91" s="124" t="s">
        <v>177</v>
      </c>
      <c r="D91" s="225">
        <v>0.45569797691495617</v>
      </c>
      <c r="E91" s="225">
        <v>0.71950600345852556</v>
      </c>
      <c r="F91" s="225">
        <v>0.68174388622697824</v>
      </c>
      <c r="G91" s="225">
        <v>0.647303283919895</v>
      </c>
      <c r="H91" s="226">
        <v>0.62706450017697024</v>
      </c>
      <c r="I91" s="225">
        <v>0.69962895209851261</v>
      </c>
      <c r="J91" s="225">
        <v>0.62544979548984869</v>
      </c>
      <c r="K91" s="225">
        <v>0.70519512128520867</v>
      </c>
      <c r="L91" s="225">
        <v>0.66257621908196063</v>
      </c>
      <c r="M91" s="226">
        <v>0.6734205904262236</v>
      </c>
      <c r="N91" s="225">
        <v>0.60896215193742798</v>
      </c>
      <c r="O91" s="225">
        <v>0.65225398976236948</v>
      </c>
      <c r="P91" s="225">
        <v>0.61546494129806106</v>
      </c>
      <c r="Q91" s="225">
        <v>0.62735211515738498</v>
      </c>
      <c r="R91" s="226">
        <v>0.62708662481014066</v>
      </c>
      <c r="S91" s="225">
        <v>0.6887777843248083</v>
      </c>
      <c r="T91" s="225">
        <v>0.65729701796449769</v>
      </c>
    </row>
    <row r="92" spans="1:20" ht="12" customHeight="1" x14ac:dyDescent="0.25">
      <c r="B92" s="16"/>
      <c r="C92" s="125"/>
      <c r="D92" s="9"/>
      <c r="E92" s="9"/>
      <c r="F92" s="9"/>
      <c r="G92" s="9"/>
      <c r="H92" s="185"/>
      <c r="I92" s="9"/>
      <c r="J92" s="9"/>
      <c r="K92" s="9"/>
      <c r="L92" s="9"/>
      <c r="M92" s="185"/>
      <c r="N92" s="9"/>
      <c r="O92" s="9"/>
      <c r="P92" s="9"/>
      <c r="Q92" s="9"/>
      <c r="R92" s="185"/>
      <c r="S92" s="9"/>
      <c r="T92" s="9"/>
    </row>
    <row r="93" spans="1:20" ht="12" customHeight="1" x14ac:dyDescent="0.25">
      <c r="A93" s="114">
        <v>127</v>
      </c>
      <c r="B93" s="8" t="s">
        <v>183</v>
      </c>
      <c r="C93" s="124" t="s">
        <v>175</v>
      </c>
      <c r="D93" s="10">
        <v>36.750379180705714</v>
      </c>
      <c r="E93" s="10">
        <v>36.76366807106492</v>
      </c>
      <c r="F93" s="10">
        <v>36.856533617578812</v>
      </c>
      <c r="G93" s="10">
        <v>37.619430454418506</v>
      </c>
      <c r="H93" s="187">
        <v>147.99001132376796</v>
      </c>
      <c r="I93" s="10">
        <v>34.754894814356199</v>
      </c>
      <c r="J93" s="10">
        <v>33.685182247751086</v>
      </c>
      <c r="K93" s="10">
        <v>36.45087518885726</v>
      </c>
      <c r="L93" s="10">
        <v>35.609039658610989</v>
      </c>
      <c r="M93" s="187">
        <v>140.49999190957553</v>
      </c>
      <c r="N93" s="10">
        <v>24.896430063687944</v>
      </c>
      <c r="O93" s="10">
        <v>36.542038940365074</v>
      </c>
      <c r="P93" s="10">
        <v>36.419744936348422</v>
      </c>
      <c r="Q93" s="10">
        <v>33.668812592332124</v>
      </c>
      <c r="R93" s="187">
        <v>131.52702653273357</v>
      </c>
      <c r="S93" s="10">
        <v>35.837147989409743</v>
      </c>
      <c r="T93" s="10">
        <v>36.556026082576167</v>
      </c>
    </row>
    <row r="94" spans="1:20" ht="12" customHeight="1" x14ac:dyDescent="0.25">
      <c r="A94" s="114">
        <v>129</v>
      </c>
      <c r="B94" s="8" t="s">
        <v>181</v>
      </c>
      <c r="C94" s="124" t="s">
        <v>175</v>
      </c>
      <c r="D94" s="10">
        <v>0.16330977000000002</v>
      </c>
      <c r="E94" s="10">
        <v>0.33880752227438937</v>
      </c>
      <c r="F94" s="10">
        <v>0.37115745855999988</v>
      </c>
      <c r="G94" s="10">
        <v>0.45933028022296035</v>
      </c>
      <c r="H94" s="187">
        <v>1.3326050310573496</v>
      </c>
      <c r="I94" s="10">
        <v>0.38011278234943491</v>
      </c>
      <c r="J94" s="10">
        <v>0.46264130047680557</v>
      </c>
      <c r="K94" s="10">
        <v>0.41294151416877312</v>
      </c>
      <c r="L94" s="10">
        <v>0.36075404777777231</v>
      </c>
      <c r="M94" s="187">
        <v>1.6164496447727856</v>
      </c>
      <c r="N94" s="10">
        <v>0.17327667306875749</v>
      </c>
      <c r="O94" s="10">
        <v>0.28423370310264101</v>
      </c>
      <c r="P94" s="10">
        <v>0.31540221359573067</v>
      </c>
      <c r="Q94" s="10">
        <v>0.3872647515707216</v>
      </c>
      <c r="R94" s="187">
        <v>1.1601773413378507</v>
      </c>
      <c r="S94" s="10">
        <v>0.35050196500707431</v>
      </c>
      <c r="T94" s="10">
        <v>0.42682425210850622</v>
      </c>
    </row>
    <row r="95" spans="1:20" ht="12" customHeight="1" x14ac:dyDescent="0.25">
      <c r="A95" s="114">
        <v>130</v>
      </c>
      <c r="B95" s="8" t="s">
        <v>180</v>
      </c>
      <c r="C95" s="124" t="s">
        <v>191</v>
      </c>
      <c r="D95" s="10">
        <v>4.9898059638342714E-2</v>
      </c>
      <c r="E95" s="10">
        <v>9.8729235704609133E-2</v>
      </c>
      <c r="F95" s="10">
        <v>0.11662846373552713</v>
      </c>
      <c r="G95" s="10">
        <v>0.11825352347050862</v>
      </c>
      <c r="H95" s="187">
        <v>0.38350928254898753</v>
      </c>
      <c r="I95" s="10">
        <v>0.113906364498796</v>
      </c>
      <c r="J95" s="10">
        <v>0.12474558191327018</v>
      </c>
      <c r="K95" s="10">
        <v>0.13000367717768893</v>
      </c>
      <c r="L95" s="10">
        <v>0.1318937223286315</v>
      </c>
      <c r="M95" s="187">
        <v>0.50054934591838662</v>
      </c>
      <c r="N95" s="10">
        <v>7.906179120573259E-2</v>
      </c>
      <c r="O95" s="10">
        <v>0.12387959229137947</v>
      </c>
      <c r="P95" s="10">
        <v>0.13127357029080675</v>
      </c>
      <c r="Q95" s="10">
        <v>0.13936302056540453</v>
      </c>
      <c r="R95" s="187">
        <v>0.47357797435332327</v>
      </c>
      <c r="S95" s="10">
        <v>0.13135176890106881</v>
      </c>
      <c r="T95" s="10">
        <v>0.15484401905663528</v>
      </c>
    </row>
    <row r="96" spans="1:20" ht="12" customHeight="1" x14ac:dyDescent="0.25">
      <c r="B96" s="8"/>
      <c r="C96" s="124"/>
      <c r="D96" s="7"/>
      <c r="E96" s="7"/>
      <c r="F96" s="7"/>
      <c r="G96" s="7"/>
      <c r="H96" s="186"/>
      <c r="I96" s="7"/>
      <c r="J96" s="7"/>
      <c r="K96" s="7"/>
      <c r="L96" s="7"/>
      <c r="M96" s="186"/>
      <c r="N96" s="7"/>
      <c r="O96" s="7"/>
      <c r="P96" s="7"/>
      <c r="Q96" s="7"/>
      <c r="R96" s="186"/>
      <c r="S96" s="7"/>
      <c r="T96" s="7"/>
    </row>
    <row r="97" spans="1:20" ht="12" customHeight="1" x14ac:dyDescent="0.25">
      <c r="A97" s="58">
        <v>66</v>
      </c>
      <c r="B97" s="8" t="s">
        <v>205</v>
      </c>
      <c r="C97" s="124" t="s">
        <v>192</v>
      </c>
      <c r="D97" s="130" t="s">
        <v>209</v>
      </c>
      <c r="E97" s="130" t="s">
        <v>209</v>
      </c>
      <c r="F97" s="130" t="s">
        <v>209</v>
      </c>
      <c r="G97" s="130" t="s">
        <v>209</v>
      </c>
      <c r="H97" s="188" t="s">
        <v>209</v>
      </c>
      <c r="I97" s="130">
        <v>34.717497472715401</v>
      </c>
      <c r="J97" s="130">
        <v>38.334437886805866</v>
      </c>
      <c r="K97" s="130">
        <v>37.440857544278067</v>
      </c>
      <c r="L97" s="130">
        <v>44.760653576184033</v>
      </c>
      <c r="M97" s="188">
        <v>38.789650069368676</v>
      </c>
      <c r="N97" s="130">
        <v>43.712278649887551</v>
      </c>
      <c r="O97" s="130">
        <v>45.477438679574178</v>
      </c>
      <c r="P97" s="130">
        <v>47.146627227018534</v>
      </c>
      <c r="Q97" s="130">
        <v>53.626292499482304</v>
      </c>
      <c r="R97" s="188">
        <v>47.551189637008406</v>
      </c>
      <c r="S97" s="130">
        <v>55.396191811426704</v>
      </c>
      <c r="T97" s="130">
        <v>56.980080500530327</v>
      </c>
    </row>
    <row r="98" spans="1:20" ht="12" customHeight="1" x14ac:dyDescent="0.25">
      <c r="A98" s="58">
        <v>58</v>
      </c>
      <c r="B98" s="8" t="s">
        <v>206</v>
      </c>
      <c r="C98" s="124" t="s">
        <v>193</v>
      </c>
      <c r="D98" s="131">
        <v>0.5541791860694486</v>
      </c>
      <c r="E98" s="131">
        <v>0.53122421729865865</v>
      </c>
      <c r="F98" s="131">
        <v>0.53238753653627335</v>
      </c>
      <c r="G98" s="131">
        <v>0.54670148197996338</v>
      </c>
      <c r="H98" s="181">
        <v>0.53551363602763002</v>
      </c>
      <c r="I98" s="131">
        <v>0.41763660295598759</v>
      </c>
      <c r="J98" s="131">
        <v>0.38513839461608285</v>
      </c>
      <c r="K98" s="131">
        <v>0.39712284497251954</v>
      </c>
      <c r="L98" s="131">
        <v>0.4326232463766484</v>
      </c>
      <c r="M98" s="181">
        <v>0.40832135314806267</v>
      </c>
      <c r="N98" s="131">
        <v>0.46201964256888678</v>
      </c>
      <c r="O98" s="131">
        <v>0.57006833776057475</v>
      </c>
      <c r="P98" s="131">
        <v>0.58825408163998139</v>
      </c>
      <c r="Q98" s="131">
        <v>0.57836281712934356</v>
      </c>
      <c r="R98" s="181">
        <v>0.55677493788360211</v>
      </c>
      <c r="S98" s="131">
        <v>0.63078760962450653</v>
      </c>
      <c r="T98" s="131">
        <v>0.61045293413432156</v>
      </c>
    </row>
    <row r="101" spans="1:20" ht="20.100000000000001" customHeight="1" x14ac:dyDescent="0.25">
      <c r="B101" s="103" t="s">
        <v>27</v>
      </c>
      <c r="C101" s="143"/>
      <c r="D101" s="144" t="str">
        <f t="shared" ref="D101:T101" si="4">D$5</f>
        <v>1Q20</v>
      </c>
      <c r="E101" s="144" t="str">
        <f t="shared" si="4"/>
        <v>2Q20</v>
      </c>
      <c r="F101" s="144" t="str">
        <f t="shared" si="4"/>
        <v>3Q20</v>
      </c>
      <c r="G101" s="144" t="str">
        <f t="shared" si="4"/>
        <v>4Q20</v>
      </c>
      <c r="H101" s="144">
        <f>H$5</f>
        <v>2020</v>
      </c>
      <c r="I101" s="144" t="str">
        <f t="shared" si="4"/>
        <v>1Q21</v>
      </c>
      <c r="J101" s="144" t="str">
        <f t="shared" si="4"/>
        <v>2Q21</v>
      </c>
      <c r="K101" s="144" t="str">
        <f t="shared" si="4"/>
        <v>3Q21</v>
      </c>
      <c r="L101" s="144" t="str">
        <f t="shared" si="4"/>
        <v>4Q21</v>
      </c>
      <c r="M101" s="144">
        <f>M$5</f>
        <v>2021</v>
      </c>
      <c r="N101" s="144" t="str">
        <f t="shared" si="4"/>
        <v>1Q22</v>
      </c>
      <c r="O101" s="144" t="str">
        <f t="shared" si="4"/>
        <v>2Q22</v>
      </c>
      <c r="P101" s="144" t="str">
        <f t="shared" si="4"/>
        <v>3Q22</v>
      </c>
      <c r="Q101" s="144" t="str">
        <f t="shared" si="4"/>
        <v>4Q22</v>
      </c>
      <c r="R101" s="144">
        <f t="shared" si="4"/>
        <v>2022</v>
      </c>
      <c r="S101" s="144" t="str">
        <f t="shared" si="4"/>
        <v>1Q23</v>
      </c>
      <c r="T101" s="144" t="str">
        <f t="shared" si="4"/>
        <v>2Q23</v>
      </c>
    </row>
    <row r="102" spans="1:20" ht="12" customHeight="1" x14ac:dyDescent="0.25">
      <c r="A102" s="114">
        <v>137</v>
      </c>
      <c r="B102" s="2" t="s">
        <v>190</v>
      </c>
      <c r="C102" s="13" t="s">
        <v>175</v>
      </c>
      <c r="D102" s="3" t="s">
        <v>209</v>
      </c>
      <c r="E102" s="3" t="s">
        <v>209</v>
      </c>
      <c r="F102" s="3" t="s">
        <v>209</v>
      </c>
      <c r="G102" s="3" t="s">
        <v>209</v>
      </c>
      <c r="H102" s="182" t="s">
        <v>209</v>
      </c>
      <c r="I102" s="3">
        <v>241.39410099999998</v>
      </c>
      <c r="J102" s="3">
        <v>242.50669500000004</v>
      </c>
      <c r="K102" s="3">
        <v>184.0428</v>
      </c>
      <c r="L102" s="3">
        <v>205.44599999999997</v>
      </c>
      <c r="M102" s="182">
        <v>873.38959599999998</v>
      </c>
      <c r="N102" s="3">
        <v>208.29599999999999</v>
      </c>
      <c r="O102" s="3">
        <v>239.87636612903228</v>
      </c>
      <c r="P102" s="3">
        <v>226.44569000000001</v>
      </c>
      <c r="Q102" s="3">
        <v>233.12964999999997</v>
      </c>
      <c r="R102" s="182">
        <v>907.74770612903228</v>
      </c>
      <c r="S102" s="3">
        <v>265.08168000000001</v>
      </c>
      <c r="T102" s="3">
        <v>282.75040796231508</v>
      </c>
    </row>
    <row r="103" spans="1:20" ht="12" customHeight="1" x14ac:dyDescent="0.25">
      <c r="A103" s="114">
        <v>138</v>
      </c>
      <c r="B103" s="2" t="s">
        <v>189</v>
      </c>
      <c r="C103" s="13" t="s">
        <v>175</v>
      </c>
      <c r="D103" s="3">
        <v>268.22573156827957</v>
      </c>
      <c r="E103" s="3">
        <v>320.7286079393607</v>
      </c>
      <c r="F103" s="3">
        <v>302.26379041699232</v>
      </c>
      <c r="G103" s="3">
        <v>289.40281680001516</v>
      </c>
      <c r="H103" s="183">
        <v>1180.6209467246479</v>
      </c>
      <c r="I103" s="3">
        <v>266.54780173165631</v>
      </c>
      <c r="J103" s="3">
        <v>268.980276724281</v>
      </c>
      <c r="K103" s="3">
        <v>208.14745871453249</v>
      </c>
      <c r="L103" s="3">
        <v>238.36026662307137</v>
      </c>
      <c r="M103" s="183">
        <v>982.03580379354128</v>
      </c>
      <c r="N103" s="3">
        <v>244.88986314395873</v>
      </c>
      <c r="O103" s="3">
        <v>258.61360303462646</v>
      </c>
      <c r="P103" s="3">
        <v>259.14378937262069</v>
      </c>
      <c r="Q103" s="3">
        <v>253.92028610579246</v>
      </c>
      <c r="R103" s="183">
        <v>1016.5675416569984</v>
      </c>
      <c r="S103" s="3">
        <v>295.76640084945052</v>
      </c>
      <c r="T103" s="3">
        <v>320.38755957395244</v>
      </c>
    </row>
    <row r="104" spans="1:20" ht="12" customHeight="1" x14ac:dyDescent="0.25">
      <c r="B104" s="6"/>
      <c r="C104" s="7"/>
      <c r="D104" s="5"/>
      <c r="E104" s="5"/>
      <c r="F104" s="5"/>
      <c r="G104" s="5"/>
      <c r="H104" s="184"/>
      <c r="I104" s="5"/>
      <c r="J104" s="5"/>
      <c r="K104" s="5"/>
      <c r="L104" s="5"/>
      <c r="M104" s="184"/>
      <c r="N104" s="5"/>
      <c r="O104" s="5"/>
      <c r="P104" s="5"/>
      <c r="Q104" s="5"/>
      <c r="R104" s="184"/>
      <c r="S104" s="5"/>
      <c r="T104" s="5"/>
    </row>
    <row r="105" spans="1:20" ht="12" customHeight="1" x14ac:dyDescent="0.25">
      <c r="A105" s="114">
        <v>142</v>
      </c>
      <c r="B105" s="8" t="s">
        <v>188</v>
      </c>
      <c r="C105" s="124" t="s">
        <v>176</v>
      </c>
      <c r="D105" s="9">
        <v>2.3746008464213344</v>
      </c>
      <c r="E105" s="9">
        <v>2.3835138280215724</v>
      </c>
      <c r="F105" s="9">
        <v>2.4293101621663533</v>
      </c>
      <c r="G105" s="9">
        <v>2.4612773580134344</v>
      </c>
      <c r="H105" s="185">
        <v>2.412275698843692</v>
      </c>
      <c r="I105" s="9">
        <v>1.9969955029495066</v>
      </c>
      <c r="J105" s="9">
        <v>1.9338836096272576</v>
      </c>
      <c r="K105" s="9">
        <v>1.9998534286536407</v>
      </c>
      <c r="L105" s="9">
        <v>2.2776710440741157</v>
      </c>
      <c r="M105" s="185">
        <v>2.0484405847519991</v>
      </c>
      <c r="N105" s="9">
        <v>2.2589627697426571</v>
      </c>
      <c r="O105" s="9">
        <v>2.0939361792866062</v>
      </c>
      <c r="P105" s="9">
        <v>1.9124049165478227</v>
      </c>
      <c r="Q105" s="9">
        <v>1.9897217925730812</v>
      </c>
      <c r="R105" s="185">
        <v>2.0613839821148101</v>
      </c>
      <c r="S105" s="9">
        <v>2.017070350223146</v>
      </c>
      <c r="T105" s="9">
        <v>1.7892995912639067</v>
      </c>
    </row>
    <row r="106" spans="1:20" ht="12" customHeight="1" x14ac:dyDescent="0.25">
      <c r="A106" s="114">
        <v>144</v>
      </c>
      <c r="B106" s="8" t="s">
        <v>186</v>
      </c>
      <c r="C106" s="124" t="s">
        <v>176</v>
      </c>
      <c r="D106" s="9">
        <v>0.45339686070826324</v>
      </c>
      <c r="E106" s="9">
        <v>0.48232125739765275</v>
      </c>
      <c r="F106" s="9">
        <v>0.52302523438136217</v>
      </c>
      <c r="G106" s="9">
        <v>0.50577703702692955</v>
      </c>
      <c r="H106" s="185">
        <v>0.4919206462890271</v>
      </c>
      <c r="I106" s="9">
        <v>0.69552695042565527</v>
      </c>
      <c r="J106" s="9">
        <v>0.6517656106991262</v>
      </c>
      <c r="K106" s="9">
        <v>0.67452873430576432</v>
      </c>
      <c r="L106" s="9">
        <v>0.90656371045436301</v>
      </c>
      <c r="M106" s="185">
        <v>0.73031296908545229</v>
      </c>
      <c r="N106" s="9">
        <v>0.87968297716221855</v>
      </c>
      <c r="O106" s="9">
        <v>0.75664361337928165</v>
      </c>
      <c r="P106" s="9">
        <v>0.80811687393124554</v>
      </c>
      <c r="Q106" s="9">
        <v>0.94312616216585476</v>
      </c>
      <c r="R106" s="185">
        <v>0.84598521358668988</v>
      </c>
      <c r="S106" s="9">
        <v>0.90547552127669717</v>
      </c>
      <c r="T106" s="9">
        <v>0.80641544832175993</v>
      </c>
    </row>
    <row r="107" spans="1:20" ht="12" customHeight="1" x14ac:dyDescent="0.25">
      <c r="A107" s="114">
        <v>145</v>
      </c>
      <c r="B107" s="8" t="s">
        <v>185</v>
      </c>
      <c r="C107" s="124" t="s">
        <v>177</v>
      </c>
      <c r="D107" s="225">
        <v>0</v>
      </c>
      <c r="E107" s="225">
        <v>0</v>
      </c>
      <c r="F107" s="225">
        <v>0</v>
      </c>
      <c r="G107" s="225">
        <v>0</v>
      </c>
      <c r="H107" s="226">
        <v>0</v>
      </c>
      <c r="I107" s="225">
        <v>0</v>
      </c>
      <c r="J107" s="225">
        <v>0</v>
      </c>
      <c r="K107" s="225">
        <v>0</v>
      </c>
      <c r="L107" s="225">
        <v>0</v>
      </c>
      <c r="M107" s="226">
        <v>0</v>
      </c>
      <c r="N107" s="225">
        <v>0</v>
      </c>
      <c r="O107" s="225">
        <v>0</v>
      </c>
      <c r="P107" s="225">
        <v>0</v>
      </c>
      <c r="Q107" s="225">
        <v>0</v>
      </c>
      <c r="R107" s="226">
        <v>0</v>
      </c>
      <c r="S107" s="225">
        <v>0</v>
      </c>
      <c r="T107" s="225">
        <v>0</v>
      </c>
    </row>
    <row r="108" spans="1:20" ht="12" customHeight="1" x14ac:dyDescent="0.25">
      <c r="B108" s="16"/>
      <c r="C108" s="125"/>
      <c r="D108" s="9"/>
      <c r="E108" s="9"/>
      <c r="F108" s="9"/>
      <c r="G108" s="9"/>
      <c r="H108" s="185"/>
      <c r="I108" s="9"/>
      <c r="J108" s="9"/>
      <c r="K108" s="9"/>
      <c r="L108" s="9"/>
      <c r="M108" s="185"/>
      <c r="N108" s="9"/>
      <c r="O108" s="9"/>
      <c r="P108" s="9"/>
      <c r="Q108" s="9"/>
      <c r="R108" s="185"/>
      <c r="S108" s="9"/>
      <c r="T108" s="9"/>
    </row>
    <row r="109" spans="1:20" ht="12" customHeight="1" x14ac:dyDescent="0.25">
      <c r="A109" s="114">
        <v>154</v>
      </c>
      <c r="B109" s="8" t="s">
        <v>183</v>
      </c>
      <c r="C109" s="124" t="s">
        <v>175</v>
      </c>
      <c r="D109" s="10">
        <v>5.4663203752217502</v>
      </c>
      <c r="E109" s="10">
        <v>6.7463038204855366</v>
      </c>
      <c r="F109" s="10">
        <v>6.4354399999999998</v>
      </c>
      <c r="G109" s="10">
        <v>6.5284399999999989</v>
      </c>
      <c r="H109" s="187">
        <v>25.176504195707285</v>
      </c>
      <c r="I109" s="10">
        <v>4.5304010359415736</v>
      </c>
      <c r="J109" s="10">
        <v>4.4195374807019157</v>
      </c>
      <c r="K109" s="10">
        <v>3.6396819135681548</v>
      </c>
      <c r="L109" s="10">
        <v>4.6885455500795459</v>
      </c>
      <c r="M109" s="187">
        <v>17.278165980291188</v>
      </c>
      <c r="N109" s="10">
        <v>4.7483636299245662</v>
      </c>
      <c r="O109" s="10">
        <v>4.742997023098007</v>
      </c>
      <c r="P109" s="10">
        <v>4.5947468098597817</v>
      </c>
      <c r="Q109" s="10">
        <v>4.6139959272137991</v>
      </c>
      <c r="R109" s="187">
        <v>18.700103390096157</v>
      </c>
      <c r="S109" s="10">
        <v>5.3489264648678745</v>
      </c>
      <c r="T109" s="10">
        <v>5.0521012568267656</v>
      </c>
    </row>
    <row r="110" spans="1:20" ht="12" customHeight="1" x14ac:dyDescent="0.25">
      <c r="A110" s="114">
        <v>156</v>
      </c>
      <c r="B110" s="8" t="s">
        <v>181</v>
      </c>
      <c r="C110" s="124" t="s">
        <v>175</v>
      </c>
      <c r="D110" s="10">
        <v>0.94702191379523482</v>
      </c>
      <c r="E110" s="10">
        <v>1.1110449999999994</v>
      </c>
      <c r="F110" s="10">
        <v>1.0244279999999997</v>
      </c>
      <c r="G110" s="10">
        <v>0.93636999999999992</v>
      </c>
      <c r="H110" s="187">
        <v>4.0188649137952339</v>
      </c>
      <c r="I110" s="10">
        <v>1.2398922090156743</v>
      </c>
      <c r="J110" s="10">
        <v>1.1242049444408113</v>
      </c>
      <c r="K110" s="10">
        <v>0.80004761591327811</v>
      </c>
      <c r="L110" s="10">
        <v>1.5265954695666506</v>
      </c>
      <c r="M110" s="187">
        <v>4.6907402389364137</v>
      </c>
      <c r="N110" s="10">
        <v>1.3278050899733922</v>
      </c>
      <c r="O110" s="10">
        <v>1.4966696017484376</v>
      </c>
      <c r="P110" s="10">
        <v>1.6608532524690791</v>
      </c>
      <c r="Q110" s="10">
        <v>1.7614484239187467</v>
      </c>
      <c r="R110" s="187">
        <v>6.2467763681096562</v>
      </c>
      <c r="S110" s="10">
        <v>1.9057285455790114</v>
      </c>
      <c r="T110" s="10">
        <v>1.9277639659063899</v>
      </c>
    </row>
    <row r="111" spans="1:20" ht="12" customHeight="1" x14ac:dyDescent="0.25">
      <c r="A111" s="114">
        <v>157</v>
      </c>
      <c r="B111" s="8" t="s">
        <v>180</v>
      </c>
      <c r="C111" s="124" t="s">
        <v>191</v>
      </c>
      <c r="D111" s="10">
        <v>3.4579382716049601E-3</v>
      </c>
      <c r="E111" s="10">
        <v>0</v>
      </c>
      <c r="F111" s="10">
        <v>0</v>
      </c>
      <c r="G111" s="10">
        <v>0</v>
      </c>
      <c r="H111" s="187">
        <v>3.4579382716049601E-3</v>
      </c>
      <c r="I111" s="10">
        <v>0</v>
      </c>
      <c r="J111" s="10">
        <v>0</v>
      </c>
      <c r="K111" s="10">
        <v>0</v>
      </c>
      <c r="L111" s="10">
        <v>0</v>
      </c>
      <c r="M111" s="187">
        <v>0</v>
      </c>
      <c r="N111" s="10">
        <v>0</v>
      </c>
      <c r="O111" s="10">
        <v>0</v>
      </c>
      <c r="P111" s="10">
        <v>0</v>
      </c>
      <c r="Q111" s="10">
        <v>0</v>
      </c>
      <c r="R111" s="187">
        <v>0</v>
      </c>
      <c r="S111" s="10">
        <v>0</v>
      </c>
      <c r="T111" s="10">
        <v>0</v>
      </c>
    </row>
    <row r="112" spans="1:20" ht="12" customHeight="1" x14ac:dyDescent="0.25">
      <c r="B112" s="8"/>
      <c r="C112" s="124"/>
      <c r="D112" s="7"/>
      <c r="E112" s="7"/>
      <c r="F112" s="7"/>
      <c r="G112" s="7"/>
      <c r="H112" s="186"/>
      <c r="I112" s="7"/>
      <c r="J112" s="7"/>
      <c r="K112" s="7"/>
      <c r="L112" s="7"/>
      <c r="M112" s="186"/>
      <c r="N112" s="7"/>
      <c r="O112" s="7"/>
      <c r="P112" s="7"/>
      <c r="Q112" s="7"/>
      <c r="R112" s="186"/>
      <c r="S112" s="7"/>
      <c r="T112" s="7"/>
    </row>
    <row r="113" spans="1:20" ht="12" customHeight="1" x14ac:dyDescent="0.25">
      <c r="A113" s="58">
        <v>79</v>
      </c>
      <c r="B113" s="8" t="s">
        <v>205</v>
      </c>
      <c r="C113" s="124" t="s">
        <v>192</v>
      </c>
      <c r="D113" s="130" t="s">
        <v>209</v>
      </c>
      <c r="E113" s="130" t="s">
        <v>209</v>
      </c>
      <c r="F113" s="130" t="s">
        <v>209</v>
      </c>
      <c r="G113" s="130" t="s">
        <v>209</v>
      </c>
      <c r="H113" s="188" t="s">
        <v>209</v>
      </c>
      <c r="I113" s="130">
        <v>29.546466893747208</v>
      </c>
      <c r="J113" s="130">
        <v>22.881442158039874</v>
      </c>
      <c r="K113" s="130">
        <v>33.194038234558491</v>
      </c>
      <c r="L113" s="130">
        <v>48.691657337291659</v>
      </c>
      <c r="M113" s="188">
        <v>33.140964357405807</v>
      </c>
      <c r="N113" s="130">
        <v>43.410027260806132</v>
      </c>
      <c r="O113" s="130">
        <v>41.169094031180954</v>
      </c>
      <c r="P113" s="130">
        <v>31.628418007385193</v>
      </c>
      <c r="Q113" s="130">
        <v>54.397369122813913</v>
      </c>
      <c r="R113" s="188">
        <v>42.56606869186453</v>
      </c>
      <c r="S113" s="130">
        <v>36.937234626074293</v>
      </c>
      <c r="T113" s="130">
        <v>31.716305785988791</v>
      </c>
    </row>
    <row r="114" spans="1:20" ht="12" customHeight="1" x14ac:dyDescent="0.25">
      <c r="A114" s="58">
        <v>71</v>
      </c>
      <c r="B114" s="8" t="s">
        <v>206</v>
      </c>
      <c r="C114" s="124" t="s">
        <v>193</v>
      </c>
      <c r="D114" s="131">
        <v>1.0532958250940099</v>
      </c>
      <c r="E114" s="131">
        <v>0.69976019852195182</v>
      </c>
      <c r="F114" s="131">
        <v>0.61162172636084911</v>
      </c>
      <c r="G114" s="131">
        <v>0.80212766042742301</v>
      </c>
      <c r="H114" s="181">
        <v>0.78328742538218943</v>
      </c>
      <c r="I114" s="131">
        <v>0.80951867916354014</v>
      </c>
      <c r="J114" s="131">
        <v>0.57186336339607846</v>
      </c>
      <c r="K114" s="131">
        <v>0.98465471612726319</v>
      </c>
      <c r="L114" s="131">
        <v>1.0637845306927032</v>
      </c>
      <c r="M114" s="181">
        <v>0.85461894722680798</v>
      </c>
      <c r="N114" s="131">
        <v>0.92947677667258755</v>
      </c>
      <c r="O114" s="131">
        <v>0.74221213780688422</v>
      </c>
      <c r="P114" s="131">
        <v>0.99684902458379809</v>
      </c>
      <c r="Q114" s="131">
        <v>1.2595604724332301</v>
      </c>
      <c r="R114" s="181">
        <v>0.97997743994009667</v>
      </c>
      <c r="S114" s="131">
        <v>1.0503221185219451</v>
      </c>
      <c r="T114" s="131">
        <v>0.86778038989235606</v>
      </c>
    </row>
    <row r="116" spans="1:20" ht="20.100000000000001" customHeight="1" x14ac:dyDescent="0.25">
      <c r="B116" s="103" t="s">
        <v>256</v>
      </c>
      <c r="C116" s="143"/>
      <c r="D116" s="144" t="str">
        <f t="shared" ref="D116:T116" si="5">D$5</f>
        <v>1Q20</v>
      </c>
      <c r="E116" s="144" t="str">
        <f t="shared" si="5"/>
        <v>2Q20</v>
      </c>
      <c r="F116" s="144" t="str">
        <f t="shared" si="5"/>
        <v>3Q20</v>
      </c>
      <c r="G116" s="144" t="str">
        <f t="shared" si="5"/>
        <v>4Q20</v>
      </c>
      <c r="H116" s="144">
        <f>H$5</f>
        <v>2020</v>
      </c>
      <c r="I116" s="144" t="str">
        <f t="shared" si="5"/>
        <v>1Q21</v>
      </c>
      <c r="J116" s="144" t="str">
        <f t="shared" si="5"/>
        <v>2Q21</v>
      </c>
      <c r="K116" s="144" t="str">
        <f t="shared" si="5"/>
        <v>3Q21</v>
      </c>
      <c r="L116" s="144" t="str">
        <f t="shared" si="5"/>
        <v>4Q21</v>
      </c>
      <c r="M116" s="144">
        <f>M$5</f>
        <v>2021</v>
      </c>
      <c r="N116" s="144" t="str">
        <f t="shared" si="5"/>
        <v>1Q22</v>
      </c>
      <c r="O116" s="144" t="str">
        <f t="shared" si="5"/>
        <v>2Q22</v>
      </c>
      <c r="P116" s="144" t="str">
        <f t="shared" si="5"/>
        <v>3Q22</v>
      </c>
      <c r="Q116" s="144" t="str">
        <f t="shared" si="5"/>
        <v>4Q22</v>
      </c>
      <c r="R116" s="144">
        <f t="shared" si="5"/>
        <v>2022</v>
      </c>
      <c r="S116" s="144" t="str">
        <f t="shared" si="5"/>
        <v>1Q23</v>
      </c>
      <c r="T116" s="144" t="str">
        <f t="shared" si="5"/>
        <v>2Q23</v>
      </c>
    </row>
    <row r="117" spans="1:20" ht="12" customHeight="1" x14ac:dyDescent="0.25">
      <c r="A117" s="114">
        <v>164</v>
      </c>
      <c r="B117" s="2" t="s">
        <v>190</v>
      </c>
      <c r="C117" s="13" t="s">
        <v>175</v>
      </c>
      <c r="D117" s="3" t="s">
        <v>209</v>
      </c>
      <c r="E117" s="3" t="s">
        <v>209</v>
      </c>
      <c r="F117" s="3" t="s">
        <v>209</v>
      </c>
      <c r="G117" s="3" t="s">
        <v>209</v>
      </c>
      <c r="H117" s="182" t="s">
        <v>209</v>
      </c>
      <c r="I117" s="3">
        <v>29.157</v>
      </c>
      <c r="J117" s="3">
        <v>76.22</v>
      </c>
      <c r="K117" s="3">
        <v>186.76161999999999</v>
      </c>
      <c r="L117" s="3">
        <v>123.95396</v>
      </c>
      <c r="M117" s="183">
        <v>416.09258</v>
      </c>
      <c r="N117" s="3">
        <v>0</v>
      </c>
      <c r="O117" s="3">
        <v>0</v>
      </c>
      <c r="P117" s="3">
        <v>0</v>
      </c>
      <c r="Q117" s="3">
        <v>41.989263099999995</v>
      </c>
      <c r="R117" s="183">
        <v>41.989263099999995</v>
      </c>
      <c r="S117" s="3">
        <v>157.10584025064145</v>
      </c>
      <c r="T117" s="3">
        <v>60.884624101668983</v>
      </c>
    </row>
    <row r="118" spans="1:20" ht="12" customHeight="1" x14ac:dyDescent="0.25">
      <c r="A118" s="114">
        <v>165</v>
      </c>
      <c r="B118" s="2" t="s">
        <v>189</v>
      </c>
      <c r="C118" s="13" t="s">
        <v>175</v>
      </c>
      <c r="D118" s="3">
        <v>0</v>
      </c>
      <c r="E118" s="3">
        <v>0</v>
      </c>
      <c r="F118" s="3">
        <v>0</v>
      </c>
      <c r="G118" s="3">
        <v>0</v>
      </c>
      <c r="H118" s="183">
        <v>0</v>
      </c>
      <c r="I118" s="3">
        <v>0</v>
      </c>
      <c r="J118" s="3">
        <v>0</v>
      </c>
      <c r="K118" s="3">
        <v>0</v>
      </c>
      <c r="L118" s="3">
        <v>0</v>
      </c>
      <c r="M118" s="183">
        <v>0</v>
      </c>
      <c r="N118" s="3">
        <v>0</v>
      </c>
      <c r="O118" s="3">
        <v>0</v>
      </c>
      <c r="P118" s="3">
        <v>0</v>
      </c>
      <c r="Q118" s="3">
        <v>100.1140921049261</v>
      </c>
      <c r="R118" s="183">
        <v>100.1140921049261</v>
      </c>
      <c r="S118" s="3">
        <v>277.45499696367023</v>
      </c>
      <c r="T118" s="3">
        <v>372.43754525190951</v>
      </c>
    </row>
    <row r="119" spans="1:20" ht="12" customHeight="1" x14ac:dyDescent="0.25">
      <c r="B119" s="6"/>
      <c r="C119" s="7"/>
      <c r="D119" s="5"/>
      <c r="E119" s="5"/>
      <c r="F119" s="5"/>
      <c r="G119" s="5"/>
      <c r="H119" s="184"/>
      <c r="I119" s="5"/>
      <c r="J119" s="5"/>
      <c r="K119" s="5"/>
      <c r="L119" s="5"/>
      <c r="M119" s="184"/>
      <c r="N119" s="5"/>
      <c r="O119" s="5"/>
      <c r="P119" s="5"/>
      <c r="Q119" s="5"/>
      <c r="R119" s="184"/>
      <c r="S119" s="5"/>
      <c r="T119" s="5"/>
    </row>
    <row r="120" spans="1:20" ht="12" customHeight="1" x14ac:dyDescent="0.25">
      <c r="A120" s="114">
        <v>169</v>
      </c>
      <c r="B120" s="8" t="s">
        <v>188</v>
      </c>
      <c r="C120" s="124" t="s">
        <v>176</v>
      </c>
      <c r="D120" s="9">
        <v>0</v>
      </c>
      <c r="E120" s="9">
        <v>0</v>
      </c>
      <c r="F120" s="9">
        <v>0</v>
      </c>
      <c r="G120" s="9">
        <v>0</v>
      </c>
      <c r="H120" s="185">
        <v>0</v>
      </c>
      <c r="I120" s="9">
        <v>0</v>
      </c>
      <c r="J120" s="9">
        <v>0</v>
      </c>
      <c r="K120" s="9">
        <v>0</v>
      </c>
      <c r="L120" s="9">
        <v>0</v>
      </c>
      <c r="M120" s="185">
        <v>0</v>
      </c>
      <c r="N120" s="9">
        <v>0</v>
      </c>
      <c r="O120" s="9">
        <v>0</v>
      </c>
      <c r="P120" s="9">
        <v>0</v>
      </c>
      <c r="Q120" s="9">
        <v>2.439575278192669</v>
      </c>
      <c r="R120" s="185">
        <v>2.439575278192669</v>
      </c>
      <c r="S120" s="9">
        <v>2.9824444062216688</v>
      </c>
      <c r="T120" s="9">
        <v>2.9225611726791887</v>
      </c>
    </row>
    <row r="121" spans="1:20" ht="12" customHeight="1" x14ac:dyDescent="0.25">
      <c r="A121" s="114">
        <v>170</v>
      </c>
      <c r="B121" s="8" t="s">
        <v>187</v>
      </c>
      <c r="C121" s="124" t="s">
        <v>176</v>
      </c>
      <c r="D121" s="9">
        <v>0</v>
      </c>
      <c r="E121" s="9">
        <v>0</v>
      </c>
      <c r="F121" s="9">
        <v>0</v>
      </c>
      <c r="G121" s="9">
        <v>0</v>
      </c>
      <c r="H121" s="185">
        <v>0</v>
      </c>
      <c r="I121" s="9">
        <v>0</v>
      </c>
      <c r="J121" s="9">
        <v>0</v>
      </c>
      <c r="K121" s="9">
        <v>0</v>
      </c>
      <c r="L121" s="9">
        <v>0</v>
      </c>
      <c r="M121" s="185">
        <v>0</v>
      </c>
      <c r="N121" s="9">
        <v>0</v>
      </c>
      <c r="O121" s="9">
        <v>0</v>
      </c>
      <c r="P121" s="9">
        <v>0</v>
      </c>
      <c r="Q121" s="9">
        <v>0.48788563071895896</v>
      </c>
      <c r="R121" s="185">
        <v>0.48788563071895896</v>
      </c>
      <c r="S121" s="9">
        <v>0.57345270255301428</v>
      </c>
      <c r="T121" s="9">
        <v>0.73750798045124166</v>
      </c>
    </row>
    <row r="122" spans="1:20" ht="12" customHeight="1" x14ac:dyDescent="0.25">
      <c r="A122" s="114">
        <v>171</v>
      </c>
      <c r="B122" s="8" t="s">
        <v>186</v>
      </c>
      <c r="C122" s="124" t="s">
        <v>176</v>
      </c>
      <c r="D122" s="9">
        <v>0</v>
      </c>
      <c r="E122" s="9">
        <v>0</v>
      </c>
      <c r="F122" s="9">
        <v>0</v>
      </c>
      <c r="G122" s="9">
        <v>0</v>
      </c>
      <c r="H122" s="185">
        <v>0</v>
      </c>
      <c r="I122" s="9">
        <v>0</v>
      </c>
      <c r="J122" s="9">
        <v>0</v>
      </c>
      <c r="K122" s="9">
        <v>0</v>
      </c>
      <c r="L122" s="9">
        <v>0</v>
      </c>
      <c r="M122" s="185">
        <v>0</v>
      </c>
      <c r="N122" s="9">
        <v>0</v>
      </c>
      <c r="O122" s="9">
        <v>0</v>
      </c>
      <c r="P122" s="9">
        <v>0</v>
      </c>
      <c r="Q122" s="9">
        <v>0</v>
      </c>
      <c r="R122" s="185">
        <v>0</v>
      </c>
      <c r="S122" s="9">
        <v>1.038029121054354</v>
      </c>
      <c r="T122" s="9">
        <v>0.93876069778983839</v>
      </c>
    </row>
    <row r="123" spans="1:20" ht="12" customHeight="1" x14ac:dyDescent="0.25">
      <c r="A123" s="114">
        <v>172</v>
      </c>
      <c r="B123" s="8" t="s">
        <v>185</v>
      </c>
      <c r="C123" s="124" t="s">
        <v>177</v>
      </c>
      <c r="D123" s="225">
        <v>0</v>
      </c>
      <c r="E123" s="225">
        <v>0</v>
      </c>
      <c r="F123" s="225">
        <v>0</v>
      </c>
      <c r="G123" s="225">
        <v>0</v>
      </c>
      <c r="H123" s="226">
        <v>0</v>
      </c>
      <c r="I123" s="225">
        <v>0</v>
      </c>
      <c r="J123" s="225">
        <v>0</v>
      </c>
      <c r="K123" s="225">
        <v>0</v>
      </c>
      <c r="L123" s="225">
        <v>0</v>
      </c>
      <c r="M123" s="226">
        <v>0</v>
      </c>
      <c r="N123" s="225">
        <v>0</v>
      </c>
      <c r="O123" s="225">
        <v>0</v>
      </c>
      <c r="P123" s="225">
        <v>0</v>
      </c>
      <c r="Q123" s="225">
        <v>0.60741921411085709</v>
      </c>
      <c r="R123" s="226">
        <v>0.60741921411085709</v>
      </c>
      <c r="S123" s="225">
        <v>0.85622835267188635</v>
      </c>
      <c r="T123" s="225">
        <v>0.89371102966029647</v>
      </c>
    </row>
    <row r="124" spans="1:20" ht="12" customHeight="1" x14ac:dyDescent="0.25">
      <c r="A124" s="114">
        <v>173</v>
      </c>
      <c r="B124" s="8" t="s">
        <v>184</v>
      </c>
      <c r="C124" s="124" t="s">
        <v>177</v>
      </c>
      <c r="D124" s="225">
        <v>0</v>
      </c>
      <c r="E124" s="225">
        <v>0</v>
      </c>
      <c r="F124" s="225">
        <v>0</v>
      </c>
      <c r="G124" s="225">
        <v>0</v>
      </c>
      <c r="H124" s="226">
        <v>0</v>
      </c>
      <c r="I124" s="225">
        <v>0</v>
      </c>
      <c r="J124" s="225">
        <v>0</v>
      </c>
      <c r="K124" s="225">
        <v>0</v>
      </c>
      <c r="L124" s="225">
        <v>0</v>
      </c>
      <c r="M124" s="226">
        <v>0</v>
      </c>
      <c r="N124" s="225">
        <v>0</v>
      </c>
      <c r="O124" s="225">
        <v>0</v>
      </c>
      <c r="P124" s="225">
        <v>0</v>
      </c>
      <c r="Q124" s="225">
        <v>1.0501815168508472E-2</v>
      </c>
      <c r="R124" s="226">
        <v>1.0501815168508472E-2</v>
      </c>
      <c r="S124" s="225">
        <v>1.3150869446221873E-2</v>
      </c>
      <c r="T124" s="225">
        <v>1.3297986608398203E-2</v>
      </c>
    </row>
    <row r="125" spans="1:20" ht="12" customHeight="1" x14ac:dyDescent="0.25">
      <c r="B125" s="16"/>
      <c r="C125" s="125"/>
      <c r="D125" s="7"/>
      <c r="E125" s="7"/>
      <c r="F125" s="7"/>
      <c r="G125" s="7"/>
      <c r="H125" s="186"/>
      <c r="I125" s="7"/>
      <c r="J125" s="7"/>
      <c r="K125" s="7"/>
      <c r="L125" s="7"/>
      <c r="M125" s="186"/>
      <c r="N125" s="7"/>
      <c r="O125" s="7"/>
      <c r="P125" s="7"/>
      <c r="Q125" s="7"/>
      <c r="R125" s="186"/>
      <c r="S125" s="7"/>
      <c r="T125" s="7"/>
    </row>
    <row r="126" spans="1:20" ht="12" customHeight="1" x14ac:dyDescent="0.25">
      <c r="A126" s="114">
        <v>181</v>
      </c>
      <c r="B126" s="8" t="s">
        <v>183</v>
      </c>
      <c r="C126" s="124" t="s">
        <v>175</v>
      </c>
      <c r="D126" s="10">
        <v>0</v>
      </c>
      <c r="E126" s="10">
        <v>0</v>
      </c>
      <c r="F126" s="10">
        <v>0</v>
      </c>
      <c r="G126" s="10">
        <v>0</v>
      </c>
      <c r="H126" s="187">
        <v>0</v>
      </c>
      <c r="I126" s="10">
        <v>0</v>
      </c>
      <c r="J126" s="10">
        <v>0</v>
      </c>
      <c r="K126" s="10">
        <v>0</v>
      </c>
      <c r="L126" s="10">
        <v>0</v>
      </c>
      <c r="M126" s="187">
        <v>0</v>
      </c>
      <c r="N126" s="10">
        <v>0</v>
      </c>
      <c r="O126" s="10">
        <v>0</v>
      </c>
      <c r="P126" s="10">
        <v>0</v>
      </c>
      <c r="Q126" s="10">
        <v>0.6699477904739124</v>
      </c>
      <c r="R126" s="187">
        <v>0.6699477904739124</v>
      </c>
      <c r="S126" s="10">
        <v>2.5187914282924755</v>
      </c>
      <c r="T126" s="10">
        <v>6.4551137017031524</v>
      </c>
    </row>
    <row r="127" spans="1:20" ht="12" customHeight="1" x14ac:dyDescent="0.25">
      <c r="A127" s="114">
        <v>182</v>
      </c>
      <c r="B127" s="8" t="s">
        <v>182</v>
      </c>
      <c r="C127" s="124" t="s">
        <v>175</v>
      </c>
      <c r="D127" s="10">
        <v>0</v>
      </c>
      <c r="E127" s="10">
        <v>0</v>
      </c>
      <c r="F127" s="10">
        <v>0</v>
      </c>
      <c r="G127" s="10">
        <v>0</v>
      </c>
      <c r="H127" s="187">
        <v>0</v>
      </c>
      <c r="I127" s="10">
        <v>0</v>
      </c>
      <c r="J127" s="10">
        <v>0</v>
      </c>
      <c r="K127" s="10">
        <v>0</v>
      </c>
      <c r="L127" s="10">
        <v>0</v>
      </c>
      <c r="M127" s="187">
        <v>0</v>
      </c>
      <c r="N127" s="10">
        <v>0</v>
      </c>
      <c r="O127" s="10">
        <v>0</v>
      </c>
      <c r="P127" s="10">
        <v>0</v>
      </c>
      <c r="Q127" s="10">
        <v>0.19504950151705039</v>
      </c>
      <c r="R127" s="187">
        <v>0.19504950151705039</v>
      </c>
      <c r="S127" s="10">
        <v>0.86493367356906603</v>
      </c>
      <c r="T127" s="10">
        <v>1.1757229593825518</v>
      </c>
    </row>
    <row r="128" spans="1:20" ht="12" customHeight="1" x14ac:dyDescent="0.25">
      <c r="A128" s="114">
        <v>183</v>
      </c>
      <c r="B128" s="8" t="s">
        <v>181</v>
      </c>
      <c r="C128" s="124" t="s">
        <v>175</v>
      </c>
      <c r="D128" s="10">
        <v>0</v>
      </c>
      <c r="E128" s="10">
        <v>0</v>
      </c>
      <c r="F128" s="10">
        <v>0</v>
      </c>
      <c r="G128" s="10">
        <v>0</v>
      </c>
      <c r="H128" s="187">
        <v>0</v>
      </c>
      <c r="I128" s="10">
        <v>0</v>
      </c>
      <c r="J128" s="10">
        <v>0</v>
      </c>
      <c r="K128" s="10">
        <v>0</v>
      </c>
      <c r="L128" s="10">
        <v>0</v>
      </c>
      <c r="M128" s="187">
        <v>0</v>
      </c>
      <c r="N128" s="10">
        <v>0</v>
      </c>
      <c r="O128" s="10">
        <v>0</v>
      </c>
      <c r="P128" s="10">
        <v>0</v>
      </c>
      <c r="Q128" s="10">
        <v>0</v>
      </c>
      <c r="R128" s="187">
        <v>0</v>
      </c>
      <c r="S128" s="10">
        <v>1.0685876670805803</v>
      </c>
      <c r="T128" s="10">
        <v>1.4597342784456162</v>
      </c>
    </row>
    <row r="129" spans="1:33" ht="12" customHeight="1" x14ac:dyDescent="0.25">
      <c r="A129" s="114">
        <v>184</v>
      </c>
      <c r="B129" s="8" t="s">
        <v>180</v>
      </c>
      <c r="C129" s="124" t="s">
        <v>191</v>
      </c>
      <c r="D129" s="10">
        <v>0</v>
      </c>
      <c r="E129" s="10">
        <v>0</v>
      </c>
      <c r="F129" s="10">
        <v>0</v>
      </c>
      <c r="G129" s="10">
        <v>0</v>
      </c>
      <c r="H129" s="187">
        <v>0</v>
      </c>
      <c r="I129" s="10">
        <v>0</v>
      </c>
      <c r="J129" s="10">
        <v>0</v>
      </c>
      <c r="K129" s="10">
        <v>0</v>
      </c>
      <c r="L129" s="10">
        <v>0</v>
      </c>
      <c r="M129" s="187">
        <v>0</v>
      </c>
      <c r="N129" s="10">
        <v>0</v>
      </c>
      <c r="O129" s="10">
        <v>0</v>
      </c>
      <c r="P129" s="10">
        <v>0</v>
      </c>
      <c r="Q129" s="10">
        <v>2.0497237395578159E-2</v>
      </c>
      <c r="R129" s="187">
        <v>2.0497237395578159E-2</v>
      </c>
      <c r="S129" s="10">
        <v>7.8122149246858771E-2</v>
      </c>
      <c r="T129" s="10">
        <v>0.12568610603001062</v>
      </c>
    </row>
    <row r="130" spans="1:33" ht="12" customHeight="1" x14ac:dyDescent="0.25">
      <c r="A130" s="114">
        <v>185</v>
      </c>
      <c r="B130" s="8" t="s">
        <v>179</v>
      </c>
      <c r="C130" s="124" t="s">
        <v>178</v>
      </c>
      <c r="D130" s="10">
        <v>0</v>
      </c>
      <c r="E130" s="10">
        <v>0</v>
      </c>
      <c r="F130" s="10">
        <v>0</v>
      </c>
      <c r="G130" s="10">
        <v>0</v>
      </c>
      <c r="H130" s="187">
        <v>0</v>
      </c>
      <c r="I130" s="10">
        <v>0</v>
      </c>
      <c r="J130" s="10">
        <v>0</v>
      </c>
      <c r="K130" s="10">
        <v>0</v>
      </c>
      <c r="L130" s="10">
        <v>0</v>
      </c>
      <c r="M130" s="187">
        <v>0</v>
      </c>
      <c r="N130" s="10">
        <v>0</v>
      </c>
      <c r="O130" s="10">
        <v>0</v>
      </c>
      <c r="P130" s="10">
        <v>0</v>
      </c>
      <c r="Q130" s="10">
        <v>0.27346940192202268</v>
      </c>
      <c r="R130" s="187">
        <v>0.27346940192202268</v>
      </c>
      <c r="S130" s="10">
        <v>0.86370448293442847</v>
      </c>
      <c r="T130" s="10">
        <v>1.6903328608240986</v>
      </c>
    </row>
    <row r="131" spans="1:33" ht="12" customHeight="1" x14ac:dyDescent="0.25">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row>
    <row r="132" spans="1:33" ht="18.75" customHeight="1" x14ac:dyDescent="0.25">
      <c r="B132" s="221" t="s">
        <v>242</v>
      </c>
      <c r="C132" s="221"/>
      <c r="D132" s="221"/>
      <c r="E132" s="221"/>
      <c r="F132" s="221"/>
      <c r="G132" s="221"/>
      <c r="H132" s="221"/>
      <c r="I132" s="221"/>
      <c r="J132" s="221"/>
      <c r="K132" s="221"/>
      <c r="L132" s="221"/>
      <c r="M132" s="221"/>
      <c r="N132" s="221"/>
      <c r="O132" s="221"/>
      <c r="P132" s="221"/>
      <c r="Q132" s="221"/>
      <c r="R132" s="221"/>
    </row>
    <row r="133" spans="1:33" ht="18.75" customHeight="1" x14ac:dyDescent="0.25">
      <c r="B133" s="221" t="s">
        <v>243</v>
      </c>
      <c r="C133" s="221"/>
      <c r="D133" s="221"/>
      <c r="E133" s="221"/>
      <c r="F133" s="221"/>
      <c r="G133" s="221"/>
      <c r="H133" s="221"/>
      <c r="I133" s="221"/>
      <c r="J133" s="221"/>
      <c r="K133" s="221"/>
      <c r="L133" s="221"/>
      <c r="M133" s="221"/>
      <c r="N133" s="221"/>
      <c r="O133" s="221"/>
      <c r="P133" s="221"/>
      <c r="Q133" s="221"/>
      <c r="R133" s="221"/>
    </row>
    <row r="134" spans="1:33" ht="12" customHeight="1" x14ac:dyDescent="0.25">
      <c r="B134" s="217"/>
    </row>
  </sheetData>
  <mergeCells count="2">
    <mergeCell ref="B132:R132"/>
    <mergeCell ref="B133:R133"/>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2"/>
  <sheetViews>
    <sheetView showGridLines="0" topLeftCell="A15" zoomScale="115" zoomScaleNormal="115" workbookViewId="0">
      <selection activeCell="S27" activeCellId="2" sqref="S14 S20 S27"/>
    </sheetView>
  </sheetViews>
  <sheetFormatPr defaultColWidth="8.7109375" defaultRowHeight="15" customHeight="1" x14ac:dyDescent="0.2"/>
  <cols>
    <col min="1" max="1" width="5.7109375" style="136" customWidth="1"/>
    <col min="2" max="2" width="28.7109375" style="117" customWidth="1"/>
    <col min="3" max="3" width="7.7109375" style="134" customWidth="1"/>
    <col min="4" max="20" width="9.7109375" style="117" customWidth="1"/>
    <col min="21" max="16384" width="8.7109375" style="117"/>
  </cols>
  <sheetData>
    <row r="1" spans="1:20" s="14" customFormat="1" ht="15" customHeight="1" x14ac:dyDescent="0.25">
      <c r="A1" s="114"/>
      <c r="C1" s="121"/>
    </row>
    <row r="2" spans="1:20" s="14" customFormat="1" ht="15" customHeight="1" x14ac:dyDescent="0.25">
      <c r="A2" s="114"/>
      <c r="C2" s="121"/>
    </row>
    <row r="3" spans="1:20" s="14" customFormat="1" ht="15" customHeight="1" x14ac:dyDescent="0.25">
      <c r="A3" s="114"/>
      <c r="B3" s="102" t="s">
        <v>172</v>
      </c>
      <c r="C3" s="122"/>
    </row>
    <row r="4" spans="1:20" s="14" customFormat="1" ht="8.1" customHeight="1" x14ac:dyDescent="0.25">
      <c r="A4" s="114"/>
      <c r="B4" s="102"/>
      <c r="C4" s="122"/>
    </row>
    <row r="5" spans="1:20" s="14" customFormat="1" ht="20.100000000000001" customHeight="1" x14ac:dyDescent="0.25">
      <c r="A5" s="114"/>
      <c r="B5" s="126" t="s">
        <v>0</v>
      </c>
      <c r="C5" s="127"/>
      <c r="D5" s="128" t="s">
        <v>22</v>
      </c>
      <c r="E5" s="128" t="s">
        <v>29</v>
      </c>
      <c r="F5" s="128" t="s">
        <v>31</v>
      </c>
      <c r="G5" s="128" t="s">
        <v>32</v>
      </c>
      <c r="H5" s="129">
        <v>2020</v>
      </c>
      <c r="I5" s="128" t="s">
        <v>43</v>
      </c>
      <c r="J5" s="128" t="s">
        <v>51</v>
      </c>
      <c r="K5" s="128" t="s">
        <v>52</v>
      </c>
      <c r="L5" s="128" t="s">
        <v>53</v>
      </c>
      <c r="M5" s="129">
        <v>2021</v>
      </c>
      <c r="N5" s="128" t="s">
        <v>54</v>
      </c>
      <c r="O5" s="128" t="s">
        <v>210</v>
      </c>
      <c r="P5" s="128" t="s">
        <v>217</v>
      </c>
      <c r="Q5" s="128" t="s">
        <v>222</v>
      </c>
      <c r="R5" s="129">
        <v>2022</v>
      </c>
      <c r="S5" s="128" t="s">
        <v>233</v>
      </c>
      <c r="T5" s="128" t="s">
        <v>247</v>
      </c>
    </row>
    <row r="6" spans="1:20" s="14" customFormat="1" ht="15" customHeight="1" x14ac:dyDescent="0.25">
      <c r="A6" s="114">
        <v>2</v>
      </c>
      <c r="B6" s="11" t="s">
        <v>194</v>
      </c>
      <c r="C6" s="133" t="s">
        <v>175</v>
      </c>
      <c r="D6" s="145">
        <v>137.37285399999999</v>
      </c>
      <c r="E6" s="13">
        <v>114.12052693215514</v>
      </c>
      <c r="F6" s="13">
        <v>148.09062504479576</v>
      </c>
      <c r="G6" s="13">
        <v>151.11435295116948</v>
      </c>
      <c r="H6" s="179">
        <v>550.69835892812034</v>
      </c>
      <c r="I6" s="145">
        <v>138.54843714296891</v>
      </c>
      <c r="J6" s="13">
        <v>146.69990896832732</v>
      </c>
      <c r="K6" s="13">
        <v>144.55987984040354</v>
      </c>
      <c r="L6" s="13">
        <v>148.09082798580073</v>
      </c>
      <c r="M6" s="179">
        <v>577.89905393750041</v>
      </c>
      <c r="N6" s="145">
        <v>123.96655797797729</v>
      </c>
      <c r="O6" s="13">
        <v>141.35103919888115</v>
      </c>
      <c r="P6" s="13">
        <v>151.67677494461967</v>
      </c>
      <c r="Q6" s="13">
        <v>158.89128397505999</v>
      </c>
      <c r="R6" s="179">
        <v>575.88565609653801</v>
      </c>
      <c r="S6" s="145">
        <v>135.69146195786669</v>
      </c>
      <c r="T6" s="13">
        <v>140.42698891967794</v>
      </c>
    </row>
    <row r="7" spans="1:20" s="14" customFormat="1" ht="15" customHeight="1" x14ac:dyDescent="0.25">
      <c r="A7" s="114">
        <v>6</v>
      </c>
      <c r="B7" s="6" t="s">
        <v>6</v>
      </c>
      <c r="C7" s="7" t="s">
        <v>176</v>
      </c>
      <c r="D7" s="60">
        <v>0.93595566898746618</v>
      </c>
      <c r="E7" s="61">
        <v>0.94214625746058844</v>
      </c>
      <c r="F7" s="61">
        <v>0.93898146757850354</v>
      </c>
      <c r="G7" s="61">
        <v>0.94111217615759202</v>
      </c>
      <c r="H7" s="180">
        <v>0.93947766527833287</v>
      </c>
      <c r="I7" s="60">
        <v>0.94621439542836849</v>
      </c>
      <c r="J7" s="61">
        <v>0.94953150540830034</v>
      </c>
      <c r="K7" s="61">
        <v>0.9416230510476441</v>
      </c>
      <c r="L7" s="61">
        <v>0.93526799514248871</v>
      </c>
      <c r="M7" s="180">
        <v>0.94347137293662098</v>
      </c>
      <c r="N7" s="60">
        <v>0.94290355319953267</v>
      </c>
      <c r="O7" s="61">
        <v>0.93545055026985824</v>
      </c>
      <c r="P7" s="61">
        <v>0.92866698246752233</v>
      </c>
      <c r="Q7" s="61">
        <v>0.93801585695017964</v>
      </c>
      <c r="R7" s="180">
        <v>0.93577740514914709</v>
      </c>
      <c r="S7" s="60">
        <v>0.92997396040021363</v>
      </c>
      <c r="T7" s="61">
        <v>0.92960046807583951</v>
      </c>
    </row>
    <row r="8" spans="1:20" s="14" customFormat="1" ht="15" customHeight="1" x14ac:dyDescent="0.25">
      <c r="A8" s="114">
        <v>6</v>
      </c>
      <c r="B8" s="11" t="s">
        <v>195</v>
      </c>
      <c r="C8" s="133" t="s">
        <v>175</v>
      </c>
      <c r="D8" s="12">
        <v>7.9542199999999941</v>
      </c>
      <c r="E8" s="13">
        <v>5.7363500072002429</v>
      </c>
      <c r="F8" s="13">
        <v>10.294334981727975</v>
      </c>
      <c r="G8" s="13">
        <v>10.689602980995177</v>
      </c>
      <c r="H8" s="179">
        <v>34.67450796992339</v>
      </c>
      <c r="I8" s="12">
        <v>9.8367259826660156</v>
      </c>
      <c r="J8" s="13">
        <v>9.8709899998989723</v>
      </c>
      <c r="K8" s="13">
        <v>10.948320016145706</v>
      </c>
      <c r="L8" s="13">
        <v>10.282131012916565</v>
      </c>
      <c r="M8" s="179">
        <v>40.938167011627257</v>
      </c>
      <c r="N8" s="12">
        <v>10.35999203386903</v>
      </c>
      <c r="O8" s="13">
        <v>10.755909030735493</v>
      </c>
      <c r="P8" s="13">
        <v>10.660100017380715</v>
      </c>
      <c r="Q8" s="13">
        <v>8.5385539760664084</v>
      </c>
      <c r="R8" s="179">
        <v>40.314555058051646</v>
      </c>
      <c r="S8" s="12">
        <v>8.0979599975645549</v>
      </c>
      <c r="T8" s="13">
        <v>8.4669249826669688</v>
      </c>
    </row>
    <row r="9" spans="1:20" s="14" customFormat="1" ht="15" customHeight="1" x14ac:dyDescent="0.25">
      <c r="A9" s="114"/>
      <c r="B9" s="11"/>
      <c r="C9" s="133"/>
      <c r="D9" s="12"/>
      <c r="E9" s="13"/>
      <c r="F9" s="13"/>
      <c r="G9" s="13"/>
      <c r="H9" s="179"/>
      <c r="I9" s="12"/>
      <c r="J9" s="13"/>
      <c r="K9" s="13"/>
      <c r="L9" s="13"/>
      <c r="M9" s="179"/>
      <c r="N9" s="12"/>
      <c r="O9" s="13"/>
      <c r="P9" s="13"/>
      <c r="Q9" s="13"/>
      <c r="R9" s="179"/>
      <c r="S9" s="12"/>
      <c r="T9" s="13"/>
    </row>
    <row r="10" spans="1:20" s="14" customFormat="1" ht="15" customHeight="1" x14ac:dyDescent="0.25">
      <c r="A10" s="114">
        <v>14</v>
      </c>
      <c r="B10" s="135" t="s">
        <v>196</v>
      </c>
      <c r="C10" s="124" t="s">
        <v>193</v>
      </c>
      <c r="D10" s="132">
        <v>0</v>
      </c>
      <c r="E10" s="131">
        <v>0</v>
      </c>
      <c r="F10" s="131">
        <v>0</v>
      </c>
      <c r="G10" s="131">
        <v>0</v>
      </c>
      <c r="H10" s="181">
        <v>0</v>
      </c>
      <c r="I10" s="132">
        <v>0.18011806313768269</v>
      </c>
      <c r="J10" s="131">
        <v>0.19621396439493749</v>
      </c>
      <c r="K10" s="131">
        <v>0.22681093836040028</v>
      </c>
      <c r="L10" s="131">
        <v>0.22797078672149459</v>
      </c>
      <c r="M10" s="181">
        <v>0.20802964353562009</v>
      </c>
      <c r="N10" s="132">
        <v>0.25242294423619083</v>
      </c>
      <c r="O10" s="131">
        <v>0.28709584065585314</v>
      </c>
      <c r="P10" s="131">
        <v>0.25838545389940587</v>
      </c>
      <c r="Q10" s="131">
        <v>0.24701701723227701</v>
      </c>
      <c r="R10" s="181">
        <v>0.26094730985334197</v>
      </c>
      <c r="S10" s="132">
        <v>0.30617374615737836</v>
      </c>
      <c r="T10" s="131">
        <v>0.31014761136011693</v>
      </c>
    </row>
    <row r="11" spans="1:20" s="14" customFormat="1" ht="15" customHeight="1" x14ac:dyDescent="0.25">
      <c r="A11" s="114">
        <v>2</v>
      </c>
      <c r="B11" s="8" t="s">
        <v>197</v>
      </c>
      <c r="C11" s="124" t="s">
        <v>193</v>
      </c>
      <c r="D11" s="132">
        <v>0.79366978042048053</v>
      </c>
      <c r="E11" s="131">
        <v>0.70290208968930223</v>
      </c>
      <c r="F11" s="131">
        <v>0.78569645870978055</v>
      </c>
      <c r="G11" s="131">
        <v>0.91759838252969095</v>
      </c>
      <c r="H11" s="181">
        <v>0.80707617048171787</v>
      </c>
      <c r="I11" s="132">
        <v>0.99239738313076964</v>
      </c>
      <c r="J11" s="131">
        <v>1.0786487329166321</v>
      </c>
      <c r="K11" s="131">
        <v>1.1604226137903564</v>
      </c>
      <c r="L11" s="131">
        <v>1.2842143908519981</v>
      </c>
      <c r="M11" s="181">
        <v>1.1303482776344216</v>
      </c>
      <c r="N11" s="132">
        <v>1.2554544547359636</v>
      </c>
      <c r="O11" s="131">
        <v>1.4575094027677939</v>
      </c>
      <c r="P11" s="131">
        <v>1.3638932856235764</v>
      </c>
      <c r="Q11" s="131">
        <v>1.2020645076340153</v>
      </c>
      <c r="R11" s="181">
        <v>1.3382819537468409</v>
      </c>
      <c r="S11" s="132">
        <v>1.2525372493358498</v>
      </c>
      <c r="T11" s="131">
        <v>1.122322690942118</v>
      </c>
    </row>
    <row r="12" spans="1:20" s="14" customFormat="1" ht="15" customHeight="1" x14ac:dyDescent="0.25">
      <c r="A12" s="114"/>
      <c r="C12" s="121"/>
    </row>
    <row r="13" spans="1:20" s="14" customFormat="1" ht="20.100000000000001" customHeight="1" x14ac:dyDescent="0.25">
      <c r="A13" s="114"/>
      <c r="B13" s="103" t="s">
        <v>7</v>
      </c>
      <c r="C13" s="143"/>
      <c r="D13" s="144" t="str">
        <f t="shared" ref="D13:T13" si="0">D$5</f>
        <v>1Q20</v>
      </c>
      <c r="E13" s="144" t="str">
        <f t="shared" si="0"/>
        <v>2Q20</v>
      </c>
      <c r="F13" s="144" t="str">
        <f t="shared" si="0"/>
        <v>3Q20</v>
      </c>
      <c r="G13" s="144" t="str">
        <f t="shared" si="0"/>
        <v>4Q20</v>
      </c>
      <c r="H13" s="144">
        <f>H$5</f>
        <v>2020</v>
      </c>
      <c r="I13" s="144" t="str">
        <f t="shared" si="0"/>
        <v>1Q21</v>
      </c>
      <c r="J13" s="144" t="str">
        <f t="shared" si="0"/>
        <v>2Q21</v>
      </c>
      <c r="K13" s="144" t="str">
        <f t="shared" si="0"/>
        <v>3Q21</v>
      </c>
      <c r="L13" s="144" t="str">
        <f t="shared" si="0"/>
        <v>4Q21</v>
      </c>
      <c r="M13" s="144">
        <f>M$5</f>
        <v>2021</v>
      </c>
      <c r="N13" s="144" t="str">
        <f t="shared" si="0"/>
        <v>1Q22</v>
      </c>
      <c r="O13" s="144" t="str">
        <f t="shared" si="0"/>
        <v>2Q22</v>
      </c>
      <c r="P13" s="144" t="str">
        <f t="shared" si="0"/>
        <v>3Q22</v>
      </c>
      <c r="Q13" s="144" t="str">
        <f t="shared" si="0"/>
        <v>4Q22</v>
      </c>
      <c r="R13" s="144">
        <f t="shared" si="0"/>
        <v>2022</v>
      </c>
      <c r="S13" s="144" t="str">
        <f t="shared" si="0"/>
        <v>1Q23</v>
      </c>
      <c r="T13" s="144" t="str">
        <f t="shared" si="0"/>
        <v>2Q23</v>
      </c>
    </row>
    <row r="14" spans="1:20" s="14" customFormat="1" ht="15" customHeight="1" x14ac:dyDescent="0.25">
      <c r="A14" s="114">
        <v>15</v>
      </c>
      <c r="B14" s="11" t="s">
        <v>194</v>
      </c>
      <c r="C14" s="133" t="s">
        <v>175</v>
      </c>
      <c r="D14" s="145">
        <v>76.157798999999997</v>
      </c>
      <c r="E14" s="13">
        <v>57.647619953536037</v>
      </c>
      <c r="F14" s="13">
        <v>81.605853061936386</v>
      </c>
      <c r="G14" s="13">
        <v>87.496037945425044</v>
      </c>
      <c r="H14" s="179">
        <v>302.90730996089746</v>
      </c>
      <c r="I14" s="145">
        <v>77.502027151800164</v>
      </c>
      <c r="J14" s="13">
        <v>85.787202959982878</v>
      </c>
      <c r="K14" s="13">
        <v>80.785097856094353</v>
      </c>
      <c r="L14" s="13">
        <v>89.372840949711801</v>
      </c>
      <c r="M14" s="179">
        <v>333.44716891758924</v>
      </c>
      <c r="N14" s="145">
        <v>74.268931962553523</v>
      </c>
      <c r="O14" s="13">
        <v>80.999690195382598</v>
      </c>
      <c r="P14" s="13">
        <v>92.099528953692428</v>
      </c>
      <c r="Q14" s="13">
        <v>93.040362964827551</v>
      </c>
      <c r="R14" s="179">
        <v>340.40851407645607</v>
      </c>
      <c r="S14" s="145">
        <v>78.754956961708075</v>
      </c>
      <c r="T14" s="13">
        <v>81.175974910853128</v>
      </c>
    </row>
    <row r="15" spans="1:20" s="14" customFormat="1" ht="15" customHeight="1" x14ac:dyDescent="0.25">
      <c r="A15" s="114"/>
      <c r="B15" s="11"/>
      <c r="C15" s="133"/>
      <c r="D15" s="12"/>
      <c r="E15" s="13"/>
      <c r="F15" s="13"/>
      <c r="G15" s="13"/>
      <c r="H15" s="179"/>
      <c r="I15" s="12"/>
      <c r="J15" s="13"/>
      <c r="K15" s="13"/>
      <c r="L15" s="13"/>
      <c r="M15" s="179"/>
      <c r="N15" s="12"/>
      <c r="O15" s="13"/>
      <c r="P15" s="13"/>
      <c r="Q15" s="13"/>
      <c r="R15" s="179"/>
      <c r="S15" s="12"/>
      <c r="T15" s="13"/>
    </row>
    <row r="16" spans="1:20" s="14" customFormat="1" ht="15" customHeight="1" x14ac:dyDescent="0.25">
      <c r="A16" s="114">
        <v>27</v>
      </c>
      <c r="B16" s="135" t="s">
        <v>196</v>
      </c>
      <c r="C16" s="124" t="s">
        <v>193</v>
      </c>
      <c r="D16" s="132">
        <v>0</v>
      </c>
      <c r="E16" s="131">
        <v>0</v>
      </c>
      <c r="F16" s="131">
        <v>0</v>
      </c>
      <c r="G16" s="131">
        <v>0</v>
      </c>
      <c r="H16" s="181">
        <v>0</v>
      </c>
      <c r="I16" s="132">
        <v>0.20612142010573212</v>
      </c>
      <c r="J16" s="131">
        <v>0.21653537795559477</v>
      </c>
      <c r="K16" s="131">
        <v>0.28004065970869224</v>
      </c>
      <c r="L16" s="131">
        <v>0.26458341454539103</v>
      </c>
      <c r="M16" s="181">
        <v>0.2416510519347404</v>
      </c>
      <c r="N16" s="132">
        <v>0.27453131292929761</v>
      </c>
      <c r="O16" s="131">
        <v>0.31355342683107695</v>
      </c>
      <c r="P16" s="131">
        <v>0.26233196304045381</v>
      </c>
      <c r="Q16" s="131">
        <v>0.24074568115257389</v>
      </c>
      <c r="R16" s="181">
        <v>0.27097642297788177</v>
      </c>
      <c r="S16" s="132">
        <v>0.29043119031991321</v>
      </c>
      <c r="T16" s="131">
        <v>0.29859002768374854</v>
      </c>
    </row>
    <row r="17" spans="1:20" s="14" customFormat="1" ht="15" customHeight="1" x14ac:dyDescent="0.25">
      <c r="A17" s="114">
        <v>19</v>
      </c>
      <c r="B17" s="8" t="s">
        <v>197</v>
      </c>
      <c r="C17" s="124" t="s">
        <v>193</v>
      </c>
      <c r="D17" s="132">
        <v>0.80336618739527788</v>
      </c>
      <c r="E17" s="131">
        <v>0.81400474766244391</v>
      </c>
      <c r="F17" s="131">
        <v>0.80535211726507083</v>
      </c>
      <c r="G17" s="131">
        <v>0.92940684915990646</v>
      </c>
      <c r="H17" s="181">
        <v>0.8511317437411271</v>
      </c>
      <c r="I17" s="132">
        <v>1.0054204366895547</v>
      </c>
      <c r="J17" s="131">
        <v>1.0645172549017652</v>
      </c>
      <c r="K17" s="131">
        <v>1.2643195771092959</v>
      </c>
      <c r="L17" s="131">
        <v>1.3109845931811006</v>
      </c>
      <c r="M17" s="181">
        <v>1.1622411434487951</v>
      </c>
      <c r="N17" s="132">
        <v>1.1152035271384637</v>
      </c>
      <c r="O17" s="131">
        <v>1.3236516407173815</v>
      </c>
      <c r="P17" s="131">
        <v>1.3383026727570717</v>
      </c>
      <c r="Q17" s="131">
        <v>1.1822873827261655</v>
      </c>
      <c r="R17" s="181">
        <v>1.2788861881458009</v>
      </c>
      <c r="S17" s="132">
        <v>1.1704187146862719</v>
      </c>
      <c r="T17" s="131">
        <v>1.0639915639549555</v>
      </c>
    </row>
    <row r="18" spans="1:20" s="14" customFormat="1" ht="15" customHeight="1" x14ac:dyDescent="0.25">
      <c r="A18" s="114"/>
      <c r="C18" s="121"/>
    </row>
    <row r="19" spans="1:20" s="14" customFormat="1" ht="20.100000000000001" customHeight="1" x14ac:dyDescent="0.25">
      <c r="A19" s="114"/>
      <c r="B19" s="103" t="s">
        <v>8</v>
      </c>
      <c r="C19" s="143"/>
      <c r="D19" s="144" t="str">
        <f t="shared" ref="D19:T19" si="1">D$5</f>
        <v>1Q20</v>
      </c>
      <c r="E19" s="144" t="str">
        <f t="shared" si="1"/>
        <v>2Q20</v>
      </c>
      <c r="F19" s="144" t="str">
        <f t="shared" si="1"/>
        <v>3Q20</v>
      </c>
      <c r="G19" s="144" t="str">
        <f t="shared" si="1"/>
        <v>4Q20</v>
      </c>
      <c r="H19" s="144">
        <f>H$5</f>
        <v>2020</v>
      </c>
      <c r="I19" s="144" t="str">
        <f t="shared" si="1"/>
        <v>1Q21</v>
      </c>
      <c r="J19" s="144" t="str">
        <f t="shared" si="1"/>
        <v>2Q21</v>
      </c>
      <c r="K19" s="144" t="str">
        <f t="shared" si="1"/>
        <v>3Q21</v>
      </c>
      <c r="L19" s="144" t="str">
        <f t="shared" si="1"/>
        <v>4Q21</v>
      </c>
      <c r="M19" s="144">
        <f>M$5</f>
        <v>2021</v>
      </c>
      <c r="N19" s="144" t="str">
        <f t="shared" si="1"/>
        <v>1Q22</v>
      </c>
      <c r="O19" s="144" t="str">
        <f t="shared" si="1"/>
        <v>2Q22</v>
      </c>
      <c r="P19" s="144" t="str">
        <f t="shared" si="1"/>
        <v>3Q22</v>
      </c>
      <c r="Q19" s="144" t="str">
        <f t="shared" si="1"/>
        <v>4Q22</v>
      </c>
      <c r="R19" s="144">
        <f t="shared" si="1"/>
        <v>2022</v>
      </c>
      <c r="S19" s="144" t="str">
        <f t="shared" si="1"/>
        <v>1Q23</v>
      </c>
      <c r="T19" s="144" t="str">
        <f t="shared" si="1"/>
        <v>2Q23</v>
      </c>
    </row>
    <row r="20" spans="1:20" s="14" customFormat="1" ht="15" customHeight="1" x14ac:dyDescent="0.25">
      <c r="A20" s="114">
        <v>20</v>
      </c>
      <c r="B20" s="11" t="s">
        <v>194</v>
      </c>
      <c r="C20" s="133" t="s">
        <v>175</v>
      </c>
      <c r="D20" s="12">
        <v>40.402828000000007</v>
      </c>
      <c r="E20" s="13">
        <v>38.284862019134998</v>
      </c>
      <c r="F20" s="13">
        <v>47.837212985287898</v>
      </c>
      <c r="G20" s="13">
        <v>42.674254974032401</v>
      </c>
      <c r="H20" s="179">
        <v>169.1991579784553</v>
      </c>
      <c r="I20" s="12">
        <v>41.184090993129971</v>
      </c>
      <c r="J20" s="13">
        <v>40.469343001275774</v>
      </c>
      <c r="K20" s="13">
        <v>44.067115968207368</v>
      </c>
      <c r="L20" s="13">
        <v>37.940208038383481</v>
      </c>
      <c r="M20" s="179">
        <v>163.66075800099657</v>
      </c>
      <c r="N20" s="12">
        <v>30.508957993744851</v>
      </c>
      <c r="O20" s="13">
        <v>39.85298399472714</v>
      </c>
      <c r="P20" s="13">
        <v>37.296664971704487</v>
      </c>
      <c r="Q20" s="13">
        <v>44.10099602119827</v>
      </c>
      <c r="R20" s="179">
        <v>151.75960298137471</v>
      </c>
      <c r="S20" s="12">
        <v>36.7632719891119</v>
      </c>
      <c r="T20" s="13">
        <v>38.913652010781291</v>
      </c>
    </row>
    <row r="21" spans="1:20" s="14" customFormat="1" ht="15" customHeight="1" x14ac:dyDescent="0.25">
      <c r="A21" s="114">
        <v>24</v>
      </c>
      <c r="B21" s="11" t="s">
        <v>195</v>
      </c>
      <c r="C21" s="133" t="s">
        <v>175</v>
      </c>
      <c r="D21" s="12">
        <v>7.9542199999999941</v>
      </c>
      <c r="E21" s="13">
        <v>5.7363500072002429</v>
      </c>
      <c r="F21" s="13">
        <v>10.294334981727975</v>
      </c>
      <c r="G21" s="13">
        <v>10.689602980995177</v>
      </c>
      <c r="H21" s="179">
        <v>34.67450796992339</v>
      </c>
      <c r="I21" s="12">
        <v>9.8367259826660156</v>
      </c>
      <c r="J21" s="13">
        <v>9.8709899998989723</v>
      </c>
      <c r="K21" s="13">
        <v>10.948320016145706</v>
      </c>
      <c r="L21" s="13">
        <v>10.282131012916565</v>
      </c>
      <c r="M21" s="179">
        <v>40.938167011627257</v>
      </c>
      <c r="N21" s="12">
        <v>10.35999203386903</v>
      </c>
      <c r="O21" s="13">
        <v>10.755909030735493</v>
      </c>
      <c r="P21" s="13">
        <v>10.660100017380715</v>
      </c>
      <c r="Q21" s="13">
        <v>8.5385539760664084</v>
      </c>
      <c r="R21" s="179">
        <v>40.314555058051646</v>
      </c>
      <c r="S21" s="12">
        <v>8.0979599975645549</v>
      </c>
      <c r="T21" s="13">
        <v>8.4669249826669688</v>
      </c>
    </row>
    <row r="22" spans="1:20" s="14" customFormat="1" ht="15" customHeight="1" x14ac:dyDescent="0.25">
      <c r="A22" s="114"/>
      <c r="B22" s="11"/>
      <c r="C22" s="133"/>
      <c r="D22" s="12"/>
      <c r="E22" s="13"/>
      <c r="F22" s="13"/>
      <c r="G22" s="13"/>
      <c r="H22" s="179"/>
      <c r="I22" s="12"/>
      <c r="J22" s="13"/>
      <c r="K22" s="13"/>
      <c r="L22" s="13"/>
      <c r="M22" s="179"/>
      <c r="N22" s="12"/>
      <c r="O22" s="13"/>
      <c r="P22" s="13"/>
      <c r="Q22" s="13"/>
      <c r="R22" s="179"/>
      <c r="S22" s="12"/>
      <c r="T22" s="13"/>
    </row>
    <row r="23" spans="1:20" s="14" customFormat="1" ht="15" customHeight="1" x14ac:dyDescent="0.25">
      <c r="A23" s="114">
        <v>40</v>
      </c>
      <c r="B23" s="135" t="s">
        <v>196</v>
      </c>
      <c r="C23" s="124" t="s">
        <v>193</v>
      </c>
      <c r="D23" s="132">
        <v>0</v>
      </c>
      <c r="E23" s="131">
        <v>0</v>
      </c>
      <c r="F23" s="131">
        <v>0</v>
      </c>
      <c r="G23" s="131">
        <v>0</v>
      </c>
      <c r="H23" s="181">
        <v>0</v>
      </c>
      <c r="I23" s="132">
        <v>0.11325656437214811</v>
      </c>
      <c r="J23" s="131">
        <v>0.12862045297084104</v>
      </c>
      <c r="K23" s="131">
        <v>0.12160141656746049</v>
      </c>
      <c r="L23" s="131">
        <v>0.12701031277981531</v>
      </c>
      <c r="M23" s="181">
        <v>0.12253323315203014</v>
      </c>
      <c r="N23" s="132">
        <v>0.15725197446503364</v>
      </c>
      <c r="O23" s="131">
        <v>0.19416460702549021</v>
      </c>
      <c r="P23" s="131">
        <v>0.19421016781260914</v>
      </c>
      <c r="Q23" s="131">
        <v>0.22050463810200971</v>
      </c>
      <c r="R23" s="181">
        <v>0.19378927550045685</v>
      </c>
      <c r="S23" s="132">
        <v>0.2344708225769736</v>
      </c>
      <c r="T23" s="131">
        <v>0.26497726571855551</v>
      </c>
    </row>
    <row r="24" spans="1:20" s="14" customFormat="1" ht="15" customHeight="1" x14ac:dyDescent="0.25">
      <c r="A24" s="114">
        <v>32</v>
      </c>
      <c r="B24" s="8" t="s">
        <v>197</v>
      </c>
      <c r="C24" s="124" t="s">
        <v>193</v>
      </c>
      <c r="D24" s="132">
        <v>0.72959694066160308</v>
      </c>
      <c r="E24" s="131">
        <v>0.53081027561059269</v>
      </c>
      <c r="F24" s="131">
        <v>0.72613736888440927</v>
      </c>
      <c r="G24" s="131">
        <v>0.90873576009442059</v>
      </c>
      <c r="H24" s="181">
        <v>0.73045203597654595</v>
      </c>
      <c r="I24" s="132">
        <v>0.98827419097736002</v>
      </c>
      <c r="J24" s="131">
        <v>1.1390100864461143</v>
      </c>
      <c r="K24" s="131">
        <v>1.0388294144858814</v>
      </c>
      <c r="L24" s="131">
        <v>1.3061472947679311</v>
      </c>
      <c r="M24" s="181">
        <v>1.1137450128875048</v>
      </c>
      <c r="N24" s="132">
        <v>1.4722540908480768</v>
      </c>
      <c r="O24" s="131">
        <v>1.6658541693665421</v>
      </c>
      <c r="P24" s="131">
        <v>1.3719501900573876</v>
      </c>
      <c r="Q24" s="131">
        <v>1.1740003375250112</v>
      </c>
      <c r="R24" s="181">
        <v>1.4133919954965208</v>
      </c>
      <c r="S24" s="132">
        <v>1.3566459673966038</v>
      </c>
      <c r="T24" s="131">
        <v>1.175115778726221</v>
      </c>
    </row>
    <row r="25" spans="1:20" s="14" customFormat="1" ht="15" customHeight="1" x14ac:dyDescent="0.25">
      <c r="A25" s="114"/>
      <c r="C25" s="121"/>
    </row>
    <row r="26" spans="1:20" s="14" customFormat="1" ht="20.100000000000001" customHeight="1" x14ac:dyDescent="0.25">
      <c r="A26" s="114"/>
      <c r="B26" s="103" t="s">
        <v>9</v>
      </c>
      <c r="C26" s="143"/>
      <c r="D26" s="144" t="str">
        <f t="shared" ref="D26:T26" si="2">D$5</f>
        <v>1Q20</v>
      </c>
      <c r="E26" s="144" t="str">
        <f t="shared" si="2"/>
        <v>2Q20</v>
      </c>
      <c r="F26" s="144" t="str">
        <f t="shared" si="2"/>
        <v>3Q20</v>
      </c>
      <c r="G26" s="144" t="str">
        <f t="shared" si="2"/>
        <v>4Q20</v>
      </c>
      <c r="H26" s="144">
        <f>H$5</f>
        <v>2020</v>
      </c>
      <c r="I26" s="144" t="str">
        <f t="shared" si="2"/>
        <v>1Q21</v>
      </c>
      <c r="J26" s="144" t="str">
        <f t="shared" si="2"/>
        <v>2Q21</v>
      </c>
      <c r="K26" s="144" t="str">
        <f t="shared" si="2"/>
        <v>3Q21</v>
      </c>
      <c r="L26" s="144" t="str">
        <f t="shared" si="2"/>
        <v>4Q21</v>
      </c>
      <c r="M26" s="144">
        <f>M$5</f>
        <v>2021</v>
      </c>
      <c r="N26" s="144" t="str">
        <f t="shared" si="2"/>
        <v>1Q22</v>
      </c>
      <c r="O26" s="144" t="str">
        <f t="shared" si="2"/>
        <v>2Q22</v>
      </c>
      <c r="P26" s="144" t="str">
        <f t="shared" si="2"/>
        <v>3Q22</v>
      </c>
      <c r="Q26" s="144" t="str">
        <f t="shared" si="2"/>
        <v>4Q22</v>
      </c>
      <c r="R26" s="144">
        <f t="shared" si="2"/>
        <v>2022</v>
      </c>
      <c r="S26" s="144" t="str">
        <f t="shared" si="2"/>
        <v>1Q23</v>
      </c>
      <c r="T26" s="144" t="str">
        <f t="shared" si="2"/>
        <v>2Q23</v>
      </c>
    </row>
    <row r="27" spans="1:20" s="14" customFormat="1" ht="15" customHeight="1" x14ac:dyDescent="0.25">
      <c r="A27" s="114">
        <v>33</v>
      </c>
      <c r="B27" s="11" t="s">
        <v>194</v>
      </c>
      <c r="C27" s="133" t="s">
        <v>175</v>
      </c>
      <c r="D27" s="12">
        <v>20.812226999999996</v>
      </c>
      <c r="E27" s="13">
        <v>18.188044959484099</v>
      </c>
      <c r="F27" s="13">
        <v>18.647558997571469</v>
      </c>
      <c r="G27" s="13">
        <v>20.944060031712056</v>
      </c>
      <c r="H27" s="179">
        <v>78.591890988767616</v>
      </c>
      <c r="I27" s="12">
        <v>19.862318998038766</v>
      </c>
      <c r="J27" s="13">
        <v>20.443363007068637</v>
      </c>
      <c r="K27" s="13">
        <v>19.707666016101836</v>
      </c>
      <c r="L27" s="13">
        <v>20.777778997705461</v>
      </c>
      <c r="M27" s="179">
        <v>80.791127018914693</v>
      </c>
      <c r="N27" s="12">
        <v>19.188668021678922</v>
      </c>
      <c r="O27" s="13">
        <v>20.498365008771419</v>
      </c>
      <c r="P27" s="13">
        <v>22.280581019222737</v>
      </c>
      <c r="Q27" s="13">
        <v>21.749924989034174</v>
      </c>
      <c r="R27" s="179">
        <v>83.717539038707258</v>
      </c>
      <c r="S27" s="12">
        <v>20.173233007046701</v>
      </c>
      <c r="T27" s="13">
        <v>20.337361998043541</v>
      </c>
    </row>
    <row r="28" spans="1:20" s="14" customFormat="1" ht="15" customHeight="1" x14ac:dyDescent="0.25">
      <c r="A28" s="114"/>
      <c r="B28" s="11"/>
      <c r="C28" s="133"/>
      <c r="D28" s="12"/>
      <c r="E28" s="13"/>
      <c r="F28" s="13"/>
      <c r="G28" s="13"/>
      <c r="H28" s="179"/>
      <c r="I28" s="12"/>
      <c r="J28" s="13"/>
      <c r="K28" s="13"/>
      <c r="L28" s="13"/>
      <c r="M28" s="179"/>
      <c r="N28" s="12"/>
      <c r="O28" s="13"/>
      <c r="P28" s="13"/>
      <c r="Q28" s="13"/>
      <c r="R28" s="179"/>
      <c r="S28" s="12"/>
      <c r="T28" s="13"/>
    </row>
    <row r="29" spans="1:20" s="14" customFormat="1" ht="15" customHeight="1" x14ac:dyDescent="0.25">
      <c r="A29" s="114">
        <v>53</v>
      </c>
      <c r="B29" s="135" t="s">
        <v>196</v>
      </c>
      <c r="C29" s="124" t="s">
        <v>193</v>
      </c>
      <c r="D29" s="132">
        <v>0</v>
      </c>
      <c r="E29" s="131">
        <v>0</v>
      </c>
      <c r="F29" s="131">
        <v>0</v>
      </c>
      <c r="G29" s="131">
        <v>0</v>
      </c>
      <c r="H29" s="181">
        <v>0</v>
      </c>
      <c r="I29" s="132">
        <v>0.23448661876261429</v>
      </c>
      <c r="J29" s="131">
        <v>0.2622829518794908</v>
      </c>
      <c r="K29" s="131">
        <v>0.29887244648346395</v>
      </c>
      <c r="L29" s="131">
        <v>0.29418243805713856</v>
      </c>
      <c r="M29" s="181">
        <v>0.27259456992446285</v>
      </c>
      <c r="N29" s="132">
        <v>0.35912561041096852</v>
      </c>
      <c r="O29" s="131">
        <v>0.39736502457256462</v>
      </c>
      <c r="P29" s="131">
        <v>0.37310593752855942</v>
      </c>
      <c r="Q29" s="131">
        <v>0.33583428947553878</v>
      </c>
      <c r="R29" s="181">
        <v>0.36614374668008814</v>
      </c>
      <c r="S29" s="132">
        <v>0.52216679700244295</v>
      </c>
      <c r="T29" s="131">
        <v>0.45847527358716755</v>
      </c>
    </row>
    <row r="30" spans="1:20" s="14" customFormat="1" ht="15" customHeight="1" x14ac:dyDescent="0.25">
      <c r="A30" s="114">
        <v>45</v>
      </c>
      <c r="B30" s="8" t="s">
        <v>197</v>
      </c>
      <c r="C30" s="124" t="s">
        <v>193</v>
      </c>
      <c r="D30" s="132">
        <v>0.90949794064912293</v>
      </c>
      <c r="E30" s="131">
        <v>0.75199377980012427</v>
      </c>
      <c r="F30" s="131">
        <v>0.88469756929528443</v>
      </c>
      <c r="G30" s="131">
        <v>0.91527058118885884</v>
      </c>
      <c r="H30" s="181">
        <v>0.86882875908506463</v>
      </c>
      <c r="I30" s="132">
        <v>0.92033175123814615</v>
      </c>
      <c r="J30" s="131">
        <v>1.0051850990344826</v>
      </c>
      <c r="K30" s="131">
        <v>1.0769969404756847</v>
      </c>
      <c r="L30" s="131">
        <v>1.1262433435162962</v>
      </c>
      <c r="M30" s="181">
        <v>1.0330291429235081</v>
      </c>
      <c r="N30" s="132">
        <v>1.3501050606015474</v>
      </c>
      <c r="O30" s="131">
        <v>1.498009768589623</v>
      </c>
      <c r="P30" s="131">
        <v>1.4532007572529644</v>
      </c>
      <c r="Q30" s="131">
        <v>1.3524424466454541</v>
      </c>
      <c r="R30" s="181">
        <v>1.4143579581529528</v>
      </c>
      <c r="S30" s="132">
        <v>1.3507450260769089</v>
      </c>
      <c r="T30" s="131">
        <v>1.2373108479874446</v>
      </c>
    </row>
    <row r="32" spans="1:20" ht="27" customHeight="1" x14ac:dyDescent="0.2">
      <c r="B32" s="224" t="s">
        <v>241</v>
      </c>
      <c r="C32" s="224"/>
      <c r="D32" s="224"/>
      <c r="E32" s="224"/>
      <c r="F32" s="224"/>
      <c r="G32" s="224"/>
      <c r="H32" s="224"/>
      <c r="I32" s="224"/>
      <c r="J32" s="224"/>
      <c r="K32" s="224"/>
      <c r="L32" s="224"/>
      <c r="M32" s="224"/>
      <c r="N32" s="224"/>
      <c r="O32" s="224"/>
      <c r="P32" s="224"/>
      <c r="Q32" s="224"/>
      <c r="R32" s="224"/>
      <c r="S32" s="224"/>
      <c r="T32" s="224"/>
    </row>
  </sheetData>
  <mergeCells count="1">
    <mergeCell ref="B32:T3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50"/>
  <sheetViews>
    <sheetView showGridLines="0" zoomScale="115" zoomScaleNormal="115" workbookViewId="0"/>
  </sheetViews>
  <sheetFormatPr defaultColWidth="8.7109375" defaultRowHeight="14.25" x14ac:dyDescent="0.25"/>
  <cols>
    <col min="1" max="1" width="5.7109375" style="114" customWidth="1"/>
    <col min="2" max="2" width="28.85546875" style="90" bestFit="1" customWidth="1"/>
    <col min="3" max="6" width="8.7109375" style="90" customWidth="1"/>
    <col min="7" max="7" width="9.7109375" style="90" customWidth="1"/>
    <col min="8" max="11" width="8.7109375" style="90" customWidth="1"/>
    <col min="12" max="12" width="9.7109375" style="90" customWidth="1"/>
    <col min="13" max="13" width="8.7109375" style="90" customWidth="1"/>
    <col min="14" max="16" width="8.7109375" style="90"/>
    <col min="17" max="17" width="9.7109375" style="90" customWidth="1"/>
    <col min="18" max="25" width="8.7109375" style="90"/>
    <col min="26" max="28" width="11.7109375" style="90" customWidth="1"/>
    <col min="29" max="16384" width="8.7109375" style="90"/>
  </cols>
  <sheetData>
    <row r="1" spans="1:19" s="14" customFormat="1" ht="15" customHeight="1" x14ac:dyDescent="0.25">
      <c r="A1" s="114"/>
    </row>
    <row r="2" spans="1:19" s="14" customFormat="1" ht="15" customHeight="1" x14ac:dyDescent="0.25">
      <c r="A2" s="114"/>
    </row>
    <row r="3" spans="1:19" s="14" customFormat="1" ht="15" customHeight="1" x14ac:dyDescent="0.25">
      <c r="A3" s="114"/>
      <c r="B3" s="102" t="s">
        <v>30</v>
      </c>
    </row>
    <row r="4" spans="1:19" s="14" customFormat="1" ht="8.1" customHeight="1" x14ac:dyDescent="0.25">
      <c r="A4" s="114"/>
      <c r="B4" s="102"/>
    </row>
    <row r="5" spans="1:19" s="14" customFormat="1" ht="24" customHeight="1" x14ac:dyDescent="0.25">
      <c r="A5" s="114"/>
      <c r="B5" s="103" t="s">
        <v>10</v>
      </c>
      <c r="C5" s="104" t="s">
        <v>22</v>
      </c>
      <c r="D5" s="104" t="s">
        <v>29</v>
      </c>
      <c r="E5" s="104" t="s">
        <v>31</v>
      </c>
      <c r="F5" s="104" t="s">
        <v>32</v>
      </c>
      <c r="G5" s="104">
        <v>2020</v>
      </c>
      <c r="H5" s="104" t="s">
        <v>43</v>
      </c>
      <c r="I5" s="104" t="s">
        <v>51</v>
      </c>
      <c r="J5" s="104" t="s">
        <v>52</v>
      </c>
      <c r="K5" s="104" t="s">
        <v>53</v>
      </c>
      <c r="L5" s="104">
        <v>2021</v>
      </c>
      <c r="M5" s="104" t="s">
        <v>54</v>
      </c>
      <c r="N5" s="104" t="s">
        <v>210</v>
      </c>
      <c r="O5" s="104" t="s">
        <v>217</v>
      </c>
      <c r="P5" s="104" t="s">
        <v>222</v>
      </c>
      <c r="Q5" s="104">
        <v>2022</v>
      </c>
      <c r="R5" s="104" t="s">
        <v>233</v>
      </c>
      <c r="S5" s="104" t="s">
        <v>247</v>
      </c>
    </row>
    <row r="6" spans="1:19" s="14" customFormat="1" ht="18" customHeight="1" x14ac:dyDescent="0.25">
      <c r="A6" s="114">
        <v>2</v>
      </c>
      <c r="B6" s="40" t="s">
        <v>11</v>
      </c>
      <c r="C6" s="41">
        <v>30.753720293940056</v>
      </c>
      <c r="D6" s="42">
        <v>17.174117554499684</v>
      </c>
      <c r="E6" s="42">
        <v>23.050349724648601</v>
      </c>
      <c r="F6" s="42">
        <v>31.510507308921106</v>
      </c>
      <c r="G6" s="170">
        <v>102.48869488200944</v>
      </c>
      <c r="H6" s="41">
        <v>23.497216936634409</v>
      </c>
      <c r="I6" s="42">
        <v>34.471926119260999</v>
      </c>
      <c r="J6" s="42">
        <v>34.672120707870192</v>
      </c>
      <c r="K6" s="42">
        <v>48.95402142589645</v>
      </c>
      <c r="L6" s="170">
        <v>141.59528518966206</v>
      </c>
      <c r="M6" s="41">
        <v>25.226890341427509</v>
      </c>
      <c r="N6" s="42">
        <v>28.178746409772277</v>
      </c>
      <c r="O6" s="42">
        <v>37.06699445040671</v>
      </c>
      <c r="P6" s="42">
        <v>55.609740115034683</v>
      </c>
      <c r="Q6" s="170">
        <v>146.08237131664117</v>
      </c>
      <c r="R6" s="41">
        <v>45.402651201895054</v>
      </c>
      <c r="S6" s="42">
        <v>30.440514358460341</v>
      </c>
    </row>
    <row r="7" spans="1:19" s="14" customFormat="1" ht="18" customHeight="1" x14ac:dyDescent="0.25">
      <c r="A7" s="114">
        <v>3</v>
      </c>
      <c r="B7" s="17" t="s">
        <v>1</v>
      </c>
      <c r="C7" s="18">
        <v>8.8755118399999979</v>
      </c>
      <c r="D7" s="19">
        <v>2.4181847973014126</v>
      </c>
      <c r="E7" s="19">
        <v>7.5403498732226684</v>
      </c>
      <c r="F7" s="19">
        <v>8.8466610346934562</v>
      </c>
      <c r="G7" s="171">
        <v>27.680707545217537</v>
      </c>
      <c r="H7" s="18">
        <v>4.4064868947368971</v>
      </c>
      <c r="I7" s="19">
        <v>8.9684443753320213</v>
      </c>
      <c r="J7" s="19">
        <v>10.11141948089371</v>
      </c>
      <c r="K7" s="19">
        <v>17.063309657397777</v>
      </c>
      <c r="L7" s="171">
        <v>40.54966040836041</v>
      </c>
      <c r="M7" s="18">
        <v>7.825989533085485</v>
      </c>
      <c r="N7" s="19">
        <v>10.132467041021812</v>
      </c>
      <c r="O7" s="19">
        <v>9.6187991982642149</v>
      </c>
      <c r="P7" s="19">
        <v>14.891705288911503</v>
      </c>
      <c r="Q7" s="171">
        <v>42.468961061283011</v>
      </c>
      <c r="R7" s="18">
        <v>8.3481199999999998</v>
      </c>
      <c r="S7" s="19">
        <v>10.875212618172492</v>
      </c>
    </row>
    <row r="8" spans="1:19" s="14" customFormat="1" ht="18" customHeight="1" x14ac:dyDescent="0.25">
      <c r="A8" s="114">
        <v>4</v>
      </c>
      <c r="B8" s="17" t="s">
        <v>2</v>
      </c>
      <c r="C8" s="18">
        <v>4.9984951963400004</v>
      </c>
      <c r="D8" s="19">
        <v>0.97784822779500469</v>
      </c>
      <c r="E8" s="19">
        <v>3.2869295583255971</v>
      </c>
      <c r="F8" s="19">
        <v>3.6833838019991489</v>
      </c>
      <c r="G8" s="171">
        <v>12.946656784459751</v>
      </c>
      <c r="H8" s="18">
        <v>9.0414607136975071</v>
      </c>
      <c r="I8" s="19">
        <v>8.2914441177948657</v>
      </c>
      <c r="J8" s="19">
        <v>7.8530521262449335</v>
      </c>
      <c r="K8" s="19">
        <v>11.352558238742404</v>
      </c>
      <c r="L8" s="171">
        <v>36.538515196479707</v>
      </c>
      <c r="M8" s="18">
        <v>5.0021689438916628</v>
      </c>
      <c r="N8" s="19">
        <v>5.2958013255256944</v>
      </c>
      <c r="O8" s="19">
        <v>9.5002582169764285</v>
      </c>
      <c r="P8" s="19">
        <v>16.912692149749521</v>
      </c>
      <c r="Q8" s="171">
        <v>36.710920636143307</v>
      </c>
      <c r="R8" s="18">
        <v>13.396140000000003</v>
      </c>
      <c r="S8" s="19">
        <v>9.7009221608468081</v>
      </c>
    </row>
    <row r="9" spans="1:19" s="14" customFormat="1" ht="18" customHeight="1" x14ac:dyDescent="0.25">
      <c r="A9" s="114">
        <v>5</v>
      </c>
      <c r="B9" s="17" t="s">
        <v>3</v>
      </c>
      <c r="C9" s="18">
        <v>4.8226477800000005</v>
      </c>
      <c r="D9" s="19">
        <v>0.8856106916205938</v>
      </c>
      <c r="E9" s="19">
        <v>3.3115217510353823</v>
      </c>
      <c r="F9" s="19">
        <v>6.2536336141197628</v>
      </c>
      <c r="G9" s="171">
        <v>15.273413836775738</v>
      </c>
      <c r="H9" s="18">
        <v>1.9208341310873009</v>
      </c>
      <c r="I9" s="19">
        <v>4.5756336789162759</v>
      </c>
      <c r="J9" s="19">
        <v>2.5164476013535753</v>
      </c>
      <c r="K9" s="19">
        <v>2.5529820353772514</v>
      </c>
      <c r="L9" s="171">
        <v>11.565897446734404</v>
      </c>
      <c r="M9" s="18">
        <v>2.0442756592862312</v>
      </c>
      <c r="N9" s="19">
        <v>0.74623245454210441</v>
      </c>
      <c r="O9" s="19">
        <v>0.54927310436665233</v>
      </c>
      <c r="P9" s="19">
        <v>1.1488653769106514</v>
      </c>
      <c r="Q9" s="171">
        <v>4.4886465951056387</v>
      </c>
      <c r="R9" s="18">
        <v>4.662510000000001</v>
      </c>
      <c r="S9" s="19">
        <v>2.4730142673351656</v>
      </c>
    </row>
    <row r="10" spans="1:19" s="14" customFormat="1" ht="18" customHeight="1" x14ac:dyDescent="0.25">
      <c r="A10" s="114">
        <v>6</v>
      </c>
      <c r="B10" s="17" t="s">
        <v>4</v>
      </c>
      <c r="C10" s="18">
        <v>8.5234207548945875</v>
      </c>
      <c r="D10" s="19">
        <v>10.677482564288583</v>
      </c>
      <c r="E10" s="19">
        <v>7.291761275148974</v>
      </c>
      <c r="F10" s="19">
        <v>11.12581585125637</v>
      </c>
      <c r="G10" s="171">
        <v>37.618480445588517</v>
      </c>
      <c r="H10" s="18">
        <v>7.4874962187752825</v>
      </c>
      <c r="I10" s="19">
        <v>10.743540538628455</v>
      </c>
      <c r="J10" s="19">
        <v>12.253190577836607</v>
      </c>
      <c r="K10" s="19">
        <v>14.881883683029503</v>
      </c>
      <c r="L10" s="171">
        <v>45.366111018269848</v>
      </c>
      <c r="M10" s="18">
        <v>9.0230616435290614</v>
      </c>
      <c r="N10" s="19">
        <v>9.5907761906093736</v>
      </c>
      <c r="O10" s="19">
        <v>16.433934130142692</v>
      </c>
      <c r="P10" s="19">
        <v>20.572117186194951</v>
      </c>
      <c r="Q10" s="171">
        <v>55.619889150476077</v>
      </c>
      <c r="R10" s="18">
        <v>6.3869897567144616</v>
      </c>
      <c r="S10" s="19">
        <v>9.6285913585957363</v>
      </c>
    </row>
    <row r="11" spans="1:19" s="14" customFormat="1" ht="18" customHeight="1" x14ac:dyDescent="0.25">
      <c r="A11" s="114">
        <v>7</v>
      </c>
      <c r="B11" s="17" t="s">
        <v>5</v>
      </c>
      <c r="C11" s="18">
        <v>3.5336447227054673</v>
      </c>
      <c r="D11" s="19">
        <v>2.2149912734940886</v>
      </c>
      <c r="E11" s="19">
        <v>1.6197872669159785</v>
      </c>
      <c r="F11" s="19">
        <v>1.6010130068523702</v>
      </c>
      <c r="G11" s="171">
        <v>8.969436269967904</v>
      </c>
      <c r="H11" s="18">
        <v>0.6409389783374243</v>
      </c>
      <c r="I11" s="19">
        <v>1.8928634085893798</v>
      </c>
      <c r="J11" s="19">
        <v>1.9380109215413652</v>
      </c>
      <c r="K11" s="19">
        <v>3.1032878113495084</v>
      </c>
      <c r="L11" s="171">
        <v>7.5751011198176776</v>
      </c>
      <c r="M11" s="18">
        <v>1.33139456163507</v>
      </c>
      <c r="N11" s="19">
        <v>2.4134693980732917</v>
      </c>
      <c r="O11" s="19">
        <v>0.96472980065672842</v>
      </c>
      <c r="P11" s="19">
        <v>2.0843601132680538</v>
      </c>
      <c r="Q11" s="171">
        <v>6.7939538736331437</v>
      </c>
      <c r="R11" s="18">
        <v>0.24793983999743205</v>
      </c>
      <c r="S11" s="19">
        <v>1.1349952278024378</v>
      </c>
    </row>
    <row r="12" spans="1:19" s="14" customFormat="1" ht="18" customHeight="1" x14ac:dyDescent="0.25">
      <c r="A12" s="114">
        <v>8</v>
      </c>
      <c r="B12" s="17" t="s">
        <v>251</v>
      </c>
      <c r="C12" s="18" t="s">
        <v>257</v>
      </c>
      <c r="D12" s="19" t="s">
        <v>257</v>
      </c>
      <c r="E12" s="19" t="s">
        <v>257</v>
      </c>
      <c r="F12" s="19" t="s">
        <v>257</v>
      </c>
      <c r="G12" s="171">
        <v>0</v>
      </c>
      <c r="H12" s="18" t="s">
        <v>257</v>
      </c>
      <c r="I12" s="19" t="s">
        <v>257</v>
      </c>
      <c r="J12" s="19" t="s">
        <v>257</v>
      </c>
      <c r="K12" s="19" t="s">
        <v>257</v>
      </c>
      <c r="L12" s="171">
        <v>0</v>
      </c>
      <c r="M12" s="18" t="s">
        <v>257</v>
      </c>
      <c r="N12" s="19" t="s">
        <v>257</v>
      </c>
      <c r="O12" s="19" t="s">
        <v>257</v>
      </c>
      <c r="P12" s="19" t="s">
        <v>257</v>
      </c>
      <c r="Q12" s="171">
        <v>0</v>
      </c>
      <c r="R12" s="18">
        <v>12.360951605183164</v>
      </c>
      <c r="S12" s="19">
        <v>-3.372221274292293</v>
      </c>
    </row>
    <row r="13" spans="1:19" s="14" customFormat="1" ht="18" customHeight="1" x14ac:dyDescent="0.25">
      <c r="A13" s="114">
        <v>9</v>
      </c>
      <c r="B13" s="40" t="s">
        <v>13</v>
      </c>
      <c r="C13" s="41">
        <v>13.08259924827054</v>
      </c>
      <c r="D13" s="42">
        <v>8.4064758811522022</v>
      </c>
      <c r="E13" s="42">
        <v>18.75295533110479</v>
      </c>
      <c r="F13" s="42">
        <v>15.300284004464611</v>
      </c>
      <c r="G13" s="172">
        <v>55.542314464992145</v>
      </c>
      <c r="H13" s="41">
        <v>8.333642595813469</v>
      </c>
      <c r="I13" s="42">
        <v>16.246272719592177</v>
      </c>
      <c r="J13" s="42">
        <v>22.906214355535386</v>
      </c>
      <c r="K13" s="42">
        <v>28.815434794304629</v>
      </c>
      <c r="L13" s="172">
        <v>76.301564465245661</v>
      </c>
      <c r="M13" s="41">
        <v>15.355584913362526</v>
      </c>
      <c r="N13" s="42">
        <v>33.179170516426765</v>
      </c>
      <c r="O13" s="42">
        <v>30.67223821473921</v>
      </c>
      <c r="P13" s="42">
        <v>30.678224552674433</v>
      </c>
      <c r="Q13" s="172">
        <v>109.88521819720293</v>
      </c>
      <c r="R13" s="41">
        <v>10.671905783522933</v>
      </c>
      <c r="S13" s="42">
        <v>14.697211842094017</v>
      </c>
    </row>
    <row r="14" spans="1:19" s="14" customFormat="1" ht="18" customHeight="1" x14ac:dyDescent="0.25">
      <c r="A14" s="114">
        <v>10</v>
      </c>
      <c r="B14" s="17" t="s">
        <v>237</v>
      </c>
      <c r="C14" s="18">
        <v>6.1129646500000003</v>
      </c>
      <c r="D14" s="19">
        <v>1.6027406000000013</v>
      </c>
      <c r="E14" s="19">
        <v>11.416307310000001</v>
      </c>
      <c r="F14" s="19">
        <v>8.5055205800000007</v>
      </c>
      <c r="G14" s="171">
        <v>27.637533140000002</v>
      </c>
      <c r="H14" s="18">
        <v>5.6444470799999999</v>
      </c>
      <c r="I14" s="19">
        <v>9.6964690299999976</v>
      </c>
      <c r="J14" s="19">
        <v>10.384871609999998</v>
      </c>
      <c r="K14" s="19">
        <v>13.875804160000003</v>
      </c>
      <c r="L14" s="171">
        <v>39.601591880000001</v>
      </c>
      <c r="M14" s="18">
        <v>5.7283013</v>
      </c>
      <c r="N14" s="19">
        <v>14.453301519999998</v>
      </c>
      <c r="O14" s="19">
        <v>12.232313169999998</v>
      </c>
      <c r="P14" s="19">
        <v>12.912915510000001</v>
      </c>
      <c r="Q14" s="171">
        <v>45.326831499999997</v>
      </c>
      <c r="R14" s="18">
        <v>4.4880617100000002</v>
      </c>
      <c r="S14" s="19">
        <v>4.4792973600000003</v>
      </c>
    </row>
    <row r="15" spans="1:19" s="14" customFormat="1" ht="18" customHeight="1" x14ac:dyDescent="0.25">
      <c r="A15" s="114">
        <v>11</v>
      </c>
      <c r="B15" s="17" t="s">
        <v>14</v>
      </c>
      <c r="C15" s="18">
        <v>4.2660063320531183</v>
      </c>
      <c r="D15" s="19">
        <v>4.7540437809048353</v>
      </c>
      <c r="E15" s="19">
        <v>4.7541250039210139</v>
      </c>
      <c r="F15" s="19">
        <v>4.3382725387182175</v>
      </c>
      <c r="G15" s="171">
        <v>18.112447655597187</v>
      </c>
      <c r="H15" s="18">
        <v>1.5894891926475621</v>
      </c>
      <c r="I15" s="19">
        <v>3.1857010275538067</v>
      </c>
      <c r="J15" s="19">
        <v>4.8829065418124413</v>
      </c>
      <c r="K15" s="19">
        <v>8.0018111052991419</v>
      </c>
      <c r="L15" s="171">
        <v>17.659907867312953</v>
      </c>
      <c r="M15" s="18">
        <v>6.044371023349882</v>
      </c>
      <c r="N15" s="19">
        <v>11.914118922255259</v>
      </c>
      <c r="O15" s="19">
        <v>11.939607301441832</v>
      </c>
      <c r="P15" s="19">
        <v>12.244559607442076</v>
      </c>
      <c r="Q15" s="171">
        <v>42.142656854489047</v>
      </c>
      <c r="R15" s="18">
        <v>3.8552939036467313</v>
      </c>
      <c r="S15" s="19">
        <v>7.3108976259360441</v>
      </c>
    </row>
    <row r="16" spans="1:19" s="14" customFormat="1" ht="18" customHeight="1" x14ac:dyDescent="0.25">
      <c r="A16" s="114">
        <v>12</v>
      </c>
      <c r="B16" s="17" t="s">
        <v>15</v>
      </c>
      <c r="C16" s="18">
        <v>2.703628266217422</v>
      </c>
      <c r="D16" s="19">
        <v>2.0496915002473659</v>
      </c>
      <c r="E16" s="19">
        <v>2.582523017183775</v>
      </c>
      <c r="F16" s="19">
        <v>2.4564908857463936</v>
      </c>
      <c r="G16" s="171">
        <v>9.7923336693949565</v>
      </c>
      <c r="H16" s="18">
        <v>1.0997063231659074</v>
      </c>
      <c r="I16" s="19">
        <v>3.3641026620383716</v>
      </c>
      <c r="J16" s="19">
        <v>7.6384362037229465</v>
      </c>
      <c r="K16" s="19">
        <v>6.9378195290054823</v>
      </c>
      <c r="L16" s="171">
        <v>19.040064717932708</v>
      </c>
      <c r="M16" s="18">
        <v>3.5829125900126435</v>
      </c>
      <c r="N16" s="19">
        <v>6.8117500741715027</v>
      </c>
      <c r="O16" s="19">
        <v>6.5003177432973809</v>
      </c>
      <c r="P16" s="19">
        <v>5.5207494352323572</v>
      </c>
      <c r="Q16" s="171">
        <v>22.415729842713883</v>
      </c>
      <c r="R16" s="18">
        <v>2.3285501698762001</v>
      </c>
      <c r="S16" s="19">
        <v>2.9070168561579726</v>
      </c>
    </row>
    <row r="17" spans="1:40" s="14" customFormat="1" ht="18" customHeight="1" thickBot="1" x14ac:dyDescent="0.3">
      <c r="A17" s="114">
        <v>13</v>
      </c>
      <c r="B17" s="43" t="s">
        <v>16</v>
      </c>
      <c r="C17" s="44">
        <v>36.306273533510556</v>
      </c>
      <c r="D17" s="45">
        <v>43.301940999295262</v>
      </c>
      <c r="E17" s="45">
        <v>43.446095199579851</v>
      </c>
      <c r="F17" s="45">
        <v>55.371563980052727</v>
      </c>
      <c r="G17" s="173">
        <v>178.42587371243837</v>
      </c>
      <c r="H17" s="44">
        <v>52.007128863676812</v>
      </c>
      <c r="I17" s="45">
        <v>65.451507110070025</v>
      </c>
      <c r="J17" s="45">
        <v>86.116057736594399</v>
      </c>
      <c r="K17" s="45">
        <v>86.435022331100413</v>
      </c>
      <c r="L17" s="173">
        <v>290.00971604144166</v>
      </c>
      <c r="M17" s="44">
        <v>41.9551243493299</v>
      </c>
      <c r="N17" s="45">
        <v>36.533185779710323</v>
      </c>
      <c r="O17" s="45">
        <v>17.238606397572894</v>
      </c>
      <c r="P17" s="45">
        <v>29.528035894526013</v>
      </c>
      <c r="Q17" s="173">
        <v>125.25495242113917</v>
      </c>
      <c r="R17" s="44">
        <v>0.1254766202014963</v>
      </c>
      <c r="S17" s="45">
        <v>14.766043796765892</v>
      </c>
    </row>
    <row r="18" spans="1:40" s="14" customFormat="1" ht="5.0999999999999996" customHeight="1" thickTop="1" x14ac:dyDescent="0.25">
      <c r="A18" s="114"/>
      <c r="B18" s="11"/>
      <c r="C18" s="20"/>
      <c r="D18" s="21"/>
      <c r="E18" s="21"/>
      <c r="F18" s="21"/>
      <c r="G18" s="174"/>
      <c r="H18" s="20"/>
      <c r="I18" s="21"/>
      <c r="J18" s="21"/>
      <c r="K18" s="21"/>
      <c r="L18" s="174"/>
      <c r="M18" s="20"/>
      <c r="N18" s="21"/>
      <c r="O18" s="21"/>
      <c r="P18" s="21"/>
      <c r="Q18" s="174"/>
      <c r="R18" s="20"/>
      <c r="S18" s="21"/>
    </row>
    <row r="19" spans="1:40" ht="18" customHeight="1" thickBot="1" x14ac:dyDescent="0.3">
      <c r="A19" s="114">
        <v>14</v>
      </c>
      <c r="B19" s="43" t="s">
        <v>12</v>
      </c>
      <c r="C19" s="44">
        <v>80.142593075721152</v>
      </c>
      <c r="D19" s="45">
        <v>68.882534434947146</v>
      </c>
      <c r="E19" s="45">
        <v>85.249400255333242</v>
      </c>
      <c r="F19" s="45">
        <v>102.18235529343845</v>
      </c>
      <c r="G19" s="173">
        <v>336.45688305943997</v>
      </c>
      <c r="H19" s="44">
        <v>83.837988396124686</v>
      </c>
      <c r="I19" s="45">
        <v>116.16970594892321</v>
      </c>
      <c r="J19" s="45">
        <v>143.69439279999997</v>
      </c>
      <c r="K19" s="45">
        <v>164.20447855130149</v>
      </c>
      <c r="L19" s="173">
        <v>507.90656569634939</v>
      </c>
      <c r="M19" s="44">
        <v>82.537599604119933</v>
      </c>
      <c r="N19" s="45">
        <v>97.891102705909361</v>
      </c>
      <c r="O19" s="45">
        <v>84.977839062718814</v>
      </c>
      <c r="P19" s="45">
        <v>115.81600056223513</v>
      </c>
      <c r="Q19" s="173">
        <v>381.22254193498327</v>
      </c>
      <c r="R19" s="44">
        <v>56.200033605619481</v>
      </c>
      <c r="S19" s="45">
        <v>59.903769997320246</v>
      </c>
      <c r="T19" s="14"/>
      <c r="U19" s="14"/>
      <c r="V19" s="14"/>
      <c r="W19" s="14"/>
      <c r="X19" s="14"/>
      <c r="Y19" s="14"/>
      <c r="Z19" s="14"/>
      <c r="AA19" s="14"/>
      <c r="AB19" s="14"/>
      <c r="AC19" s="14"/>
      <c r="AD19" s="14"/>
      <c r="AE19" s="14"/>
      <c r="AF19" s="14"/>
      <c r="AG19" s="14"/>
      <c r="AH19" s="14"/>
      <c r="AI19" s="14"/>
      <c r="AJ19" s="14"/>
      <c r="AK19" s="14"/>
      <c r="AL19" s="14"/>
      <c r="AM19" s="14"/>
      <c r="AN19" s="14"/>
    </row>
    <row r="20" spans="1:40" s="14" customFormat="1" ht="5.0999999999999996" customHeight="1" thickTop="1" x14ac:dyDescent="0.25">
      <c r="A20" s="114"/>
      <c r="B20" s="11"/>
      <c r="C20" s="20"/>
      <c r="D20" s="21"/>
      <c r="E20" s="21"/>
      <c r="F20" s="21"/>
      <c r="G20" s="174"/>
      <c r="H20" s="20"/>
      <c r="I20" s="21"/>
      <c r="J20" s="21"/>
      <c r="K20" s="21"/>
      <c r="L20" s="174"/>
      <c r="M20" s="20"/>
      <c r="N20" s="21"/>
      <c r="O20" s="21"/>
      <c r="P20" s="21"/>
      <c r="Q20" s="174"/>
      <c r="R20" s="20"/>
      <c r="S20" s="21"/>
    </row>
    <row r="21" spans="1:40" s="14" customFormat="1" ht="18" customHeight="1" x14ac:dyDescent="0.25">
      <c r="A21" s="114">
        <v>15</v>
      </c>
      <c r="B21" s="40" t="s">
        <v>17</v>
      </c>
      <c r="C21" s="41">
        <v>41.142566591402286</v>
      </c>
      <c r="D21" s="42">
        <v>52.940935480449433</v>
      </c>
      <c r="E21" s="42">
        <v>55.227132390309663</v>
      </c>
      <c r="F21" s="42">
        <v>72.418585680031541</v>
      </c>
      <c r="G21" s="172">
        <v>221.7292201421929</v>
      </c>
      <c r="H21" s="41">
        <v>41.976916868893426</v>
      </c>
      <c r="I21" s="42">
        <v>61.301635384768645</v>
      </c>
      <c r="J21" s="42">
        <v>82.80517976093482</v>
      </c>
      <c r="K21" s="42">
        <v>85.084122096640016</v>
      </c>
      <c r="L21" s="172">
        <v>271.16785411123692</v>
      </c>
      <c r="M21" s="41">
        <v>29.01530137184249</v>
      </c>
      <c r="N21" s="42">
        <v>28.872966482059628</v>
      </c>
      <c r="O21" s="42">
        <v>16.34259070047905</v>
      </c>
      <c r="P21" s="42">
        <v>14.233242577868621</v>
      </c>
      <c r="Q21" s="172">
        <v>88.464101132249795</v>
      </c>
      <c r="R21" s="41">
        <v>0.104633996367064</v>
      </c>
      <c r="S21" s="42">
        <v>-1.495205273152785</v>
      </c>
    </row>
    <row r="22" spans="1:40" s="14" customFormat="1" ht="18" customHeight="1" x14ac:dyDescent="0.25">
      <c r="A22" s="114">
        <v>16</v>
      </c>
      <c r="B22" s="40" t="s">
        <v>18</v>
      </c>
      <c r="C22" s="41">
        <v>39.000026484318866</v>
      </c>
      <c r="D22" s="42">
        <v>15.941598954497714</v>
      </c>
      <c r="E22" s="42">
        <v>30.022267865023579</v>
      </c>
      <c r="F22" s="42">
        <v>29.763769613406907</v>
      </c>
      <c r="G22" s="172">
        <v>114.72766291724707</v>
      </c>
      <c r="H22" s="41">
        <v>41.86107152723126</v>
      </c>
      <c r="I22" s="42">
        <v>54.868070564154564</v>
      </c>
      <c r="J22" s="42">
        <v>60.889213039065154</v>
      </c>
      <c r="K22" s="42">
        <v>79.120356454661476</v>
      </c>
      <c r="L22" s="172">
        <v>236.73871158511247</v>
      </c>
      <c r="M22" s="41">
        <v>53.522298232277443</v>
      </c>
      <c r="N22" s="42">
        <v>69.018136223849737</v>
      </c>
      <c r="O22" s="42">
        <v>68.635248362239764</v>
      </c>
      <c r="P22" s="42">
        <v>101.58275798436651</v>
      </c>
      <c r="Q22" s="172">
        <v>292.7584408027335</v>
      </c>
      <c r="R22" s="41">
        <v>56.095399609252418</v>
      </c>
      <c r="S22" s="42">
        <v>61.398975270473031</v>
      </c>
    </row>
    <row r="23" spans="1:40" ht="15" customHeight="1" x14ac:dyDescent="0.25">
      <c r="C23" s="118"/>
      <c r="D23" s="118"/>
      <c r="E23" s="118"/>
      <c r="F23" s="118"/>
      <c r="H23" s="118"/>
      <c r="I23" s="118"/>
      <c r="J23" s="118"/>
      <c r="K23" s="118"/>
      <c r="M23" s="118"/>
      <c r="N23" s="118"/>
      <c r="O23" s="118"/>
      <c r="P23" s="118"/>
      <c r="R23" s="118"/>
      <c r="S23" s="118"/>
      <c r="T23" s="14"/>
      <c r="U23" s="14"/>
      <c r="V23" s="14"/>
      <c r="W23" s="14"/>
      <c r="X23" s="14"/>
      <c r="Y23" s="14"/>
      <c r="Z23" s="14"/>
      <c r="AA23" s="14"/>
      <c r="AB23" s="14"/>
      <c r="AC23" s="14"/>
      <c r="AD23" s="14"/>
      <c r="AE23" s="14"/>
      <c r="AF23" s="14"/>
      <c r="AG23" s="14"/>
      <c r="AH23" s="14"/>
      <c r="AI23" s="14"/>
      <c r="AJ23" s="14"/>
      <c r="AK23" s="14"/>
      <c r="AL23" s="14"/>
      <c r="AM23" s="14"/>
      <c r="AN23" s="14"/>
    </row>
    <row r="24" spans="1:40" ht="24" customHeight="1" x14ac:dyDescent="0.25">
      <c r="B24" s="103" t="s">
        <v>10</v>
      </c>
      <c r="C24" s="104" t="str">
        <f t="shared" ref="C24:S24" si="0">C$5</f>
        <v>1Q20</v>
      </c>
      <c r="D24" s="104" t="str">
        <f t="shared" si="0"/>
        <v>2Q20</v>
      </c>
      <c r="E24" s="104" t="str">
        <f t="shared" si="0"/>
        <v>3Q20</v>
      </c>
      <c r="F24" s="104" t="str">
        <f t="shared" si="0"/>
        <v>4Q20</v>
      </c>
      <c r="G24" s="104">
        <f>G$5</f>
        <v>2020</v>
      </c>
      <c r="H24" s="104" t="str">
        <f t="shared" si="0"/>
        <v>1Q21</v>
      </c>
      <c r="I24" s="104" t="str">
        <f t="shared" si="0"/>
        <v>2Q21</v>
      </c>
      <c r="J24" s="104" t="str">
        <f t="shared" si="0"/>
        <v>3Q21</v>
      </c>
      <c r="K24" s="104" t="str">
        <f t="shared" si="0"/>
        <v>4Q21</v>
      </c>
      <c r="L24" s="104">
        <f>L$5</f>
        <v>2021</v>
      </c>
      <c r="M24" s="104" t="str">
        <f t="shared" si="0"/>
        <v>1Q22</v>
      </c>
      <c r="N24" s="104" t="str">
        <f t="shared" si="0"/>
        <v>2Q22</v>
      </c>
      <c r="O24" s="104" t="str">
        <f t="shared" si="0"/>
        <v>3Q22</v>
      </c>
      <c r="P24" s="104" t="str">
        <f t="shared" si="0"/>
        <v>4Q22</v>
      </c>
      <c r="Q24" s="104">
        <f t="shared" si="0"/>
        <v>2022</v>
      </c>
      <c r="R24" s="104" t="str">
        <f t="shared" si="0"/>
        <v>1Q23</v>
      </c>
      <c r="S24" s="104" t="str">
        <f t="shared" si="0"/>
        <v>2Q23</v>
      </c>
      <c r="T24" s="14"/>
      <c r="U24" s="14"/>
      <c r="V24" s="14"/>
      <c r="W24" s="14"/>
      <c r="X24" s="14"/>
      <c r="Y24" s="14"/>
      <c r="Z24" s="14"/>
      <c r="AA24" s="14"/>
      <c r="AB24" s="14"/>
      <c r="AC24" s="14"/>
      <c r="AD24" s="14"/>
      <c r="AE24" s="14"/>
      <c r="AF24" s="14"/>
      <c r="AG24" s="14"/>
      <c r="AH24" s="14"/>
      <c r="AI24" s="14"/>
      <c r="AJ24" s="14"/>
      <c r="AK24" s="14"/>
      <c r="AL24" s="14"/>
      <c r="AM24" s="14"/>
      <c r="AN24" s="14"/>
    </row>
    <row r="25" spans="1:40" ht="18" customHeight="1" x14ac:dyDescent="0.25">
      <c r="A25" s="114">
        <v>19</v>
      </c>
      <c r="B25" s="22" t="s">
        <v>19</v>
      </c>
      <c r="C25" s="18">
        <v>3.1801877099280613</v>
      </c>
      <c r="D25" s="19">
        <v>2.192776245751904</v>
      </c>
      <c r="E25" s="19">
        <v>1.9291698566885591</v>
      </c>
      <c r="F25" s="19">
        <v>0.77721771778278326</v>
      </c>
      <c r="G25" s="171">
        <v>8.0793515301513086</v>
      </c>
      <c r="H25" s="18">
        <v>0.66709683266349018</v>
      </c>
      <c r="I25" s="19">
        <v>1.2395845874522291</v>
      </c>
      <c r="J25" s="19">
        <v>2.2250043083312829</v>
      </c>
      <c r="K25" s="19">
        <v>4.708085792020861</v>
      </c>
      <c r="L25" s="171">
        <v>8.8397715204678633</v>
      </c>
      <c r="M25" s="18">
        <v>1.7359569054568051</v>
      </c>
      <c r="N25" s="19">
        <v>2.3928374131905703</v>
      </c>
      <c r="O25" s="19">
        <v>2.3231175905498573</v>
      </c>
      <c r="P25" s="19">
        <v>3.8069329531678546</v>
      </c>
      <c r="Q25" s="171">
        <v>10.258844862365088</v>
      </c>
      <c r="R25" s="18">
        <v>0.77554030070529778</v>
      </c>
      <c r="S25" s="19">
        <v>0.98369254782545135</v>
      </c>
      <c r="T25" s="14"/>
      <c r="U25" s="14"/>
      <c r="V25" s="14"/>
      <c r="W25" s="14"/>
      <c r="X25" s="14"/>
      <c r="Y25" s="14"/>
      <c r="Z25" s="14"/>
      <c r="AA25" s="14"/>
      <c r="AB25" s="14"/>
      <c r="AC25" s="14"/>
      <c r="AD25" s="14"/>
      <c r="AE25" s="14"/>
      <c r="AF25" s="14"/>
      <c r="AG25" s="14"/>
      <c r="AH25" s="14"/>
      <c r="AI25" s="14"/>
      <c r="AJ25" s="14"/>
      <c r="AK25" s="14"/>
      <c r="AL25" s="14"/>
      <c r="AM25" s="14"/>
      <c r="AN25" s="14"/>
    </row>
    <row r="26" spans="1:40" ht="18" customHeight="1" x14ac:dyDescent="0.25">
      <c r="A26" s="114">
        <v>20</v>
      </c>
      <c r="B26" s="22" t="s">
        <v>20</v>
      </c>
      <c r="C26" s="18">
        <v>28.532243281909643</v>
      </c>
      <c r="D26" s="19">
        <v>17.712223262124215</v>
      </c>
      <c r="E26" s="19">
        <v>28.133740536021794</v>
      </c>
      <c r="F26" s="19">
        <v>39.750297226111918</v>
      </c>
      <c r="G26" s="171">
        <v>114.12850430616757</v>
      </c>
      <c r="H26" s="18">
        <v>29.070134337482394</v>
      </c>
      <c r="I26" s="19">
        <v>51.464946307881007</v>
      </c>
      <c r="J26" s="19">
        <v>44.740808518014227</v>
      </c>
      <c r="K26" s="19">
        <v>63.772711202954831</v>
      </c>
      <c r="L26" s="171">
        <v>189.04860036633247</v>
      </c>
      <c r="M26" s="18">
        <v>39.940743677557343</v>
      </c>
      <c r="N26" s="19">
        <v>60.961830384204617</v>
      </c>
      <c r="O26" s="19">
        <v>58.692944002479493</v>
      </c>
      <c r="P26" s="19">
        <v>80.114767779619712</v>
      </c>
      <c r="Q26" s="171">
        <v>239.71028584386116</v>
      </c>
      <c r="R26" s="18">
        <v>55.989227364810738</v>
      </c>
      <c r="S26" s="19">
        <v>58.512451203142511</v>
      </c>
      <c r="T26" s="14"/>
      <c r="U26" s="14"/>
      <c r="V26" s="14"/>
      <c r="W26" s="14"/>
      <c r="X26" s="14"/>
      <c r="Y26" s="14"/>
      <c r="Z26" s="14"/>
      <c r="AA26" s="14"/>
      <c r="AB26" s="14"/>
      <c r="AC26" s="14"/>
      <c r="AD26" s="14"/>
      <c r="AE26" s="14"/>
      <c r="AF26" s="14"/>
      <c r="AG26" s="14"/>
      <c r="AH26" s="14"/>
      <c r="AI26" s="14"/>
      <c r="AJ26" s="14"/>
      <c r="AK26" s="14"/>
      <c r="AL26" s="14"/>
      <c r="AM26" s="14"/>
      <c r="AN26" s="14"/>
    </row>
    <row r="27" spans="1:40" ht="18" customHeight="1" x14ac:dyDescent="0.25">
      <c r="A27" s="114">
        <v>21</v>
      </c>
      <c r="B27" s="22" t="s">
        <v>21</v>
      </c>
      <c r="C27" s="18">
        <v>3.8588262119469281</v>
      </c>
      <c r="D27" s="19">
        <v>1.9090396480380951</v>
      </c>
      <c r="E27" s="19">
        <v>1.9334456132662279</v>
      </c>
      <c r="F27" s="19">
        <v>1.8147422413223857</v>
      </c>
      <c r="G27" s="171">
        <v>9.516053714573637</v>
      </c>
      <c r="H27" s="18">
        <v>1.7763283021096259</v>
      </c>
      <c r="I27" s="19">
        <v>4.705974464491117</v>
      </c>
      <c r="J27" s="19">
        <v>11.857392611902032</v>
      </c>
      <c r="K27" s="19">
        <v>13.267901710364811</v>
      </c>
      <c r="L27" s="171">
        <v>31.607597088867585</v>
      </c>
      <c r="M27" s="18">
        <v>5.9753809080602363</v>
      </c>
      <c r="N27" s="19">
        <v>8.4960940866572354</v>
      </c>
      <c r="O27" s="19">
        <v>11.724889489001191</v>
      </c>
      <c r="P27" s="19">
        <v>13.94629934653385</v>
      </c>
      <c r="Q27" s="171">
        <v>40.142663830252509</v>
      </c>
      <c r="R27" s="18">
        <v>2.2536695860621978</v>
      </c>
      <c r="S27" s="19">
        <v>4.4702765427638012</v>
      </c>
      <c r="T27" s="14"/>
      <c r="U27" s="14"/>
      <c r="V27" s="14"/>
      <c r="W27" s="14"/>
      <c r="X27" s="14"/>
      <c r="Y27" s="14"/>
      <c r="Z27" s="14"/>
      <c r="AA27" s="14"/>
      <c r="AB27" s="14"/>
      <c r="AC27" s="14"/>
      <c r="AD27" s="14"/>
      <c r="AE27" s="14"/>
      <c r="AF27" s="14"/>
      <c r="AG27" s="14"/>
      <c r="AH27" s="14"/>
      <c r="AI27" s="14"/>
      <c r="AJ27" s="14"/>
      <c r="AK27" s="14"/>
      <c r="AL27" s="14"/>
      <c r="AM27" s="14"/>
      <c r="AN27" s="14"/>
    </row>
    <row r="28" spans="1:40" ht="18" customHeight="1" thickBot="1" x14ac:dyDescent="0.3">
      <c r="A28" s="114">
        <v>22</v>
      </c>
      <c r="B28" s="22" t="s">
        <v>16</v>
      </c>
      <c r="C28" s="18">
        <v>3.4287692805342331</v>
      </c>
      <c r="D28" s="19">
        <v>-5.8724402014165022</v>
      </c>
      <c r="E28" s="19">
        <v>-1.9740881409530004</v>
      </c>
      <c r="F28" s="19">
        <v>-12.578487571810179</v>
      </c>
      <c r="G28" s="171">
        <v>-16.996246633645455</v>
      </c>
      <c r="H28" s="18">
        <v>10.347512054975752</v>
      </c>
      <c r="I28" s="19">
        <v>-2.5424347956697915</v>
      </c>
      <c r="J28" s="19">
        <v>2.0660076008176134</v>
      </c>
      <c r="K28" s="19">
        <v>-2.6283422506790259</v>
      </c>
      <c r="L28" s="171">
        <v>7.2427426094445764</v>
      </c>
      <c r="M28" s="18">
        <v>5.870216741203059</v>
      </c>
      <c r="N28" s="19">
        <v>-2.8326256602026803</v>
      </c>
      <c r="O28" s="19">
        <v>-4.1057027197907701</v>
      </c>
      <c r="P28" s="19">
        <v>3.7147579050450901</v>
      </c>
      <c r="Q28" s="171">
        <v>2.6466462662547201</v>
      </c>
      <c r="R28" s="18">
        <v>-2.9230376423258093</v>
      </c>
      <c r="S28" s="19">
        <v>-2.5674450232587276</v>
      </c>
      <c r="T28" s="14"/>
      <c r="U28" s="14"/>
      <c r="V28" s="14"/>
      <c r="W28" s="14"/>
      <c r="X28" s="14"/>
      <c r="Y28" s="14"/>
      <c r="Z28" s="14"/>
      <c r="AA28" s="14"/>
      <c r="AB28" s="14"/>
      <c r="AC28" s="14"/>
      <c r="AD28" s="14"/>
      <c r="AE28" s="14"/>
      <c r="AF28" s="14"/>
      <c r="AG28" s="14"/>
      <c r="AH28" s="14"/>
      <c r="AI28" s="14"/>
      <c r="AJ28" s="14"/>
      <c r="AK28" s="14"/>
      <c r="AL28" s="14"/>
      <c r="AM28" s="14"/>
      <c r="AN28" s="14"/>
    </row>
    <row r="29" spans="1:40" s="14" customFormat="1" ht="18" customHeight="1" thickTop="1" thickBot="1" x14ac:dyDescent="0.3">
      <c r="A29" s="114">
        <v>23</v>
      </c>
      <c r="B29" s="46" t="s">
        <v>18</v>
      </c>
      <c r="C29" s="47">
        <v>39.000026484318866</v>
      </c>
      <c r="D29" s="48">
        <v>15.941598954497714</v>
      </c>
      <c r="E29" s="48">
        <v>30.022267865023579</v>
      </c>
      <c r="F29" s="48">
        <v>29.763769613406907</v>
      </c>
      <c r="G29" s="175">
        <v>114.72766291724707</v>
      </c>
      <c r="H29" s="47">
        <v>41.86107152723126</v>
      </c>
      <c r="I29" s="48">
        <v>54.868070564154564</v>
      </c>
      <c r="J29" s="48">
        <v>60.889213039065154</v>
      </c>
      <c r="K29" s="48">
        <v>79.120356454661476</v>
      </c>
      <c r="L29" s="175">
        <v>236.73871158511247</v>
      </c>
      <c r="M29" s="47">
        <v>53.522298232277443</v>
      </c>
      <c r="N29" s="48">
        <v>69.018136223849737</v>
      </c>
      <c r="O29" s="48">
        <v>68.635248362239764</v>
      </c>
      <c r="P29" s="48">
        <v>101.58275798436651</v>
      </c>
      <c r="Q29" s="175">
        <v>292.7584408027335</v>
      </c>
      <c r="R29" s="47">
        <v>56.095399609252418</v>
      </c>
      <c r="S29" s="48">
        <v>61.398975270473031</v>
      </c>
    </row>
    <row r="30" spans="1:40" ht="15" customHeight="1" thickTop="1" x14ac:dyDescent="0.25">
      <c r="T30" s="14"/>
      <c r="U30" s="14"/>
      <c r="V30" s="14"/>
      <c r="W30" s="14"/>
      <c r="X30" s="14"/>
      <c r="Y30" s="14"/>
      <c r="Z30" s="14"/>
      <c r="AA30" s="14"/>
      <c r="AB30" s="14"/>
      <c r="AC30" s="14"/>
      <c r="AD30" s="14"/>
      <c r="AE30" s="14"/>
      <c r="AF30" s="14"/>
      <c r="AG30" s="14"/>
      <c r="AH30" s="14"/>
      <c r="AI30" s="14"/>
      <c r="AJ30" s="14"/>
      <c r="AK30" s="14"/>
      <c r="AL30" s="14"/>
      <c r="AM30" s="14"/>
      <c r="AN30" s="14"/>
    </row>
    <row r="31" spans="1:40" s="119" customFormat="1" ht="21.95" customHeight="1" x14ac:dyDescent="0.15">
      <c r="A31" s="114"/>
      <c r="B31" s="105" t="s">
        <v>50</v>
      </c>
      <c r="C31" s="104" t="str">
        <f t="shared" ref="C31:S31" si="1">C$5</f>
        <v>1Q20</v>
      </c>
      <c r="D31" s="104" t="str">
        <f t="shared" si="1"/>
        <v>2Q20</v>
      </c>
      <c r="E31" s="104" t="str">
        <f t="shared" si="1"/>
        <v>3Q20</v>
      </c>
      <c r="F31" s="104" t="str">
        <f t="shared" si="1"/>
        <v>4Q20</v>
      </c>
      <c r="G31" s="104">
        <f>G$5</f>
        <v>2020</v>
      </c>
      <c r="H31" s="104" t="str">
        <f t="shared" si="1"/>
        <v>1Q21</v>
      </c>
      <c r="I31" s="104" t="str">
        <f t="shared" si="1"/>
        <v>2Q21</v>
      </c>
      <c r="J31" s="104" t="str">
        <f t="shared" si="1"/>
        <v>3Q21</v>
      </c>
      <c r="K31" s="104" t="str">
        <f t="shared" si="1"/>
        <v>4Q21</v>
      </c>
      <c r="L31" s="104">
        <f>L$5</f>
        <v>2021</v>
      </c>
      <c r="M31" s="104" t="str">
        <f t="shared" si="1"/>
        <v>1Q22</v>
      </c>
      <c r="N31" s="104" t="str">
        <f t="shared" si="1"/>
        <v>2Q22</v>
      </c>
      <c r="O31" s="104" t="str">
        <f t="shared" si="1"/>
        <v>3Q22</v>
      </c>
      <c r="P31" s="104" t="str">
        <f t="shared" si="1"/>
        <v>4Q22</v>
      </c>
      <c r="Q31" s="104">
        <f t="shared" si="1"/>
        <v>2022</v>
      </c>
      <c r="R31" s="104" t="str">
        <f t="shared" si="1"/>
        <v>1Q23</v>
      </c>
      <c r="S31" s="104" t="str">
        <f t="shared" si="1"/>
        <v>2Q23</v>
      </c>
      <c r="T31" s="14"/>
      <c r="U31" s="14"/>
      <c r="V31" s="14"/>
      <c r="W31" s="14"/>
      <c r="X31" s="14"/>
      <c r="Y31" s="14"/>
      <c r="Z31" s="14"/>
    </row>
    <row r="32" spans="1:40" s="117" customFormat="1" ht="18" customHeight="1" thickBot="1" x14ac:dyDescent="0.25">
      <c r="A32" s="114">
        <v>26</v>
      </c>
      <c r="B32" s="49" t="s">
        <v>11</v>
      </c>
      <c r="C32" s="51">
        <f t="shared" ref="C32:M32" si="2">SUM(C33:C37)</f>
        <v>23.752059732205208</v>
      </c>
      <c r="D32" s="50">
        <f t="shared" si="2"/>
        <v>10.7388469539141</v>
      </c>
      <c r="E32" s="50">
        <f t="shared" si="2"/>
        <v>19.276183443614027</v>
      </c>
      <c r="F32" s="50">
        <f t="shared" si="2"/>
        <v>27.321527126668268</v>
      </c>
      <c r="G32" s="176">
        <f>SUM(G33:G37)</f>
        <v>81.088617256401605</v>
      </c>
      <c r="H32" s="51">
        <f t="shared" si="2"/>
        <v>21.518779711842804</v>
      </c>
      <c r="I32" s="50">
        <f t="shared" si="2"/>
        <v>29.323272329014479</v>
      </c>
      <c r="J32" s="50">
        <f t="shared" si="2"/>
        <v>25.369322828024913</v>
      </c>
      <c r="K32" s="50">
        <f t="shared" si="2"/>
        <v>39.583568455145809</v>
      </c>
      <c r="L32" s="176">
        <f>SUM(L33:L37)</f>
        <v>115.79494332402803</v>
      </c>
      <c r="M32" s="51">
        <f t="shared" si="2"/>
        <v>22.800941567873998</v>
      </c>
      <c r="N32" s="50">
        <f t="shared" ref="N32:O32" si="3">SUM(N33:N37)</f>
        <v>26.145300333235916</v>
      </c>
      <c r="O32" s="50">
        <f t="shared" si="3"/>
        <v>29.292612601576081</v>
      </c>
      <c r="P32" s="50">
        <f t="shared" ref="P32:Q32" si="4">SUM(P33:P37)</f>
        <v>45.817055670177822</v>
      </c>
      <c r="Q32" s="176">
        <f t="shared" si="4"/>
        <v>124.0559101728638</v>
      </c>
      <c r="R32" s="51">
        <f>SUM(R33:R38)</f>
        <v>47.661343988835462</v>
      </c>
      <c r="S32" s="50">
        <f>SUM(S33:S38)</f>
        <v>47.321615443778001</v>
      </c>
      <c r="T32" s="14"/>
      <c r="U32" s="14"/>
      <c r="V32" s="14"/>
      <c r="W32" s="14"/>
      <c r="X32" s="14"/>
      <c r="Y32" s="14"/>
      <c r="Z32" s="14"/>
    </row>
    <row r="33" spans="1:26" s="117" customFormat="1" ht="15" thickTop="1" x14ac:dyDescent="0.2">
      <c r="A33" s="114">
        <v>27</v>
      </c>
      <c r="B33" s="52" t="s">
        <v>1</v>
      </c>
      <c r="C33" s="54">
        <v>8.6315064799999988</v>
      </c>
      <c r="D33" s="53">
        <v>2.4033863172345837</v>
      </c>
      <c r="E33" s="53">
        <v>7.390536014944832</v>
      </c>
      <c r="F33" s="53">
        <v>8.4907207309352746</v>
      </c>
      <c r="G33" s="177">
        <v>26.916149543114692</v>
      </c>
      <c r="H33" s="54">
        <v>4.3856337438617583</v>
      </c>
      <c r="I33" s="53">
        <v>7.8369162233211123</v>
      </c>
      <c r="J33" s="53">
        <v>9.2279121073837604</v>
      </c>
      <c r="K33" s="53">
        <v>15.196096193859184</v>
      </c>
      <c r="L33" s="177">
        <v>36.646558268425814</v>
      </c>
      <c r="M33" s="54">
        <v>7.3193711210490919</v>
      </c>
      <c r="N33" s="53">
        <v>9.3593163527112324</v>
      </c>
      <c r="O33" s="53">
        <v>8.6259630776840588</v>
      </c>
      <c r="P33" s="53">
        <v>12.840621728648543</v>
      </c>
      <c r="Q33" s="177">
        <v>38.145272280092925</v>
      </c>
      <c r="R33" s="54">
        <v>7.9597799999999994</v>
      </c>
      <c r="S33" s="53">
        <v>9.3786222641791976</v>
      </c>
      <c r="T33" s="14"/>
      <c r="U33" s="14"/>
      <c r="V33" s="14"/>
      <c r="W33" s="14"/>
      <c r="X33" s="14"/>
      <c r="Y33" s="14"/>
      <c r="Z33" s="14"/>
    </row>
    <row r="34" spans="1:26" s="117" customFormat="1" x14ac:dyDescent="0.2">
      <c r="A34" s="114">
        <v>28</v>
      </c>
      <c r="B34" s="52" t="s">
        <v>2</v>
      </c>
      <c r="C34" s="54">
        <v>5.1077910500000003</v>
      </c>
      <c r="D34" s="53">
        <v>0.95386857721165241</v>
      </c>
      <c r="E34" s="53">
        <v>3.2224645396923863</v>
      </c>
      <c r="F34" s="53">
        <v>3.67724285720801</v>
      </c>
      <c r="G34" s="177">
        <v>12.96136702411205</v>
      </c>
      <c r="H34" s="54">
        <v>8.5684614956333576</v>
      </c>
      <c r="I34" s="53">
        <v>8.0829662214694551</v>
      </c>
      <c r="J34" s="53">
        <v>6.0212659727038611</v>
      </c>
      <c r="K34" s="53">
        <v>10.182301522029817</v>
      </c>
      <c r="L34" s="177">
        <v>32.854995211836496</v>
      </c>
      <c r="M34" s="54">
        <v>4.6505439989434416</v>
      </c>
      <c r="N34" s="53">
        <v>5.1082928984136453</v>
      </c>
      <c r="O34" s="53">
        <v>9.3720092593639652</v>
      </c>
      <c r="P34" s="53">
        <v>16.566999747571995</v>
      </c>
      <c r="Q34" s="177">
        <v>35.697845904293047</v>
      </c>
      <c r="R34" s="54">
        <v>13.405960000000002</v>
      </c>
      <c r="S34" s="53">
        <v>9.7009850199742953</v>
      </c>
      <c r="T34" s="14"/>
      <c r="U34" s="14"/>
      <c r="V34" s="14"/>
      <c r="W34" s="14"/>
      <c r="X34" s="14"/>
      <c r="Y34" s="14"/>
      <c r="Z34" s="14"/>
    </row>
    <row r="35" spans="1:26" s="117" customFormat="1" x14ac:dyDescent="0.2">
      <c r="A35" s="114">
        <v>29</v>
      </c>
      <c r="B35" s="52" t="s">
        <v>3</v>
      </c>
      <c r="C35" s="54">
        <v>4.7935413800000006</v>
      </c>
      <c r="D35" s="53">
        <v>0.88225513757717267</v>
      </c>
      <c r="E35" s="53">
        <v>3.3094508785306074</v>
      </c>
      <c r="F35" s="53">
        <v>6.2399536424322664</v>
      </c>
      <c r="G35" s="177">
        <v>15.225201038540046</v>
      </c>
      <c r="H35" s="54">
        <v>1.9708979355828371</v>
      </c>
      <c r="I35" s="53">
        <v>4.3931652537903556</v>
      </c>
      <c r="J35" s="53">
        <v>2.3517364945400714</v>
      </c>
      <c r="K35" s="53">
        <v>2.4122204004604066</v>
      </c>
      <c r="L35" s="177">
        <v>11.12802008437367</v>
      </c>
      <c r="M35" s="54">
        <v>2.0313589654099808</v>
      </c>
      <c r="N35" s="53">
        <v>0.75624174506595199</v>
      </c>
      <c r="O35" s="53">
        <v>0.54927310436665233</v>
      </c>
      <c r="P35" s="53">
        <v>1.0581775652366163</v>
      </c>
      <c r="Q35" s="177">
        <v>4.3950513800792015</v>
      </c>
      <c r="R35" s="54">
        <v>4.6625700000000005</v>
      </c>
      <c r="S35" s="53">
        <v>2.4697042673351657</v>
      </c>
      <c r="T35" s="14"/>
      <c r="U35" s="14"/>
      <c r="V35" s="14"/>
      <c r="W35" s="14"/>
      <c r="X35" s="14"/>
      <c r="Y35" s="14"/>
      <c r="Z35" s="14"/>
    </row>
    <row r="36" spans="1:26" s="117" customFormat="1" x14ac:dyDescent="0.2">
      <c r="A36" s="114">
        <v>30</v>
      </c>
      <c r="B36" s="52" t="s">
        <v>4</v>
      </c>
      <c r="C36" s="54">
        <v>3.6962638486507942</v>
      </c>
      <c r="D36" s="53">
        <v>5.7875007941001417</v>
      </c>
      <c r="E36" s="53">
        <v>4.7667983982863227</v>
      </c>
      <c r="F36" s="53">
        <v>7.668965405522604</v>
      </c>
      <c r="G36" s="177">
        <v>21.919528446559863</v>
      </c>
      <c r="H36" s="54">
        <v>6.0795817448437344</v>
      </c>
      <c r="I36" s="53">
        <v>7.2420549732935982</v>
      </c>
      <c r="J36" s="53">
        <v>6.037231099864802</v>
      </c>
      <c r="K36" s="53">
        <v>9.2476841313668388</v>
      </c>
      <c r="L36" s="177">
        <v>28.606551949368974</v>
      </c>
      <c r="M36" s="54">
        <v>7.6518049210710632</v>
      </c>
      <c r="N36" s="53">
        <v>8.6086817879381687</v>
      </c>
      <c r="O36" s="53">
        <v>9.8524792416608289</v>
      </c>
      <c r="P36" s="53">
        <v>13.417775764594717</v>
      </c>
      <c r="Q36" s="177">
        <v>39.530741715264774</v>
      </c>
      <c r="R36" s="54">
        <v>6.1868711677120451</v>
      </c>
      <c r="S36" s="53">
        <v>8.8080110436874008</v>
      </c>
      <c r="T36" s="14"/>
      <c r="U36" s="14"/>
      <c r="V36" s="14"/>
      <c r="W36" s="14"/>
      <c r="X36" s="14"/>
      <c r="Y36" s="14"/>
      <c r="Z36" s="14"/>
    </row>
    <row r="37" spans="1:26" s="117" customFormat="1" x14ac:dyDescent="0.2">
      <c r="A37" s="114">
        <v>31</v>
      </c>
      <c r="B37" s="52" t="s">
        <v>5</v>
      </c>
      <c r="C37" s="54">
        <v>1.522956973554414</v>
      </c>
      <c r="D37" s="53">
        <v>0.71183612779054917</v>
      </c>
      <c r="E37" s="53">
        <v>0.58693361215987783</v>
      </c>
      <c r="F37" s="53">
        <v>1.2446444905701126</v>
      </c>
      <c r="G37" s="177">
        <v>4.0663712040749536</v>
      </c>
      <c r="H37" s="54">
        <v>0.51420479192111546</v>
      </c>
      <c r="I37" s="53">
        <v>1.7681696571399561</v>
      </c>
      <c r="J37" s="53">
        <v>1.7311771535324199</v>
      </c>
      <c r="K37" s="53">
        <v>2.5452662074295658</v>
      </c>
      <c r="L37" s="177">
        <v>6.558817810023057</v>
      </c>
      <c r="M37" s="54">
        <v>1.1478625614004221</v>
      </c>
      <c r="N37" s="53">
        <v>2.3127675491069191</v>
      </c>
      <c r="O37" s="53">
        <v>0.89288791850057725</v>
      </c>
      <c r="P37" s="53">
        <v>1.9334808641259578</v>
      </c>
      <c r="Q37" s="177">
        <v>6.2869988931338758</v>
      </c>
      <c r="R37" s="54">
        <v>0.2476533071010561</v>
      </c>
      <c r="S37" s="53">
        <v>1.0357539524528412</v>
      </c>
      <c r="T37" s="14"/>
      <c r="U37" s="14"/>
      <c r="V37" s="14"/>
      <c r="W37" s="14"/>
      <c r="X37" s="14"/>
      <c r="Y37" s="14"/>
      <c r="Z37" s="14"/>
    </row>
    <row r="38" spans="1:26" s="117" customFormat="1" ht="15" thickBot="1" x14ac:dyDescent="0.25">
      <c r="A38" s="114">
        <v>32</v>
      </c>
      <c r="B38" s="211" t="s">
        <v>235</v>
      </c>
      <c r="C38" s="212" t="s">
        <v>257</v>
      </c>
      <c r="D38" s="27" t="s">
        <v>257</v>
      </c>
      <c r="E38" s="27" t="s">
        <v>257</v>
      </c>
      <c r="F38" s="27" t="s">
        <v>257</v>
      </c>
      <c r="G38" s="213">
        <v>0</v>
      </c>
      <c r="H38" s="212" t="s">
        <v>257</v>
      </c>
      <c r="I38" s="27" t="s">
        <v>257</v>
      </c>
      <c r="J38" s="27" t="s">
        <v>257</v>
      </c>
      <c r="K38" s="27" t="s">
        <v>257</v>
      </c>
      <c r="L38" s="213">
        <v>0</v>
      </c>
      <c r="M38" s="212" t="s">
        <v>257</v>
      </c>
      <c r="N38" s="27" t="s">
        <v>257</v>
      </c>
      <c r="O38" s="27" t="s">
        <v>257</v>
      </c>
      <c r="P38" s="27" t="s">
        <v>257</v>
      </c>
      <c r="Q38" s="213">
        <v>0</v>
      </c>
      <c r="R38" s="212">
        <v>15.19850951402236</v>
      </c>
      <c r="S38" s="27">
        <v>15.928538896149103</v>
      </c>
      <c r="T38" s="14"/>
      <c r="U38" s="14"/>
      <c r="V38" s="14"/>
      <c r="W38" s="14"/>
      <c r="X38" s="14"/>
      <c r="Y38" s="14"/>
      <c r="Z38" s="14"/>
    </row>
    <row r="39" spans="1:26" s="117" customFormat="1" ht="18" customHeight="1" thickTop="1" thickBot="1" x14ac:dyDescent="0.25">
      <c r="A39" s="114">
        <v>33</v>
      </c>
      <c r="B39" s="55" t="s">
        <v>13</v>
      </c>
      <c r="C39" s="57">
        <f t="shared" ref="C39:M39" si="5">SUM(C40:C42)</f>
        <v>4.8058751967086586</v>
      </c>
      <c r="D39" s="56">
        <f t="shared" si="5"/>
        <v>6.0075096216179462</v>
      </c>
      <c r="E39" s="56">
        <f t="shared" si="5"/>
        <v>9.6469418771980919</v>
      </c>
      <c r="F39" s="56">
        <f t="shared" si="5"/>
        <v>12.062656224787295</v>
      </c>
      <c r="G39" s="178">
        <f>SUM(G40:G42)</f>
        <v>32.522982920311989</v>
      </c>
      <c r="H39" s="57">
        <f t="shared" si="5"/>
        <v>7.1561522226431462</v>
      </c>
      <c r="I39" s="56">
        <f t="shared" si="5"/>
        <v>14.930518943570295</v>
      </c>
      <c r="J39" s="56">
        <f t="shared" si="5"/>
        <v>16.96169183797624</v>
      </c>
      <c r="K39" s="56">
        <f t="shared" si="5"/>
        <v>20.199280695276016</v>
      </c>
      <c r="L39" s="178">
        <f>SUM(L40:L42)</f>
        <v>59.247643699465691</v>
      </c>
      <c r="M39" s="57">
        <f t="shared" si="5"/>
        <v>9.7489532610977498</v>
      </c>
      <c r="N39" s="56">
        <f t="shared" ref="N39:O39" si="6">SUM(N40:N42)</f>
        <v>23.785940065175673</v>
      </c>
      <c r="O39" s="56">
        <f t="shared" si="6"/>
        <v>18.258984572558248</v>
      </c>
      <c r="P39" s="56">
        <f t="shared" ref="P39:R39" si="7">SUM(P40:P42)</f>
        <v>16.683296593887722</v>
      </c>
      <c r="Q39" s="178">
        <f t="shared" si="7"/>
        <v>68.477174492719399</v>
      </c>
      <c r="R39" s="57">
        <f t="shared" si="7"/>
        <v>7.911764676035963</v>
      </c>
      <c r="S39" s="56">
        <f t="shared" ref="S39" si="8">SUM(S40:S42)</f>
        <v>10.905961343142764</v>
      </c>
      <c r="T39" s="14"/>
      <c r="U39" s="14"/>
      <c r="V39" s="14"/>
      <c r="W39" s="14"/>
      <c r="X39" s="14"/>
      <c r="Y39" s="14"/>
      <c r="Z39" s="14"/>
    </row>
    <row r="40" spans="1:26" s="117" customFormat="1" ht="15" thickTop="1" x14ac:dyDescent="0.2">
      <c r="A40" s="114">
        <v>34</v>
      </c>
      <c r="B40" s="52" t="s">
        <v>237</v>
      </c>
      <c r="C40" s="54">
        <v>2.1105371200000005</v>
      </c>
      <c r="D40" s="53">
        <v>1.5118886401726099</v>
      </c>
      <c r="E40" s="53">
        <v>3.6300112620822764</v>
      </c>
      <c r="F40" s="53">
        <v>6.4054864102953673</v>
      </c>
      <c r="G40" s="177">
        <v>13.657923432550254</v>
      </c>
      <c r="H40" s="54">
        <v>5.2573522041949436</v>
      </c>
      <c r="I40" s="53">
        <v>9.806032165285993</v>
      </c>
      <c r="J40" s="53">
        <v>8.2637247017517783</v>
      </c>
      <c r="K40" s="53">
        <v>12.126233706504948</v>
      </c>
      <c r="L40" s="177">
        <v>35.45334277773766</v>
      </c>
      <c r="M40" s="54">
        <v>5.1528205275857433</v>
      </c>
      <c r="N40" s="53">
        <v>13.097835623142267</v>
      </c>
      <c r="O40" s="53">
        <v>10.038928817738086</v>
      </c>
      <c r="P40" s="53">
        <v>10.201923191427712</v>
      </c>
      <c r="Q40" s="177">
        <v>38.491508159893804</v>
      </c>
      <c r="R40" s="54">
        <v>3.9718299999999997</v>
      </c>
      <c r="S40" s="53">
        <v>3.2243274315405515</v>
      </c>
      <c r="T40" s="14"/>
      <c r="U40" s="14"/>
      <c r="V40" s="14"/>
      <c r="W40" s="14"/>
      <c r="X40" s="14"/>
      <c r="Y40" s="14"/>
      <c r="Z40" s="14"/>
    </row>
    <row r="41" spans="1:26" s="117" customFormat="1" x14ac:dyDescent="0.2">
      <c r="A41" s="114">
        <v>35</v>
      </c>
      <c r="B41" s="52" t="s">
        <v>14</v>
      </c>
      <c r="C41" s="54">
        <v>1.7664698196177469</v>
      </c>
      <c r="D41" s="53">
        <v>3.7745728969796097</v>
      </c>
      <c r="E41" s="53">
        <v>4.0404360496249616</v>
      </c>
      <c r="F41" s="53">
        <v>3.7386130741777452</v>
      </c>
      <c r="G41" s="177">
        <v>13.320091840400064</v>
      </c>
      <c r="H41" s="54">
        <v>0.97989807482550062</v>
      </c>
      <c r="I41" s="53">
        <v>2.3189438870410868</v>
      </c>
      <c r="J41" s="53">
        <v>3.2387243967543311</v>
      </c>
      <c r="K41" s="53">
        <v>3.707705524402491</v>
      </c>
      <c r="L41" s="177">
        <v>10.24527188302341</v>
      </c>
      <c r="M41" s="54">
        <v>2.5652811610120998</v>
      </c>
      <c r="N41" s="53">
        <v>5.5242488025496925</v>
      </c>
      <c r="O41" s="53">
        <v>2.7983383237491481</v>
      </c>
      <c r="P41" s="53">
        <v>2.7742216297009614</v>
      </c>
      <c r="Q41" s="177">
        <v>13.662089917011901</v>
      </c>
      <c r="R41" s="54">
        <v>2.4086565140366289</v>
      </c>
      <c r="S41" s="53">
        <v>5.2027551258510396</v>
      </c>
      <c r="T41" s="14"/>
      <c r="U41" s="14"/>
      <c r="V41" s="14"/>
      <c r="W41" s="14"/>
      <c r="X41" s="14"/>
      <c r="Y41" s="14"/>
      <c r="Z41" s="14"/>
    </row>
    <row r="42" spans="1:26" s="117" customFormat="1" ht="15" thickBot="1" x14ac:dyDescent="0.25">
      <c r="A42" s="114">
        <v>36</v>
      </c>
      <c r="B42" s="52" t="s">
        <v>15</v>
      </c>
      <c r="C42" s="54">
        <v>0.92886825709091136</v>
      </c>
      <c r="D42" s="53">
        <v>0.72104808446572655</v>
      </c>
      <c r="E42" s="53">
        <v>1.9764945654908548</v>
      </c>
      <c r="F42" s="53">
        <v>1.9185567403141826</v>
      </c>
      <c r="G42" s="177">
        <v>5.5449676473616751</v>
      </c>
      <c r="H42" s="54">
        <v>0.91890194362270161</v>
      </c>
      <c r="I42" s="53">
        <v>2.8055428912432148</v>
      </c>
      <c r="J42" s="53">
        <v>5.4592427394701319</v>
      </c>
      <c r="K42" s="53">
        <v>4.3653414643685755</v>
      </c>
      <c r="L42" s="177">
        <v>13.549029038704624</v>
      </c>
      <c r="M42" s="54">
        <v>2.0308515724999081</v>
      </c>
      <c r="N42" s="53">
        <v>5.1638556394837156</v>
      </c>
      <c r="O42" s="53">
        <v>5.4217174310710163</v>
      </c>
      <c r="P42" s="53">
        <v>3.7071517727590466</v>
      </c>
      <c r="Q42" s="177">
        <v>16.323576415813687</v>
      </c>
      <c r="R42" s="54">
        <v>1.5312781619993343</v>
      </c>
      <c r="S42" s="53">
        <v>2.4788787857511729</v>
      </c>
      <c r="T42" s="14"/>
      <c r="U42" s="14"/>
      <c r="V42" s="14"/>
      <c r="W42" s="14"/>
      <c r="X42" s="14"/>
      <c r="Y42" s="14"/>
      <c r="Z42" s="14"/>
    </row>
    <row r="43" spans="1:26" s="117" customFormat="1" ht="18" customHeight="1" thickTop="1" thickBot="1" x14ac:dyDescent="0.25">
      <c r="A43" s="114">
        <v>37</v>
      </c>
      <c r="B43" s="216" t="s">
        <v>240</v>
      </c>
      <c r="C43" s="57">
        <f t="shared" ref="C43:M43" si="9">SUM(C32,C39)</f>
        <v>28.557934928913866</v>
      </c>
      <c r="D43" s="56">
        <f t="shared" si="9"/>
        <v>16.746356575532047</v>
      </c>
      <c r="E43" s="56">
        <f t="shared" si="9"/>
        <v>28.923125320812119</v>
      </c>
      <c r="F43" s="56">
        <f t="shared" si="9"/>
        <v>39.384183351455562</v>
      </c>
      <c r="G43" s="178">
        <f>SUM(G32,G39)</f>
        <v>113.61160017671359</v>
      </c>
      <c r="H43" s="57">
        <f t="shared" si="9"/>
        <v>28.674931934485951</v>
      </c>
      <c r="I43" s="56">
        <f t="shared" si="9"/>
        <v>44.253791272584778</v>
      </c>
      <c r="J43" s="56">
        <f t="shared" si="9"/>
        <v>42.331014666001153</v>
      </c>
      <c r="K43" s="56">
        <f t="shared" si="9"/>
        <v>59.782849150421825</v>
      </c>
      <c r="L43" s="178">
        <f>SUM(L32,L39)</f>
        <v>175.04258702349372</v>
      </c>
      <c r="M43" s="57">
        <f t="shared" si="9"/>
        <v>32.549894828971745</v>
      </c>
      <c r="N43" s="56">
        <f t="shared" ref="N43:O43" si="10">SUM(N32,N39)</f>
        <v>49.931240398411589</v>
      </c>
      <c r="O43" s="56">
        <f t="shared" si="10"/>
        <v>47.551597174134329</v>
      </c>
      <c r="P43" s="56">
        <f t="shared" ref="P43:R43" si="11">SUM(P32,P39)</f>
        <v>62.50035226406554</v>
      </c>
      <c r="Q43" s="178">
        <f t="shared" si="11"/>
        <v>192.5330846655832</v>
      </c>
      <c r="R43" s="57">
        <f t="shared" si="11"/>
        <v>55.573108664871427</v>
      </c>
      <c r="S43" s="56">
        <f t="shared" ref="S43" si="12">SUM(S32,S39)</f>
        <v>58.227576786920764</v>
      </c>
      <c r="T43" s="14"/>
      <c r="U43" s="14"/>
      <c r="V43" s="14"/>
      <c r="W43" s="14"/>
      <c r="X43" s="14"/>
      <c r="Y43" s="14"/>
      <c r="Z43" s="14"/>
    </row>
    <row r="44" spans="1:26" s="117" customFormat="1" ht="15.75" thickTop="1" thickBot="1" x14ac:dyDescent="0.25">
      <c r="A44" s="114">
        <v>20</v>
      </c>
      <c r="B44" s="52" t="s">
        <v>239</v>
      </c>
      <c r="C44" s="54">
        <v>-2.5691647004222773E-2</v>
      </c>
      <c r="D44" s="53">
        <v>0.96586668659216812</v>
      </c>
      <c r="E44" s="53">
        <v>-0.78938478479032526</v>
      </c>
      <c r="F44" s="53">
        <v>0.36611387465635659</v>
      </c>
      <c r="G44" s="177">
        <v>0.51690412945397668</v>
      </c>
      <c r="H44" s="54">
        <v>0.39520240299644271</v>
      </c>
      <c r="I44" s="53">
        <v>7.2111550352962297</v>
      </c>
      <c r="J44" s="53">
        <v>2.4097938520130739</v>
      </c>
      <c r="K44" s="53">
        <v>3.989862052533006</v>
      </c>
      <c r="L44" s="177">
        <v>14.006013342838742</v>
      </c>
      <c r="M44" s="54">
        <v>7.3908488485855983</v>
      </c>
      <c r="N44" s="53">
        <v>11.030589985793029</v>
      </c>
      <c r="O44" s="53">
        <v>11.141346828345164</v>
      </c>
      <c r="P44" s="53">
        <v>17.614415515554171</v>
      </c>
      <c r="Q44" s="177">
        <v>47.177201178277954</v>
      </c>
      <c r="R44" s="54">
        <v>0.41611869993931094</v>
      </c>
      <c r="S44" s="53">
        <v>0.28487441622174714</v>
      </c>
      <c r="T44" s="14"/>
      <c r="U44" s="14"/>
      <c r="V44" s="14"/>
      <c r="W44" s="14"/>
      <c r="X44" s="14"/>
      <c r="Y44" s="14"/>
      <c r="Z44" s="14"/>
    </row>
    <row r="45" spans="1:26" s="117" customFormat="1" ht="18" customHeight="1" thickTop="1" thickBot="1" x14ac:dyDescent="0.25">
      <c r="A45" s="114">
        <v>38</v>
      </c>
      <c r="B45" s="216" t="s">
        <v>238</v>
      </c>
      <c r="C45" s="57">
        <f>SUM(C43:C44)</f>
        <v>28.532243281909643</v>
      </c>
      <c r="D45" s="56">
        <f t="shared" ref="D45:R45" si="13">SUM(D43:D44)</f>
        <v>17.712223262124215</v>
      </c>
      <c r="E45" s="56">
        <f t="shared" si="13"/>
        <v>28.133740536021794</v>
      </c>
      <c r="F45" s="56">
        <f t="shared" si="13"/>
        <v>39.750297226111918</v>
      </c>
      <c r="G45" s="178">
        <f t="shared" si="13"/>
        <v>114.12850430616757</v>
      </c>
      <c r="H45" s="57">
        <f t="shared" si="13"/>
        <v>29.070134337482394</v>
      </c>
      <c r="I45" s="56">
        <f t="shared" si="13"/>
        <v>51.464946307881007</v>
      </c>
      <c r="J45" s="56">
        <f t="shared" si="13"/>
        <v>44.740808518014227</v>
      </c>
      <c r="K45" s="56">
        <f t="shared" si="13"/>
        <v>63.772711202954831</v>
      </c>
      <c r="L45" s="178">
        <f t="shared" si="13"/>
        <v>189.04860036633247</v>
      </c>
      <c r="M45" s="57">
        <f t="shared" si="13"/>
        <v>39.940743677557343</v>
      </c>
      <c r="N45" s="56">
        <f t="shared" si="13"/>
        <v>60.961830384204617</v>
      </c>
      <c r="O45" s="56">
        <f t="shared" si="13"/>
        <v>58.692944002479493</v>
      </c>
      <c r="P45" s="56">
        <f t="shared" si="13"/>
        <v>80.114767779619712</v>
      </c>
      <c r="Q45" s="178">
        <f t="shared" si="13"/>
        <v>239.71028584386116</v>
      </c>
      <c r="R45" s="57">
        <f t="shared" si="13"/>
        <v>55.989227364810738</v>
      </c>
      <c r="S45" s="56">
        <f t="shared" ref="S45" si="14">SUM(S43:S44)</f>
        <v>58.512451203142511</v>
      </c>
      <c r="T45" s="14"/>
      <c r="U45" s="14"/>
      <c r="V45" s="14"/>
      <c r="W45" s="14"/>
      <c r="X45" s="14"/>
      <c r="Y45" s="14"/>
      <c r="Z45" s="14"/>
    </row>
    <row r="46" spans="1:26" ht="15" thickTop="1" x14ac:dyDescent="0.25">
      <c r="T46" s="14"/>
      <c r="U46" s="14"/>
      <c r="V46" s="14"/>
      <c r="W46" s="14"/>
      <c r="X46" s="14"/>
      <c r="Y46" s="14"/>
      <c r="Z46" s="14"/>
    </row>
    <row r="47" spans="1:26" ht="14.25" customHeight="1" x14ac:dyDescent="0.25">
      <c r="B47" s="221" t="s">
        <v>254</v>
      </c>
      <c r="C47" s="221"/>
      <c r="D47" s="221"/>
      <c r="E47" s="221"/>
      <c r="F47" s="221"/>
      <c r="G47" s="221"/>
      <c r="H47" s="221"/>
      <c r="I47" s="221"/>
      <c r="J47" s="221"/>
      <c r="K47" s="221"/>
      <c r="L47" s="221"/>
      <c r="M47" s="221"/>
      <c r="N47" s="221"/>
      <c r="O47" s="221"/>
      <c r="P47" s="221"/>
      <c r="Q47" s="221"/>
      <c r="R47" s="14"/>
      <c r="S47" s="14"/>
      <c r="T47" s="14"/>
      <c r="U47" s="14"/>
      <c r="V47" s="14"/>
      <c r="W47" s="14"/>
      <c r="X47" s="14"/>
      <c r="Y47" s="14"/>
      <c r="Z47" s="14"/>
    </row>
    <row r="48" spans="1:26" ht="14.25" customHeight="1" x14ac:dyDescent="0.25">
      <c r="B48" s="221" t="s">
        <v>255</v>
      </c>
      <c r="C48" s="221"/>
      <c r="D48" s="221"/>
      <c r="E48" s="221"/>
      <c r="F48" s="221"/>
      <c r="G48" s="221"/>
      <c r="H48" s="221"/>
      <c r="I48" s="221"/>
      <c r="J48" s="221"/>
      <c r="K48" s="221"/>
      <c r="L48" s="221"/>
      <c r="M48" s="221"/>
      <c r="N48" s="221"/>
      <c r="O48" s="221"/>
      <c r="P48" s="221"/>
      <c r="Q48" s="221"/>
      <c r="R48" s="14"/>
      <c r="S48" s="14"/>
      <c r="T48" s="14"/>
      <c r="U48" s="14"/>
      <c r="V48" s="14"/>
      <c r="W48" s="14"/>
      <c r="X48" s="14"/>
      <c r="Y48" s="14"/>
      <c r="Z48" s="14"/>
    </row>
    <row r="49" spans="20:26" x14ac:dyDescent="0.25">
      <c r="T49" s="14"/>
      <c r="U49" s="14"/>
      <c r="V49" s="14"/>
      <c r="W49" s="14"/>
      <c r="X49" s="14"/>
      <c r="Y49" s="14"/>
      <c r="Z49" s="14"/>
    </row>
    <row r="50" spans="20:26" x14ac:dyDescent="0.25">
      <c r="T50" s="14"/>
      <c r="U50" s="14"/>
      <c r="V50" s="14"/>
      <c r="W50" s="14"/>
      <c r="X50" s="14"/>
      <c r="Y50" s="14"/>
      <c r="Z50"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dimension ref="A1:U73"/>
  <sheetViews>
    <sheetView showGridLines="0" zoomScaleNormal="100" workbookViewId="0"/>
  </sheetViews>
  <sheetFormatPr defaultColWidth="9.140625" defaultRowHeight="15" customHeight="1" x14ac:dyDescent="0.25"/>
  <cols>
    <col min="1" max="1" width="5.7109375" style="58" customWidth="1"/>
    <col min="2" max="2" width="66.7109375" style="14" customWidth="1"/>
    <col min="3" max="11" width="14.7109375" style="7" customWidth="1"/>
    <col min="12" max="16384" width="9.140625" style="14"/>
  </cols>
  <sheetData>
    <row r="1" spans="1:11" ht="15" customHeight="1" x14ac:dyDescent="0.25">
      <c r="A1" s="59"/>
      <c r="C1" s="14"/>
      <c r="D1" s="14"/>
      <c r="E1" s="14"/>
      <c r="F1" s="14"/>
      <c r="G1" s="14"/>
      <c r="H1" s="14"/>
      <c r="I1" s="14"/>
      <c r="J1" s="14"/>
      <c r="K1" s="14"/>
    </row>
    <row r="2" spans="1:11" ht="15" customHeight="1" x14ac:dyDescent="0.25">
      <c r="A2" s="59"/>
      <c r="C2" s="14"/>
      <c r="D2" s="14"/>
      <c r="E2" s="14"/>
      <c r="F2" s="14"/>
      <c r="G2" s="14"/>
      <c r="H2" s="14"/>
      <c r="I2" s="14"/>
      <c r="J2" s="14"/>
      <c r="K2" s="14"/>
    </row>
    <row r="3" spans="1:11" ht="15" customHeight="1" x14ac:dyDescent="0.25">
      <c r="A3" s="59"/>
      <c r="B3" s="102" t="s">
        <v>87</v>
      </c>
      <c r="C3" s="15"/>
      <c r="D3" s="15"/>
      <c r="E3" s="15"/>
      <c r="F3" s="15"/>
      <c r="G3" s="15"/>
      <c r="H3" s="15"/>
      <c r="I3" s="15"/>
      <c r="J3" s="15"/>
      <c r="K3" s="15"/>
    </row>
    <row r="4" spans="1:11" ht="8.1" customHeight="1" x14ac:dyDescent="0.25">
      <c r="A4" s="59"/>
      <c r="B4" s="102"/>
      <c r="C4" s="15"/>
      <c r="D4" s="15"/>
      <c r="E4" s="15"/>
      <c r="F4" s="15"/>
      <c r="G4" s="15"/>
      <c r="H4" s="15"/>
      <c r="I4" s="15"/>
      <c r="J4" s="15"/>
      <c r="K4" s="15"/>
    </row>
    <row r="5" spans="1:11" ht="24.95" customHeight="1" x14ac:dyDescent="0.25">
      <c r="B5" s="103" t="s">
        <v>149</v>
      </c>
      <c r="C5" s="104">
        <v>2020</v>
      </c>
      <c r="D5" s="104">
        <v>2021</v>
      </c>
      <c r="E5" s="104" t="s">
        <v>54</v>
      </c>
      <c r="F5" s="104" t="s">
        <v>210</v>
      </c>
      <c r="G5" s="104" t="s">
        <v>217</v>
      </c>
      <c r="H5" s="104" t="s">
        <v>222</v>
      </c>
      <c r="I5" s="104">
        <v>2022</v>
      </c>
      <c r="J5" s="104" t="s">
        <v>233</v>
      </c>
      <c r="K5" s="104" t="s">
        <v>247</v>
      </c>
    </row>
    <row r="6" spans="1:11" ht="15" customHeight="1" x14ac:dyDescent="0.25">
      <c r="B6" s="92" t="s">
        <v>118</v>
      </c>
      <c r="C6" s="146"/>
      <c r="D6" s="146"/>
      <c r="E6" s="151"/>
      <c r="F6" s="151"/>
      <c r="G6" s="151"/>
      <c r="H6" s="151"/>
      <c r="I6" s="146"/>
      <c r="J6" s="151"/>
      <c r="K6" s="151"/>
    </row>
    <row r="7" spans="1:11" ht="15" customHeight="1" x14ac:dyDescent="0.25">
      <c r="A7" s="58">
        <v>3</v>
      </c>
      <c r="B7" s="93" t="s">
        <v>119</v>
      </c>
      <c r="C7" s="147">
        <v>-676658</v>
      </c>
      <c r="D7" s="147">
        <v>309291</v>
      </c>
      <c r="E7" s="152">
        <v>133811</v>
      </c>
      <c r="F7" s="152">
        <v>165368</v>
      </c>
      <c r="G7" s="152">
        <v>-13692</v>
      </c>
      <c r="H7" s="152">
        <v>-58110</v>
      </c>
      <c r="I7" s="147">
        <v>227377</v>
      </c>
      <c r="J7" s="152">
        <v>9724</v>
      </c>
      <c r="K7" s="152">
        <v>-136328</v>
      </c>
    </row>
    <row r="8" spans="1:11" ht="15" customHeight="1" x14ac:dyDescent="0.25">
      <c r="B8" s="94" t="s">
        <v>120</v>
      </c>
      <c r="C8" s="146"/>
      <c r="D8" s="146"/>
      <c r="E8" s="151"/>
      <c r="F8" s="151"/>
      <c r="G8" s="151"/>
      <c r="H8" s="151"/>
      <c r="I8" s="146"/>
      <c r="J8" s="151"/>
      <c r="K8" s="151"/>
    </row>
    <row r="9" spans="1:11" ht="8.1" customHeight="1" x14ac:dyDescent="0.25">
      <c r="B9" s="93"/>
      <c r="C9" s="146"/>
      <c r="D9" s="146"/>
      <c r="E9" s="151"/>
      <c r="F9" s="151"/>
      <c r="G9" s="151"/>
      <c r="H9" s="151"/>
      <c r="I9" s="146"/>
      <c r="J9" s="151"/>
      <c r="K9" s="151"/>
    </row>
    <row r="10" spans="1:11" ht="15" customHeight="1" x14ac:dyDescent="0.25">
      <c r="A10" s="58">
        <v>5</v>
      </c>
      <c r="B10" s="95" t="s">
        <v>162</v>
      </c>
      <c r="C10" s="146">
        <v>557497</v>
      </c>
      <c r="D10" s="146">
        <v>0</v>
      </c>
      <c r="E10" s="151">
        <v>0</v>
      </c>
      <c r="F10" s="151">
        <v>0</v>
      </c>
      <c r="G10" s="151">
        <v>0</v>
      </c>
      <c r="H10" s="151">
        <v>32512</v>
      </c>
      <c r="I10" s="146">
        <v>32512</v>
      </c>
      <c r="J10" s="151">
        <v>0</v>
      </c>
      <c r="K10" s="151">
        <v>57187</v>
      </c>
    </row>
    <row r="11" spans="1:11" ht="15" customHeight="1" x14ac:dyDescent="0.25">
      <c r="A11" s="58">
        <v>6</v>
      </c>
      <c r="B11" s="95" t="s">
        <v>163</v>
      </c>
      <c r="C11" s="146">
        <v>243925</v>
      </c>
      <c r="D11" s="146">
        <v>258711</v>
      </c>
      <c r="E11" s="151">
        <v>65892</v>
      </c>
      <c r="F11" s="151">
        <v>74374</v>
      </c>
      <c r="G11" s="151">
        <v>72753</v>
      </c>
      <c r="H11" s="151">
        <v>77918</v>
      </c>
      <c r="I11" s="146">
        <v>290937</v>
      </c>
      <c r="J11" s="151">
        <v>71680</v>
      </c>
      <c r="K11" s="151">
        <v>71745</v>
      </c>
    </row>
    <row r="12" spans="1:11" ht="15" customHeight="1" x14ac:dyDescent="0.25">
      <c r="A12" s="58">
        <v>7</v>
      </c>
      <c r="B12" s="95" t="s">
        <v>221</v>
      </c>
      <c r="C12" s="146"/>
      <c r="D12" s="146"/>
      <c r="E12" s="151"/>
      <c r="F12" s="151"/>
      <c r="G12" s="151"/>
      <c r="H12" s="151"/>
      <c r="I12" s="146"/>
      <c r="J12" s="151"/>
      <c r="K12" s="151"/>
    </row>
    <row r="13" spans="1:11" ht="15" customHeight="1" x14ac:dyDescent="0.25">
      <c r="A13" s="58">
        <v>8</v>
      </c>
      <c r="B13" s="95" t="s">
        <v>121</v>
      </c>
      <c r="C13" s="146">
        <v>157806</v>
      </c>
      <c r="D13" s="146">
        <v>143496</v>
      </c>
      <c r="E13" s="151">
        <v>5531.99388185922</v>
      </c>
      <c r="F13" s="151">
        <v>57067</v>
      </c>
      <c r="G13" s="151">
        <v>37608</v>
      </c>
      <c r="H13" s="151">
        <v>26338.00611814078</v>
      </c>
      <c r="I13" s="146">
        <v>126545</v>
      </c>
      <c r="J13" s="151">
        <v>35654</v>
      </c>
      <c r="K13" s="151">
        <v>30839</v>
      </c>
    </row>
    <row r="14" spans="1:11" ht="15" customHeight="1" x14ac:dyDescent="0.25">
      <c r="A14" s="58">
        <v>9</v>
      </c>
      <c r="B14" s="96" t="s">
        <v>122</v>
      </c>
      <c r="C14" s="146">
        <v>2268</v>
      </c>
      <c r="D14" s="146">
        <v>4891</v>
      </c>
      <c r="E14" s="151">
        <v>84</v>
      </c>
      <c r="F14" s="151">
        <v>-104</v>
      </c>
      <c r="G14" s="151">
        <v>561</v>
      </c>
      <c r="H14" s="151">
        <v>157</v>
      </c>
      <c r="I14" s="146">
        <v>698</v>
      </c>
      <c r="J14" s="151">
        <v>264</v>
      </c>
      <c r="K14" s="151">
        <v>1023</v>
      </c>
    </row>
    <row r="15" spans="1:11" ht="15" customHeight="1" x14ac:dyDescent="0.25">
      <c r="A15" s="58">
        <v>10</v>
      </c>
      <c r="B15" s="96" t="s">
        <v>250</v>
      </c>
      <c r="C15" s="146">
        <v>13159</v>
      </c>
      <c r="D15" s="146">
        <v>21325</v>
      </c>
      <c r="E15" s="151">
        <v>8743</v>
      </c>
      <c r="F15" s="151">
        <v>-2136</v>
      </c>
      <c r="G15" s="151">
        <v>-3371</v>
      </c>
      <c r="H15" s="151">
        <v>81157</v>
      </c>
      <c r="I15" s="146">
        <v>84393</v>
      </c>
      <c r="J15" s="151">
        <v>-5807</v>
      </c>
      <c r="K15" s="151">
        <v>-6561</v>
      </c>
    </row>
    <row r="16" spans="1:11" ht="15" customHeight="1" x14ac:dyDescent="0.25">
      <c r="A16" s="58">
        <v>11</v>
      </c>
      <c r="B16" s="96" t="s">
        <v>249</v>
      </c>
      <c r="C16" s="146">
        <v>0</v>
      </c>
      <c r="D16" s="146">
        <v>0</v>
      </c>
      <c r="E16" s="151">
        <v>0</v>
      </c>
      <c r="F16" s="151">
        <v>0</v>
      </c>
      <c r="G16" s="151">
        <v>0</v>
      </c>
      <c r="H16" s="151">
        <v>0</v>
      </c>
      <c r="I16" s="146">
        <v>0</v>
      </c>
      <c r="J16" s="151">
        <v>0</v>
      </c>
      <c r="K16" s="151">
        <v>70641</v>
      </c>
    </row>
    <row r="17" spans="1:11" ht="15" customHeight="1" x14ac:dyDescent="0.25">
      <c r="A17" s="58">
        <v>12</v>
      </c>
      <c r="B17" s="95" t="s">
        <v>219</v>
      </c>
      <c r="C17" s="146">
        <v>8058</v>
      </c>
      <c r="D17" s="146">
        <v>-19380</v>
      </c>
      <c r="E17" s="151">
        <v>433</v>
      </c>
      <c r="F17" s="151">
        <v>186</v>
      </c>
      <c r="G17" s="151">
        <v>433</v>
      </c>
      <c r="H17" s="151">
        <v>420</v>
      </c>
      <c r="I17" s="146">
        <v>1472</v>
      </c>
      <c r="J17" s="151">
        <v>-62</v>
      </c>
      <c r="K17" s="151">
        <v>277</v>
      </c>
    </row>
    <row r="18" spans="1:11" ht="15" customHeight="1" x14ac:dyDescent="0.25">
      <c r="A18" s="58">
        <v>13</v>
      </c>
      <c r="B18" s="95" t="s">
        <v>220</v>
      </c>
      <c r="C18" s="146">
        <v>7809</v>
      </c>
      <c r="D18" s="146">
        <v>26408</v>
      </c>
      <c r="E18" s="151">
        <v>316</v>
      </c>
      <c r="F18" s="151">
        <v>-17234</v>
      </c>
      <c r="G18" s="151">
        <v>2112</v>
      </c>
      <c r="H18" s="151">
        <v>-141</v>
      </c>
      <c r="I18" s="146">
        <v>-14947</v>
      </c>
      <c r="J18" s="151">
        <v>-3579</v>
      </c>
      <c r="K18" s="151">
        <v>-13849</v>
      </c>
    </row>
    <row r="19" spans="1:11" ht="15" customHeight="1" x14ac:dyDescent="0.25">
      <c r="A19" s="58">
        <v>14</v>
      </c>
      <c r="B19" s="95" t="s">
        <v>212</v>
      </c>
      <c r="C19" s="146">
        <v>0</v>
      </c>
      <c r="D19" s="146">
        <v>0</v>
      </c>
      <c r="E19" s="151">
        <v>19427</v>
      </c>
      <c r="F19" s="151">
        <v>-28220</v>
      </c>
      <c r="G19" s="151">
        <v>-7766</v>
      </c>
      <c r="H19" s="151">
        <v>-7708</v>
      </c>
      <c r="I19" s="146">
        <v>-24267</v>
      </c>
      <c r="J19" s="151">
        <v>13389</v>
      </c>
      <c r="K19" s="151">
        <v>-13403</v>
      </c>
    </row>
    <row r="20" spans="1:11" ht="15" customHeight="1" x14ac:dyDescent="0.25">
      <c r="A20" s="58">
        <v>15</v>
      </c>
      <c r="B20" s="95" t="s">
        <v>108</v>
      </c>
      <c r="C20" s="146">
        <v>-20679</v>
      </c>
      <c r="D20" s="146">
        <v>-25729</v>
      </c>
      <c r="E20" s="151">
        <v>-7670</v>
      </c>
      <c r="F20" s="151">
        <v>-8000</v>
      </c>
      <c r="G20" s="151">
        <v>4431</v>
      </c>
      <c r="H20" s="151">
        <v>-9634</v>
      </c>
      <c r="I20" s="146">
        <v>-20873</v>
      </c>
      <c r="J20" s="151">
        <v>-10176</v>
      </c>
      <c r="K20" s="151">
        <v>-4737</v>
      </c>
    </row>
    <row r="21" spans="1:11" ht="15" customHeight="1" x14ac:dyDescent="0.25">
      <c r="A21" s="58">
        <v>16</v>
      </c>
      <c r="B21" s="95" t="s">
        <v>123</v>
      </c>
      <c r="C21" s="146">
        <v>0</v>
      </c>
      <c r="D21" s="146">
        <v>-19407</v>
      </c>
      <c r="E21" s="151">
        <v>0</v>
      </c>
      <c r="F21" s="151">
        <v>0</v>
      </c>
      <c r="G21" s="151">
        <v>0</v>
      </c>
      <c r="H21" s="151">
        <v>0</v>
      </c>
      <c r="I21" s="146">
        <v>0</v>
      </c>
      <c r="J21" s="151">
        <v>0</v>
      </c>
      <c r="K21" s="151">
        <v>0</v>
      </c>
    </row>
    <row r="22" spans="1:11" ht="15" customHeight="1" thickBot="1" x14ac:dyDescent="0.3">
      <c r="A22" s="58">
        <v>17</v>
      </c>
      <c r="B22" s="95" t="s">
        <v>164</v>
      </c>
      <c r="C22" s="146">
        <v>105330</v>
      </c>
      <c r="D22" s="146">
        <v>-38487</v>
      </c>
      <c r="E22" s="151">
        <v>-156441.01999999999</v>
      </c>
      <c r="F22" s="151">
        <v>-22810</v>
      </c>
      <c r="G22" s="151">
        <v>-23305</v>
      </c>
      <c r="H22" s="151">
        <v>-522.98000000001048</v>
      </c>
      <c r="I22" s="146">
        <v>-203079</v>
      </c>
      <c r="J22" s="151">
        <v>-104504</v>
      </c>
      <c r="K22" s="151">
        <v>83318</v>
      </c>
    </row>
    <row r="23" spans="1:11" ht="15" customHeight="1" thickTop="1" x14ac:dyDescent="0.25">
      <c r="A23" s="58">
        <v>18</v>
      </c>
      <c r="B23" s="97" t="s">
        <v>124</v>
      </c>
      <c r="C23" s="148">
        <v>398515</v>
      </c>
      <c r="D23" s="148">
        <v>661119</v>
      </c>
      <c r="E23" s="153">
        <v>70126</v>
      </c>
      <c r="F23" s="153">
        <v>218491</v>
      </c>
      <c r="G23" s="153">
        <v>69764</v>
      </c>
      <c r="H23" s="153">
        <v>140501.02611814075</v>
      </c>
      <c r="I23" s="148">
        <v>498882.02611814078</v>
      </c>
      <c r="J23" s="153">
        <v>1160</v>
      </c>
      <c r="K23" s="153">
        <v>134500</v>
      </c>
    </row>
    <row r="24" spans="1:11" ht="8.1" customHeight="1" x14ac:dyDescent="0.25">
      <c r="A24" s="58">
        <v>19</v>
      </c>
      <c r="B24" s="98"/>
      <c r="C24" s="146"/>
      <c r="D24" s="146"/>
      <c r="E24" s="151"/>
      <c r="F24" s="151"/>
      <c r="G24" s="151"/>
      <c r="H24" s="151"/>
      <c r="I24" s="146"/>
      <c r="J24" s="151"/>
      <c r="K24" s="151"/>
    </row>
    <row r="25" spans="1:11" ht="15" customHeight="1" x14ac:dyDescent="0.25">
      <c r="A25" s="58">
        <v>20</v>
      </c>
      <c r="B25" s="95" t="s">
        <v>125</v>
      </c>
      <c r="C25" s="146">
        <v>-69906</v>
      </c>
      <c r="D25" s="146">
        <v>-121112</v>
      </c>
      <c r="E25" s="151">
        <v>-30739</v>
      </c>
      <c r="F25" s="151">
        <v>-28413</v>
      </c>
      <c r="G25" s="151">
        <v>-29319</v>
      </c>
      <c r="H25" s="151">
        <v>-20792</v>
      </c>
      <c r="I25" s="146">
        <v>-109263</v>
      </c>
      <c r="J25" s="151">
        <v>-31785</v>
      </c>
      <c r="K25" s="151">
        <v>-27263</v>
      </c>
    </row>
    <row r="26" spans="1:11" ht="15" customHeight="1" x14ac:dyDescent="0.25">
      <c r="A26" s="58">
        <v>21</v>
      </c>
      <c r="B26" s="95" t="s">
        <v>126</v>
      </c>
      <c r="C26" s="146">
        <v>-1385</v>
      </c>
      <c r="D26" s="146">
        <v>-1415</v>
      </c>
      <c r="E26" s="151">
        <v>-59</v>
      </c>
      <c r="F26" s="151">
        <v>-357</v>
      </c>
      <c r="G26" s="151">
        <v>-292</v>
      </c>
      <c r="H26" s="151">
        <v>-286</v>
      </c>
      <c r="I26" s="146">
        <v>-994</v>
      </c>
      <c r="J26" s="151">
        <v>-15</v>
      </c>
      <c r="K26" s="151">
        <v>-120</v>
      </c>
    </row>
    <row r="27" spans="1:11" ht="15" customHeight="1" x14ac:dyDescent="0.25">
      <c r="A27" s="58">
        <v>22</v>
      </c>
      <c r="B27" s="95" t="s">
        <v>127</v>
      </c>
      <c r="C27" s="146">
        <v>-14481</v>
      </c>
      <c r="D27" s="146">
        <v>0</v>
      </c>
      <c r="E27" s="151">
        <v>-3277</v>
      </c>
      <c r="F27" s="151">
        <v>0</v>
      </c>
      <c r="G27" s="151">
        <v>0</v>
      </c>
      <c r="H27" s="151">
        <v>0</v>
      </c>
      <c r="I27" s="146">
        <v>-3277</v>
      </c>
      <c r="J27" s="151">
        <v>0</v>
      </c>
      <c r="K27" s="151">
        <v>0</v>
      </c>
    </row>
    <row r="28" spans="1:11" ht="15" customHeight="1" thickBot="1" x14ac:dyDescent="0.3">
      <c r="A28" s="58">
        <v>23</v>
      </c>
      <c r="B28" s="95" t="s">
        <v>161</v>
      </c>
      <c r="C28" s="146">
        <v>-21043</v>
      </c>
      <c r="D28" s="146">
        <v>-45607</v>
      </c>
      <c r="E28" s="151">
        <v>-58632</v>
      </c>
      <c r="F28" s="151">
        <v>-20434</v>
      </c>
      <c r="G28" s="151">
        <v>-25739</v>
      </c>
      <c r="H28" s="151">
        <v>-13914</v>
      </c>
      <c r="I28" s="146">
        <v>-118719</v>
      </c>
      <c r="J28" s="151">
        <v>-25029</v>
      </c>
      <c r="K28" s="151">
        <v>-12428</v>
      </c>
    </row>
    <row r="29" spans="1:11" ht="15" customHeight="1" thickTop="1" x14ac:dyDescent="0.25">
      <c r="A29" s="58">
        <v>24</v>
      </c>
      <c r="B29" s="97" t="s">
        <v>128</v>
      </c>
      <c r="C29" s="148">
        <v>291700</v>
      </c>
      <c r="D29" s="148">
        <v>492984.21717000002</v>
      </c>
      <c r="E29" s="153">
        <v>-22580.026118140755</v>
      </c>
      <c r="F29" s="153">
        <v>169287</v>
      </c>
      <c r="G29" s="153">
        <v>14414</v>
      </c>
      <c r="H29" s="153">
        <v>105509.02611814075</v>
      </c>
      <c r="I29" s="148">
        <v>266630</v>
      </c>
      <c r="J29" s="153">
        <v>-55669</v>
      </c>
      <c r="K29" s="153">
        <v>94689</v>
      </c>
    </row>
    <row r="30" spans="1:11" ht="8.1" customHeight="1" x14ac:dyDescent="0.25">
      <c r="A30" s="58">
        <v>25</v>
      </c>
      <c r="B30" s="98"/>
      <c r="C30" s="146"/>
      <c r="D30" s="146"/>
      <c r="E30" s="151"/>
      <c r="F30" s="151"/>
      <c r="G30" s="151"/>
      <c r="H30" s="151"/>
      <c r="I30" s="146"/>
      <c r="J30" s="151"/>
      <c r="K30" s="151"/>
    </row>
    <row r="31" spans="1:11" ht="15" customHeight="1" x14ac:dyDescent="0.25">
      <c r="A31" s="58">
        <v>26</v>
      </c>
      <c r="B31" s="92" t="s">
        <v>129</v>
      </c>
      <c r="C31" s="146"/>
      <c r="D31" s="146"/>
      <c r="E31" s="151"/>
      <c r="F31" s="151"/>
      <c r="G31" s="151"/>
      <c r="H31" s="151"/>
      <c r="I31" s="146"/>
      <c r="J31" s="151"/>
      <c r="K31" s="151"/>
    </row>
    <row r="32" spans="1:11" ht="15" customHeight="1" x14ac:dyDescent="0.25">
      <c r="A32" s="58">
        <v>27</v>
      </c>
      <c r="B32" s="95" t="s">
        <v>158</v>
      </c>
      <c r="C32" s="146">
        <v>-323688</v>
      </c>
      <c r="D32" s="146">
        <v>-485204</v>
      </c>
      <c r="E32" s="151">
        <v>-83273</v>
      </c>
      <c r="F32" s="151">
        <v>-98486</v>
      </c>
      <c r="G32" s="151">
        <v>-85078</v>
      </c>
      <c r="H32" s="151">
        <v>-115631</v>
      </c>
      <c r="I32" s="146">
        <v>-382468</v>
      </c>
      <c r="J32" s="151">
        <v>-56514</v>
      </c>
      <c r="K32" s="151">
        <v>-59991</v>
      </c>
    </row>
    <row r="33" spans="1:11" ht="15" customHeight="1" x14ac:dyDescent="0.25">
      <c r="A33" s="58">
        <v>28</v>
      </c>
      <c r="B33" s="95" t="s">
        <v>159</v>
      </c>
      <c r="C33" s="146">
        <v>0</v>
      </c>
      <c r="D33" s="146">
        <v>0</v>
      </c>
      <c r="E33" s="151">
        <v>-194</v>
      </c>
      <c r="F33" s="151">
        <v>0</v>
      </c>
      <c r="G33" s="151">
        <v>-4572</v>
      </c>
      <c r="H33" s="151">
        <v>171</v>
      </c>
      <c r="I33" s="146">
        <v>-4595</v>
      </c>
      <c r="J33" s="151">
        <v>0</v>
      </c>
      <c r="K33" s="151">
        <v>-85</v>
      </c>
    </row>
    <row r="34" spans="1:11" ht="15" customHeight="1" x14ac:dyDescent="0.25">
      <c r="A34" s="58">
        <v>29</v>
      </c>
      <c r="B34" s="95" t="s">
        <v>130</v>
      </c>
      <c r="C34" s="146">
        <v>-47522</v>
      </c>
      <c r="D34" s="146">
        <v>20076</v>
      </c>
      <c r="E34" s="151">
        <v>2006</v>
      </c>
      <c r="F34" s="151">
        <v>-3231</v>
      </c>
      <c r="G34" s="151">
        <v>12749</v>
      </c>
      <c r="H34" s="151">
        <v>-877</v>
      </c>
      <c r="I34" s="146">
        <v>10647</v>
      </c>
      <c r="J34" s="151">
        <v>9442</v>
      </c>
      <c r="K34" s="151">
        <v>-4928</v>
      </c>
    </row>
    <row r="35" spans="1:11" ht="15" customHeight="1" x14ac:dyDescent="0.25">
      <c r="A35" s="58">
        <v>30</v>
      </c>
      <c r="B35" s="95" t="s">
        <v>160</v>
      </c>
      <c r="C35" s="146">
        <v>2014</v>
      </c>
      <c r="D35" s="146">
        <v>2210</v>
      </c>
      <c r="E35" s="151">
        <v>212</v>
      </c>
      <c r="F35" s="151">
        <v>183</v>
      </c>
      <c r="G35" s="151">
        <v>10</v>
      </c>
      <c r="H35" s="151">
        <v>346</v>
      </c>
      <c r="I35" s="146">
        <v>751</v>
      </c>
      <c r="J35" s="151">
        <v>0</v>
      </c>
      <c r="K35" s="151">
        <v>365</v>
      </c>
    </row>
    <row r="36" spans="1:11" ht="15" customHeight="1" x14ac:dyDescent="0.25">
      <c r="A36" s="58">
        <v>31</v>
      </c>
      <c r="B36" s="95" t="s">
        <v>148</v>
      </c>
      <c r="C36" s="146">
        <v>0</v>
      </c>
      <c r="D36" s="146">
        <v>-6356</v>
      </c>
      <c r="E36" s="151">
        <v>0</v>
      </c>
      <c r="F36" s="151">
        <v>-7000</v>
      </c>
      <c r="G36" s="151">
        <v>0</v>
      </c>
      <c r="H36" s="151">
        <v>0</v>
      </c>
      <c r="I36" s="146">
        <v>-7000</v>
      </c>
      <c r="J36" s="151">
        <v>0</v>
      </c>
      <c r="K36" s="151">
        <v>0</v>
      </c>
    </row>
    <row r="37" spans="1:11" ht="15" customHeight="1" x14ac:dyDescent="0.25">
      <c r="A37" s="58">
        <v>32</v>
      </c>
      <c r="B37" s="95" t="s">
        <v>223</v>
      </c>
      <c r="C37" s="146">
        <v>0</v>
      </c>
      <c r="D37" s="146">
        <v>0</v>
      </c>
      <c r="E37" s="151">
        <v>0</v>
      </c>
      <c r="F37" s="151">
        <v>0</v>
      </c>
      <c r="G37" s="151">
        <v>0</v>
      </c>
      <c r="H37" s="151">
        <v>-4136</v>
      </c>
      <c r="I37" s="146">
        <v>-4136</v>
      </c>
      <c r="J37" s="151">
        <v>0</v>
      </c>
      <c r="K37" s="151">
        <v>0</v>
      </c>
    </row>
    <row r="38" spans="1:11" ht="15" customHeight="1" thickBot="1" x14ac:dyDescent="0.3">
      <c r="A38" s="58">
        <v>33</v>
      </c>
      <c r="B38" s="95" t="s">
        <v>224</v>
      </c>
      <c r="C38" s="146">
        <v>0</v>
      </c>
      <c r="D38" s="146">
        <v>0</v>
      </c>
      <c r="E38" s="151">
        <v>0</v>
      </c>
      <c r="F38" s="151">
        <v>0</v>
      </c>
      <c r="G38" s="151">
        <v>0</v>
      </c>
      <c r="H38" s="151">
        <v>7867</v>
      </c>
      <c r="I38" s="146">
        <v>7867</v>
      </c>
      <c r="J38" s="151">
        <v>0</v>
      </c>
      <c r="K38" s="151">
        <v>6533</v>
      </c>
    </row>
    <row r="39" spans="1:11" ht="15" customHeight="1" thickTop="1" x14ac:dyDescent="0.25">
      <c r="A39" s="58">
        <v>34</v>
      </c>
      <c r="B39" s="97" t="s">
        <v>131</v>
      </c>
      <c r="C39" s="148">
        <v>-369196</v>
      </c>
      <c r="D39" s="148">
        <v>-469274</v>
      </c>
      <c r="E39" s="153">
        <v>-81249</v>
      </c>
      <c r="F39" s="153">
        <v>-108534</v>
      </c>
      <c r="G39" s="153">
        <v>-76891</v>
      </c>
      <c r="H39" s="153">
        <v>-112260</v>
      </c>
      <c r="I39" s="148">
        <v>-378934</v>
      </c>
      <c r="J39" s="153">
        <v>-47072</v>
      </c>
      <c r="K39" s="153">
        <v>-58106</v>
      </c>
    </row>
    <row r="40" spans="1:11" ht="8.1" customHeight="1" x14ac:dyDescent="0.25">
      <c r="A40" s="58">
        <v>35</v>
      </c>
      <c r="B40" s="98"/>
      <c r="C40" s="146"/>
      <c r="D40" s="146"/>
      <c r="E40" s="151"/>
      <c r="F40" s="151"/>
      <c r="G40" s="151"/>
      <c r="H40" s="151"/>
      <c r="I40" s="146"/>
      <c r="J40" s="151"/>
      <c r="K40" s="151"/>
    </row>
    <row r="41" spans="1:11" ht="15" customHeight="1" x14ac:dyDescent="0.25">
      <c r="A41" s="58">
        <v>36</v>
      </c>
      <c r="B41" s="92" t="s">
        <v>132</v>
      </c>
      <c r="C41" s="146"/>
      <c r="D41" s="146"/>
      <c r="E41" s="151"/>
      <c r="F41" s="151"/>
      <c r="G41" s="151"/>
      <c r="H41" s="151"/>
      <c r="I41" s="146"/>
      <c r="J41" s="151"/>
      <c r="K41" s="151"/>
    </row>
    <row r="42" spans="1:11" ht="15" customHeight="1" x14ac:dyDescent="0.25">
      <c r="A42" s="58">
        <v>37</v>
      </c>
      <c r="B42" s="95" t="s">
        <v>133</v>
      </c>
      <c r="C42" s="146">
        <v>1296496</v>
      </c>
      <c r="D42" s="146">
        <v>59771</v>
      </c>
      <c r="E42" s="151">
        <v>90000</v>
      </c>
      <c r="F42" s="151">
        <v>0</v>
      </c>
      <c r="G42" s="151">
        <v>0</v>
      </c>
      <c r="H42" s="151">
        <v>5621</v>
      </c>
      <c r="I42" s="146">
        <v>95621</v>
      </c>
      <c r="J42" s="151">
        <v>0</v>
      </c>
      <c r="K42" s="151">
        <v>0</v>
      </c>
    </row>
    <row r="43" spans="1:11" ht="15" customHeight="1" x14ac:dyDescent="0.25">
      <c r="A43" s="58">
        <v>38</v>
      </c>
      <c r="B43" s="95" t="s">
        <v>134</v>
      </c>
      <c r="C43" s="146">
        <v>-9921</v>
      </c>
      <c r="D43" s="146">
        <v>-178</v>
      </c>
      <c r="E43" s="151">
        <v>0</v>
      </c>
      <c r="F43" s="151">
        <v>0</v>
      </c>
      <c r="G43" s="151">
        <v>0</v>
      </c>
      <c r="H43" s="151">
        <v>-63</v>
      </c>
      <c r="I43" s="146">
        <v>-63</v>
      </c>
      <c r="J43" s="151">
        <v>0</v>
      </c>
      <c r="K43" s="151">
        <v>0</v>
      </c>
    </row>
    <row r="44" spans="1:11" ht="15" customHeight="1" x14ac:dyDescent="0.25">
      <c r="A44" s="58">
        <v>39</v>
      </c>
      <c r="B44" s="95" t="s">
        <v>135</v>
      </c>
      <c r="C44" s="146">
        <v>-542983</v>
      </c>
      <c r="D44" s="146">
        <v>-251044</v>
      </c>
      <c r="E44" s="151">
        <v>-4739</v>
      </c>
      <c r="F44" s="151">
        <v>-5009</v>
      </c>
      <c r="G44" s="151">
        <v>-9946</v>
      </c>
      <c r="H44" s="151">
        <v>-4945</v>
      </c>
      <c r="I44" s="146">
        <v>-24639</v>
      </c>
      <c r="J44" s="151">
        <v>-5601</v>
      </c>
      <c r="K44" s="151">
        <v>-7228</v>
      </c>
    </row>
    <row r="45" spans="1:11" ht="15" customHeight="1" x14ac:dyDescent="0.25">
      <c r="A45" s="58">
        <v>40</v>
      </c>
      <c r="B45" s="95" t="s">
        <v>151</v>
      </c>
      <c r="C45" s="146">
        <v>0</v>
      </c>
      <c r="D45" s="146">
        <v>-90512</v>
      </c>
      <c r="E45" s="151">
        <v>0</v>
      </c>
      <c r="F45" s="151">
        <v>0</v>
      </c>
      <c r="G45" s="151">
        <v>0</v>
      </c>
      <c r="H45" s="151">
        <v>0</v>
      </c>
      <c r="I45" s="146">
        <v>0</v>
      </c>
      <c r="J45" s="151">
        <v>0</v>
      </c>
      <c r="K45" s="151">
        <v>0</v>
      </c>
    </row>
    <row r="46" spans="1:11" ht="15" customHeight="1" x14ac:dyDescent="0.25">
      <c r="A46" s="58">
        <v>41</v>
      </c>
      <c r="B46" s="95" t="s">
        <v>152</v>
      </c>
      <c r="C46" s="146">
        <v>-214530</v>
      </c>
      <c r="D46" s="146">
        <v>0</v>
      </c>
      <c r="E46" s="151">
        <v>-128470</v>
      </c>
      <c r="F46" s="151">
        <v>0</v>
      </c>
      <c r="G46" s="151">
        <v>0</v>
      </c>
      <c r="H46" s="151">
        <v>0</v>
      </c>
      <c r="I46" s="146">
        <v>-128470</v>
      </c>
      <c r="J46" s="151">
        <v>0</v>
      </c>
      <c r="K46" s="151">
        <v>0</v>
      </c>
    </row>
    <row r="47" spans="1:11" ht="15" customHeight="1" x14ac:dyDescent="0.25">
      <c r="A47" s="58">
        <v>42</v>
      </c>
      <c r="B47" s="95" t="s">
        <v>136</v>
      </c>
      <c r="C47" s="146">
        <v>-9100</v>
      </c>
      <c r="D47" s="146">
        <v>-9827</v>
      </c>
      <c r="E47" s="151">
        <v>-1984</v>
      </c>
      <c r="F47" s="151">
        <v>-1867</v>
      </c>
      <c r="G47" s="151">
        <v>-8648</v>
      </c>
      <c r="H47" s="151">
        <v>-4592</v>
      </c>
      <c r="I47" s="146">
        <v>-17091</v>
      </c>
      <c r="J47" s="151">
        <v>-942</v>
      </c>
      <c r="K47" s="151">
        <v>-1071</v>
      </c>
    </row>
    <row r="48" spans="1:11" ht="15" customHeight="1" x14ac:dyDescent="0.25">
      <c r="A48" s="58">
        <v>43</v>
      </c>
      <c r="B48" s="95" t="s">
        <v>137</v>
      </c>
      <c r="C48" s="146">
        <v>-55964</v>
      </c>
      <c r="D48" s="146">
        <v>-52344</v>
      </c>
      <c r="E48" s="151">
        <v>-43874</v>
      </c>
      <c r="F48" s="151">
        <v>-8930</v>
      </c>
      <c r="G48" s="151">
        <v>-2996</v>
      </c>
      <c r="H48" s="151">
        <v>-12666</v>
      </c>
      <c r="I48" s="146">
        <v>-68466</v>
      </c>
      <c r="J48" s="151">
        <v>0</v>
      </c>
      <c r="K48" s="151">
        <v>0</v>
      </c>
    </row>
    <row r="49" spans="1:21" ht="15" customHeight="1" x14ac:dyDescent="0.25">
      <c r="A49" s="58">
        <v>44</v>
      </c>
      <c r="B49" s="95" t="s">
        <v>153</v>
      </c>
      <c r="C49" s="146">
        <v>0</v>
      </c>
      <c r="D49" s="146">
        <v>0</v>
      </c>
      <c r="E49" s="151">
        <v>-6126</v>
      </c>
      <c r="F49" s="151">
        <v>0</v>
      </c>
      <c r="G49" s="151">
        <v>0</v>
      </c>
      <c r="H49" s="151">
        <v>0</v>
      </c>
      <c r="I49" s="146">
        <v>-6126</v>
      </c>
      <c r="J49" s="151">
        <v>-25000</v>
      </c>
      <c r="K49" s="151">
        <v>0</v>
      </c>
    </row>
    <row r="50" spans="1:21" ht="15" customHeight="1" x14ac:dyDescent="0.25">
      <c r="A50" s="58">
        <v>45</v>
      </c>
      <c r="B50" s="95" t="s">
        <v>154</v>
      </c>
      <c r="C50" s="146">
        <v>1009</v>
      </c>
      <c r="D50" s="146">
        <v>0</v>
      </c>
      <c r="E50" s="151">
        <v>0</v>
      </c>
      <c r="F50" s="151">
        <v>0</v>
      </c>
      <c r="G50" s="151">
        <v>0</v>
      </c>
      <c r="H50" s="151">
        <v>0</v>
      </c>
      <c r="I50" s="146">
        <v>0</v>
      </c>
      <c r="J50" s="151">
        <v>0</v>
      </c>
      <c r="K50" s="151">
        <v>0</v>
      </c>
    </row>
    <row r="51" spans="1:21" ht="15" customHeight="1" x14ac:dyDescent="0.25">
      <c r="A51" s="58">
        <v>46</v>
      </c>
      <c r="B51" s="95" t="s">
        <v>155</v>
      </c>
      <c r="C51" s="146">
        <v>0</v>
      </c>
      <c r="D51" s="146">
        <v>0</v>
      </c>
      <c r="E51" s="151">
        <v>0</v>
      </c>
      <c r="F51" s="151">
        <v>0</v>
      </c>
      <c r="G51" s="151">
        <v>0</v>
      </c>
      <c r="H51" s="151">
        <v>0</v>
      </c>
      <c r="I51" s="146">
        <v>0</v>
      </c>
      <c r="J51" s="151">
        <v>0</v>
      </c>
      <c r="K51" s="151">
        <v>0</v>
      </c>
    </row>
    <row r="52" spans="1:21" ht="15" customHeight="1" x14ac:dyDescent="0.25">
      <c r="A52" s="58">
        <v>47</v>
      </c>
      <c r="B52" s="95" t="s">
        <v>156</v>
      </c>
      <c r="C52" s="146">
        <v>0</v>
      </c>
      <c r="D52" s="146">
        <v>0</v>
      </c>
      <c r="E52" s="151">
        <v>0</v>
      </c>
      <c r="F52" s="151">
        <v>0</v>
      </c>
      <c r="G52" s="151">
        <v>0</v>
      </c>
      <c r="H52" s="151">
        <v>0</v>
      </c>
      <c r="I52" s="146">
        <v>0</v>
      </c>
      <c r="J52" s="151">
        <v>0</v>
      </c>
      <c r="K52" s="151">
        <v>0</v>
      </c>
    </row>
    <row r="53" spans="1:21" ht="15" customHeight="1" x14ac:dyDescent="0.25">
      <c r="A53" s="58">
        <v>48</v>
      </c>
      <c r="B53" s="95" t="s">
        <v>157</v>
      </c>
      <c r="C53" s="146">
        <v>-13392</v>
      </c>
      <c r="D53" s="146">
        <v>0</v>
      </c>
      <c r="E53" s="151">
        <v>0</v>
      </c>
      <c r="F53" s="151">
        <v>0</v>
      </c>
      <c r="G53" s="151">
        <v>0</v>
      </c>
      <c r="H53" s="151">
        <v>0</v>
      </c>
      <c r="I53" s="146">
        <v>0</v>
      </c>
      <c r="J53" s="151">
        <v>0</v>
      </c>
      <c r="K53" s="151">
        <v>0</v>
      </c>
    </row>
    <row r="54" spans="1:21" ht="15" customHeight="1" thickBot="1" x14ac:dyDescent="0.3">
      <c r="A54" s="58">
        <v>49</v>
      </c>
      <c r="B54" s="95" t="s">
        <v>224</v>
      </c>
      <c r="C54" s="146">
        <v>0</v>
      </c>
      <c r="D54" s="146">
        <v>0</v>
      </c>
      <c r="E54" s="151">
        <v>0</v>
      </c>
      <c r="F54" s="151">
        <v>0</v>
      </c>
      <c r="G54" s="151">
        <v>0</v>
      </c>
      <c r="H54" s="151">
        <v>0</v>
      </c>
      <c r="I54" s="146">
        <v>0</v>
      </c>
      <c r="J54" s="151">
        <v>0</v>
      </c>
      <c r="K54" s="151">
        <v>0</v>
      </c>
    </row>
    <row r="55" spans="1:21" ht="15" customHeight="1" thickTop="1" x14ac:dyDescent="0.25">
      <c r="A55" s="58">
        <v>50</v>
      </c>
      <c r="B55" s="97" t="s">
        <v>138</v>
      </c>
      <c r="C55" s="148">
        <v>451615</v>
      </c>
      <c r="D55" s="148">
        <v>-344134</v>
      </c>
      <c r="E55" s="153">
        <v>-95193</v>
      </c>
      <c r="F55" s="153">
        <v>-15806</v>
      </c>
      <c r="G55" s="153">
        <v>-21590</v>
      </c>
      <c r="H55" s="153">
        <v>-16645</v>
      </c>
      <c r="I55" s="148">
        <v>-149234</v>
      </c>
      <c r="J55" s="153">
        <v>-31543</v>
      </c>
      <c r="K55" s="153">
        <v>-8299</v>
      </c>
    </row>
    <row r="56" spans="1:21" ht="8.1" customHeight="1" x14ac:dyDescent="0.25">
      <c r="A56" s="58">
        <v>51</v>
      </c>
      <c r="B56" s="98"/>
      <c r="C56" s="146"/>
      <c r="D56" s="146"/>
      <c r="E56" s="151"/>
      <c r="F56" s="151"/>
      <c r="G56" s="151"/>
      <c r="H56" s="151"/>
      <c r="I56" s="146"/>
      <c r="J56" s="151"/>
      <c r="K56" s="151"/>
    </row>
    <row r="57" spans="1:21" ht="15" customHeight="1" thickBot="1" x14ac:dyDescent="0.3">
      <c r="A57" s="58">
        <v>52</v>
      </c>
      <c r="B57" s="108" t="s">
        <v>139</v>
      </c>
      <c r="C57" s="149">
        <v>-16070</v>
      </c>
      <c r="D57" s="149">
        <v>-21923</v>
      </c>
      <c r="E57" s="154">
        <v>31397</v>
      </c>
      <c r="F57" s="154">
        <v>-16111</v>
      </c>
      <c r="G57" s="154">
        <v>-3128</v>
      </c>
      <c r="H57" s="154">
        <v>3389</v>
      </c>
      <c r="I57" s="149">
        <v>15547</v>
      </c>
      <c r="J57" s="154">
        <v>2740</v>
      </c>
      <c r="K57" s="154">
        <v>6142</v>
      </c>
    </row>
    <row r="58" spans="1:21" ht="15" customHeight="1" thickTop="1" x14ac:dyDescent="0.25">
      <c r="A58" s="58">
        <v>53</v>
      </c>
      <c r="B58" s="99" t="s">
        <v>150</v>
      </c>
      <c r="C58" s="146">
        <v>29496</v>
      </c>
      <c r="D58" s="146">
        <v>0</v>
      </c>
      <c r="E58" s="151">
        <v>0</v>
      </c>
      <c r="F58" s="151">
        <v>0</v>
      </c>
      <c r="G58" s="151">
        <v>0</v>
      </c>
      <c r="H58" s="151">
        <v>0</v>
      </c>
      <c r="I58" s="146">
        <v>0</v>
      </c>
      <c r="J58" s="151">
        <v>0</v>
      </c>
      <c r="K58" s="151">
        <v>0</v>
      </c>
    </row>
    <row r="59" spans="1:21" ht="8.1" customHeight="1" x14ac:dyDescent="0.25">
      <c r="A59" s="58">
        <v>54</v>
      </c>
      <c r="B59" s="98"/>
      <c r="C59" s="146"/>
      <c r="D59" s="146"/>
      <c r="E59" s="151"/>
      <c r="F59" s="151"/>
      <c r="G59" s="151"/>
      <c r="H59" s="151"/>
      <c r="I59" s="146"/>
      <c r="J59" s="151"/>
      <c r="K59" s="151"/>
    </row>
    <row r="60" spans="1:21" ht="15" customHeight="1" thickBot="1" x14ac:dyDescent="0.3">
      <c r="A60" s="58">
        <v>55</v>
      </c>
      <c r="B60" s="109" t="s">
        <v>140</v>
      </c>
      <c r="C60" s="150">
        <v>387545</v>
      </c>
      <c r="D60" s="150">
        <v>-342346</v>
      </c>
      <c r="E60" s="155">
        <v>-167625.02611814075</v>
      </c>
      <c r="F60" s="155">
        <v>28836</v>
      </c>
      <c r="G60" s="155">
        <v>-87195</v>
      </c>
      <c r="H60" s="155">
        <v>-20007</v>
      </c>
      <c r="I60" s="150">
        <v>-245991.02611814075</v>
      </c>
      <c r="J60" s="155">
        <v>-131544</v>
      </c>
      <c r="K60" s="155">
        <v>34426</v>
      </c>
    </row>
    <row r="61" spans="1:21" ht="15" customHeight="1" thickTop="1" x14ac:dyDescent="0.25">
      <c r="A61" s="58">
        <v>56</v>
      </c>
      <c r="B61" s="95" t="s">
        <v>141</v>
      </c>
      <c r="C61" s="146">
        <v>698618</v>
      </c>
      <c r="D61" s="146">
        <v>1086163</v>
      </c>
      <c r="E61" s="151">
        <v>743817</v>
      </c>
      <c r="F61" s="151">
        <v>576192</v>
      </c>
      <c r="G61" s="151">
        <v>605028</v>
      </c>
      <c r="H61" s="151">
        <v>517833</v>
      </c>
      <c r="I61" s="146">
        <v>743817</v>
      </c>
      <c r="J61" s="151">
        <v>497826</v>
      </c>
      <c r="K61" s="151">
        <v>366282</v>
      </c>
    </row>
    <row r="62" spans="1:21" ht="15" customHeight="1" x14ac:dyDescent="0.25">
      <c r="A62" s="58">
        <v>57</v>
      </c>
      <c r="B62" s="95" t="s">
        <v>142</v>
      </c>
      <c r="C62" s="146">
        <v>1086163</v>
      </c>
      <c r="D62" s="146">
        <v>743817</v>
      </c>
      <c r="E62" s="151">
        <v>576191.97388185922</v>
      </c>
      <c r="F62" s="151">
        <v>605028</v>
      </c>
      <c r="G62" s="151">
        <v>517833</v>
      </c>
      <c r="H62" s="151">
        <v>497826</v>
      </c>
      <c r="I62" s="146">
        <v>497826</v>
      </c>
      <c r="J62" s="151">
        <v>366282</v>
      </c>
      <c r="K62" s="151">
        <v>400708</v>
      </c>
    </row>
    <row r="63" spans="1:21" ht="8.1" customHeight="1" x14ac:dyDescent="0.25">
      <c r="C63" s="100"/>
      <c r="D63" s="100"/>
      <c r="E63" s="100"/>
      <c r="F63" s="100"/>
      <c r="G63" s="100"/>
      <c r="H63" s="100"/>
      <c r="I63" s="100"/>
      <c r="J63" s="100"/>
      <c r="K63" s="100"/>
    </row>
    <row r="64" spans="1:21" ht="15" customHeight="1" x14ac:dyDescent="0.25">
      <c r="B64" s="63" t="s">
        <v>232</v>
      </c>
      <c r="C64" s="106"/>
      <c r="D64" s="106"/>
      <c r="E64" s="106"/>
      <c r="F64" s="106"/>
      <c r="G64" s="106"/>
      <c r="H64" s="106"/>
      <c r="I64" s="106"/>
      <c r="J64" s="106"/>
      <c r="K64" s="106"/>
      <c r="L64" s="106"/>
      <c r="M64" s="106"/>
      <c r="N64" s="106"/>
      <c r="O64" s="106"/>
      <c r="P64" s="106"/>
      <c r="Q64" s="106"/>
      <c r="R64" s="106"/>
      <c r="S64" s="106"/>
      <c r="T64" s="106"/>
      <c r="U64" s="106"/>
    </row>
    <row r="73" spans="3:11" ht="15" customHeight="1" x14ac:dyDescent="0.25">
      <c r="C73" s="101"/>
      <c r="D73" s="101"/>
      <c r="E73" s="101"/>
      <c r="F73" s="101"/>
      <c r="G73" s="101"/>
      <c r="H73" s="101"/>
      <c r="I73" s="101"/>
      <c r="J73" s="101"/>
      <c r="K73" s="101"/>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dimension ref="A1:J65"/>
  <sheetViews>
    <sheetView showGridLines="0" zoomScale="115" zoomScaleNormal="115" workbookViewId="0"/>
  </sheetViews>
  <sheetFormatPr defaultColWidth="10.7109375" defaultRowHeight="14.25" x14ac:dyDescent="0.25"/>
  <cols>
    <col min="1" max="1" width="5.7109375" style="114" customWidth="1"/>
    <col min="2" max="2" width="38.42578125" style="83" customWidth="1"/>
    <col min="3" max="10" width="18.7109375" style="84" customWidth="1"/>
    <col min="11" max="16384" width="10.7109375" style="90"/>
  </cols>
  <sheetData>
    <row r="1" spans="1:10" s="14" customFormat="1" ht="15" customHeight="1" x14ac:dyDescent="0.25">
      <c r="A1" s="59"/>
    </row>
    <row r="2" spans="1:10" s="14" customFormat="1" ht="15" customHeight="1" x14ac:dyDescent="0.25">
      <c r="A2" s="59"/>
    </row>
    <row r="3" spans="1:10" s="14" customFormat="1" ht="15" customHeight="1" x14ac:dyDescent="0.25">
      <c r="A3" s="59"/>
      <c r="B3" s="102" t="s">
        <v>86</v>
      </c>
      <c r="D3" s="15"/>
      <c r="E3" s="15"/>
      <c r="F3" s="15"/>
      <c r="G3" s="15"/>
      <c r="H3" s="15"/>
      <c r="I3" s="15"/>
      <c r="J3" s="15"/>
    </row>
    <row r="4" spans="1:10" s="14" customFormat="1" ht="8.1" customHeight="1" x14ac:dyDescent="0.25">
      <c r="A4" s="59"/>
      <c r="B4" s="102"/>
      <c r="C4" s="58" t="s">
        <v>32</v>
      </c>
      <c r="D4" s="58" t="s">
        <v>53</v>
      </c>
      <c r="E4" s="58" t="s">
        <v>54</v>
      </c>
      <c r="F4" s="58" t="s">
        <v>210</v>
      </c>
      <c r="G4" s="58" t="s">
        <v>217</v>
      </c>
      <c r="H4" s="58" t="s">
        <v>222</v>
      </c>
      <c r="I4" s="58" t="s">
        <v>233</v>
      </c>
      <c r="J4" s="58" t="s">
        <v>247</v>
      </c>
    </row>
    <row r="5" spans="1:10" s="14" customFormat="1" ht="24.95" customHeight="1" x14ac:dyDescent="0.25">
      <c r="A5" s="113"/>
      <c r="B5" s="105" t="s">
        <v>149</v>
      </c>
      <c r="C5" s="104" t="s">
        <v>145</v>
      </c>
      <c r="D5" s="104" t="s">
        <v>144</v>
      </c>
      <c r="E5" s="104" t="s">
        <v>146</v>
      </c>
      <c r="F5" s="104" t="s">
        <v>211</v>
      </c>
      <c r="G5" s="104" t="s">
        <v>218</v>
      </c>
      <c r="H5" s="104" t="s">
        <v>226</v>
      </c>
      <c r="I5" s="104" t="s">
        <v>234</v>
      </c>
      <c r="J5" s="104" t="s">
        <v>248</v>
      </c>
    </row>
    <row r="6" spans="1:10" s="14" customFormat="1" ht="15" customHeight="1" x14ac:dyDescent="0.25">
      <c r="A6" s="113"/>
      <c r="B6" s="85" t="s">
        <v>90</v>
      </c>
      <c r="C6" s="163"/>
      <c r="D6" s="163"/>
      <c r="E6" s="164"/>
      <c r="F6" s="164"/>
      <c r="G6" s="164"/>
      <c r="H6" s="163"/>
      <c r="I6" s="164"/>
      <c r="J6" s="164"/>
    </row>
    <row r="7" spans="1:10" s="14" customFormat="1" ht="15" customHeight="1" x14ac:dyDescent="0.25">
      <c r="A7" s="113">
        <v>3</v>
      </c>
      <c r="B7" s="86" t="s">
        <v>91</v>
      </c>
      <c r="C7" s="158">
        <v>1086163</v>
      </c>
      <c r="D7" s="158">
        <v>743817</v>
      </c>
      <c r="E7" s="165">
        <v>576192</v>
      </c>
      <c r="F7" s="165">
        <v>605028</v>
      </c>
      <c r="G7" s="165">
        <v>517833</v>
      </c>
      <c r="H7" s="158">
        <v>497826</v>
      </c>
      <c r="I7" s="165">
        <v>366282</v>
      </c>
      <c r="J7" s="165">
        <v>400708</v>
      </c>
    </row>
    <row r="8" spans="1:10" s="14" customFormat="1" ht="15" customHeight="1" x14ac:dyDescent="0.25">
      <c r="A8" s="113">
        <v>4</v>
      </c>
      <c r="B8" s="86" t="s">
        <v>92</v>
      </c>
      <c r="C8" s="158">
        <v>35044</v>
      </c>
      <c r="D8" s="158">
        <v>19202</v>
      </c>
      <c r="E8" s="165">
        <v>22758</v>
      </c>
      <c r="F8" s="165">
        <v>27541</v>
      </c>
      <c r="G8" s="165">
        <v>20030</v>
      </c>
      <c r="H8" s="158">
        <v>18062</v>
      </c>
      <c r="I8" s="165">
        <v>8884</v>
      </c>
      <c r="J8" s="165">
        <v>20771</v>
      </c>
    </row>
    <row r="9" spans="1:10" s="14" customFormat="1" ht="15" customHeight="1" x14ac:dyDescent="0.25">
      <c r="A9" s="113">
        <v>5</v>
      </c>
      <c r="B9" s="86" t="s">
        <v>147</v>
      </c>
      <c r="C9" s="158">
        <v>16329</v>
      </c>
      <c r="D9" s="158">
        <v>16292</v>
      </c>
      <c r="E9" s="165">
        <v>21396</v>
      </c>
      <c r="F9" s="165">
        <v>40817</v>
      </c>
      <c r="G9" s="165">
        <v>26485</v>
      </c>
      <c r="H9" s="158">
        <v>7380</v>
      </c>
      <c r="I9" s="165">
        <v>13014</v>
      </c>
      <c r="J9" s="165">
        <v>17650</v>
      </c>
    </row>
    <row r="10" spans="1:10" s="14" customFormat="1" ht="15" customHeight="1" x14ac:dyDescent="0.25">
      <c r="A10" s="113">
        <v>6</v>
      </c>
      <c r="B10" s="86" t="s">
        <v>93</v>
      </c>
      <c r="C10" s="158">
        <v>229032</v>
      </c>
      <c r="D10" s="158">
        <v>231174</v>
      </c>
      <c r="E10" s="165">
        <v>189014</v>
      </c>
      <c r="F10" s="165">
        <v>192314</v>
      </c>
      <c r="G10" s="165">
        <v>160226</v>
      </c>
      <c r="H10" s="158">
        <v>223740</v>
      </c>
      <c r="I10" s="165">
        <v>167771</v>
      </c>
      <c r="J10" s="165">
        <v>131936</v>
      </c>
    </row>
    <row r="11" spans="1:10" s="14" customFormat="1" ht="15" customHeight="1" x14ac:dyDescent="0.25">
      <c r="A11" s="113">
        <v>7</v>
      </c>
      <c r="B11" s="86" t="s">
        <v>66</v>
      </c>
      <c r="C11" s="158">
        <v>256522</v>
      </c>
      <c r="D11" s="158">
        <v>372502</v>
      </c>
      <c r="E11" s="165">
        <v>514557</v>
      </c>
      <c r="F11" s="165">
        <v>541716</v>
      </c>
      <c r="G11" s="165">
        <v>492673</v>
      </c>
      <c r="H11" s="158">
        <v>395197</v>
      </c>
      <c r="I11" s="165">
        <v>415719</v>
      </c>
      <c r="J11" s="165">
        <v>375103</v>
      </c>
    </row>
    <row r="12" spans="1:10" s="14" customFormat="1" ht="15" customHeight="1" x14ac:dyDescent="0.25">
      <c r="A12" s="113">
        <v>8</v>
      </c>
      <c r="B12" s="86" t="s">
        <v>94</v>
      </c>
      <c r="C12" s="158">
        <v>12953</v>
      </c>
      <c r="D12" s="158">
        <v>8703</v>
      </c>
      <c r="E12" s="165">
        <v>4291</v>
      </c>
      <c r="F12" s="165">
        <v>4481</v>
      </c>
      <c r="G12" s="165">
        <v>4367</v>
      </c>
      <c r="H12" s="158">
        <v>2455</v>
      </c>
      <c r="I12" s="165">
        <v>4938</v>
      </c>
      <c r="J12" s="165">
        <v>14165</v>
      </c>
    </row>
    <row r="13" spans="1:10" s="14" customFormat="1" ht="15" customHeight="1" thickBot="1" x14ac:dyDescent="0.3">
      <c r="A13" s="113">
        <v>9</v>
      </c>
      <c r="B13" s="87" t="s">
        <v>67</v>
      </c>
      <c r="C13" s="159">
        <v>91141</v>
      </c>
      <c r="D13" s="159">
        <v>81119</v>
      </c>
      <c r="E13" s="166">
        <v>77776</v>
      </c>
      <c r="F13" s="166">
        <v>89196</v>
      </c>
      <c r="G13" s="166">
        <v>89790</v>
      </c>
      <c r="H13" s="159">
        <v>75486</v>
      </c>
      <c r="I13" s="166">
        <v>77814</v>
      </c>
      <c r="J13" s="166">
        <v>102510</v>
      </c>
    </row>
    <row r="14" spans="1:10" s="14" customFormat="1" ht="15" customHeight="1" thickTop="1" x14ac:dyDescent="0.25">
      <c r="A14" s="113"/>
      <c r="B14" s="6"/>
      <c r="C14" s="160">
        <f t="shared" ref="C14:E14" si="0">SUM(C7:C13)</f>
        <v>1727184</v>
      </c>
      <c r="D14" s="160">
        <f t="shared" si="0"/>
        <v>1472809</v>
      </c>
      <c r="E14" s="167">
        <f t="shared" si="0"/>
        <v>1405984</v>
      </c>
      <c r="F14" s="167">
        <f t="shared" ref="F14:G14" si="1">SUM(F7:F13)</f>
        <v>1501093</v>
      </c>
      <c r="G14" s="167">
        <f t="shared" si="1"/>
        <v>1311404</v>
      </c>
      <c r="H14" s="160">
        <f t="shared" ref="H14:I14" si="2">SUM(H7:H13)</f>
        <v>1220146</v>
      </c>
      <c r="I14" s="167">
        <f t="shared" si="2"/>
        <v>1054422</v>
      </c>
      <c r="J14" s="167">
        <f t="shared" ref="J14" si="3">SUM(J7:J13)</f>
        <v>1062843</v>
      </c>
    </row>
    <row r="15" spans="1:10" s="14" customFormat="1" ht="8.1" customHeight="1" x14ac:dyDescent="0.25">
      <c r="A15" s="113"/>
      <c r="B15" s="6"/>
      <c r="C15" s="160"/>
      <c r="D15" s="160"/>
      <c r="E15" s="167"/>
      <c r="F15" s="167"/>
      <c r="G15" s="167"/>
      <c r="H15" s="160"/>
      <c r="I15" s="167"/>
      <c r="J15" s="167"/>
    </row>
    <row r="16" spans="1:10" s="14" customFormat="1" ht="15" customHeight="1" x14ac:dyDescent="0.25">
      <c r="A16" s="113"/>
      <c r="B16" s="85" t="s">
        <v>95</v>
      </c>
      <c r="C16" s="158"/>
      <c r="D16" s="158"/>
      <c r="E16" s="165"/>
      <c r="F16" s="165"/>
      <c r="G16" s="165"/>
      <c r="H16" s="158"/>
      <c r="I16" s="165"/>
      <c r="J16" s="165"/>
    </row>
    <row r="17" spans="1:10" s="14" customFormat="1" ht="15" customHeight="1" x14ac:dyDescent="0.25">
      <c r="A17" s="113">
        <v>13</v>
      </c>
      <c r="B17" s="86" t="s">
        <v>148</v>
      </c>
      <c r="C17" s="158">
        <v>0</v>
      </c>
      <c r="D17" s="158">
        <v>3723</v>
      </c>
      <c r="E17" s="165">
        <v>3915</v>
      </c>
      <c r="F17" s="165">
        <v>8592</v>
      </c>
      <c r="G17" s="165">
        <v>6483</v>
      </c>
      <c r="H17" s="158">
        <v>7115</v>
      </c>
      <c r="I17" s="165">
        <v>7383</v>
      </c>
      <c r="J17" s="165">
        <v>8085</v>
      </c>
    </row>
    <row r="18" spans="1:10" s="14" customFormat="1" ht="15" customHeight="1" x14ac:dyDescent="0.25">
      <c r="A18" s="113">
        <v>14</v>
      </c>
      <c r="B18" s="86" t="s">
        <v>147</v>
      </c>
      <c r="C18" s="158">
        <v>15651</v>
      </c>
      <c r="D18" s="158">
        <v>102</v>
      </c>
      <c r="E18" s="165">
        <v>146</v>
      </c>
      <c r="F18" s="165">
        <v>277</v>
      </c>
      <c r="G18" s="165">
        <v>145</v>
      </c>
      <c r="H18" s="158">
        <v>63</v>
      </c>
      <c r="I18" s="165">
        <v>89</v>
      </c>
      <c r="J18" s="165">
        <v>6306</v>
      </c>
    </row>
    <row r="19" spans="1:10" s="14" customFormat="1" ht="15" customHeight="1" x14ac:dyDescent="0.25">
      <c r="A19" s="113">
        <v>15</v>
      </c>
      <c r="B19" s="86" t="s">
        <v>96</v>
      </c>
      <c r="C19" s="158">
        <v>221580</v>
      </c>
      <c r="D19" s="158">
        <v>168205</v>
      </c>
      <c r="E19" s="165">
        <v>165097</v>
      </c>
      <c r="F19" s="165">
        <v>168336</v>
      </c>
      <c r="G19" s="165">
        <v>158431</v>
      </c>
      <c r="H19" s="158">
        <v>166983</v>
      </c>
      <c r="I19" s="165">
        <v>159504</v>
      </c>
      <c r="J19" s="165">
        <v>202211</v>
      </c>
    </row>
    <row r="20" spans="1:10" s="14" customFormat="1" ht="15" customHeight="1" x14ac:dyDescent="0.25">
      <c r="A20" s="113">
        <v>16</v>
      </c>
      <c r="B20" s="86" t="s">
        <v>94</v>
      </c>
      <c r="C20" s="158">
        <v>13110</v>
      </c>
      <c r="D20" s="158">
        <v>4223</v>
      </c>
      <c r="E20" s="165">
        <v>4939</v>
      </c>
      <c r="F20" s="165">
        <v>4024</v>
      </c>
      <c r="G20" s="165">
        <v>4651</v>
      </c>
      <c r="H20" s="158">
        <v>4914</v>
      </c>
      <c r="I20" s="165">
        <v>5772</v>
      </c>
      <c r="J20" s="165">
        <v>6175</v>
      </c>
    </row>
    <row r="21" spans="1:10" s="14" customFormat="1" ht="15" customHeight="1" x14ac:dyDescent="0.25">
      <c r="A21" s="113">
        <v>17</v>
      </c>
      <c r="B21" s="86" t="s">
        <v>67</v>
      </c>
      <c r="C21" s="158">
        <v>93131</v>
      </c>
      <c r="D21" s="158">
        <v>98584</v>
      </c>
      <c r="E21" s="165">
        <v>111759</v>
      </c>
      <c r="F21" s="165">
        <v>105795</v>
      </c>
      <c r="G21" s="165">
        <v>105307</v>
      </c>
      <c r="H21" s="158">
        <v>134474</v>
      </c>
      <c r="I21" s="165">
        <v>139438</v>
      </c>
      <c r="J21" s="165">
        <v>148515</v>
      </c>
    </row>
    <row r="22" spans="1:10" s="14" customFormat="1" ht="15" customHeight="1" x14ac:dyDescent="0.25">
      <c r="A22" s="113">
        <v>18</v>
      </c>
      <c r="B22" s="86" t="s">
        <v>225</v>
      </c>
      <c r="C22" s="158">
        <v>0</v>
      </c>
      <c r="D22" s="158">
        <v>0</v>
      </c>
      <c r="E22" s="165">
        <v>0</v>
      </c>
      <c r="F22" s="165">
        <v>0</v>
      </c>
      <c r="G22" s="165">
        <v>0</v>
      </c>
      <c r="H22" s="158">
        <v>38990</v>
      </c>
      <c r="I22" s="165">
        <v>40257</v>
      </c>
      <c r="J22" s="165">
        <v>32390</v>
      </c>
    </row>
    <row r="23" spans="1:10" s="14" customFormat="1" ht="15" customHeight="1" x14ac:dyDescent="0.25">
      <c r="A23" s="113">
        <v>19</v>
      </c>
      <c r="B23" s="86" t="s">
        <v>97</v>
      </c>
      <c r="C23" s="158">
        <v>1898296</v>
      </c>
      <c r="D23" s="158">
        <v>2087730</v>
      </c>
      <c r="E23" s="165">
        <v>2352932</v>
      </c>
      <c r="F23" s="165">
        <v>2232352</v>
      </c>
      <c r="G23" s="165">
        <v>2213752</v>
      </c>
      <c r="H23" s="158">
        <v>2295275</v>
      </c>
      <c r="I23" s="165">
        <v>2332515</v>
      </c>
      <c r="J23" s="165">
        <v>2370966</v>
      </c>
    </row>
    <row r="24" spans="1:10" s="14" customFormat="1" ht="15" customHeight="1" x14ac:dyDescent="0.25">
      <c r="A24" s="113">
        <v>20</v>
      </c>
      <c r="B24" s="86" t="s">
        <v>98</v>
      </c>
      <c r="C24" s="158">
        <v>1076405</v>
      </c>
      <c r="D24" s="158">
        <v>1056771</v>
      </c>
      <c r="E24" s="165">
        <v>1091120</v>
      </c>
      <c r="F24" s="165">
        <v>1066006</v>
      </c>
      <c r="G24" s="165">
        <v>1055045</v>
      </c>
      <c r="H24" s="158">
        <v>1016927</v>
      </c>
      <c r="I24" s="165">
        <v>1001116</v>
      </c>
      <c r="J24" s="165">
        <v>987606</v>
      </c>
    </row>
    <row r="25" spans="1:10" s="14" customFormat="1" ht="15" customHeight="1" thickBot="1" x14ac:dyDescent="0.3">
      <c r="A25" s="113">
        <v>21</v>
      </c>
      <c r="B25" s="87" t="s">
        <v>99</v>
      </c>
      <c r="C25" s="159">
        <v>18869</v>
      </c>
      <c r="D25" s="159">
        <v>12689</v>
      </c>
      <c r="E25" s="166">
        <v>13072</v>
      </c>
      <c r="F25" s="166">
        <v>10062</v>
      </c>
      <c r="G25" s="166">
        <v>7683</v>
      </c>
      <c r="H25" s="159">
        <v>6895</v>
      </c>
      <c r="I25" s="166">
        <v>6135</v>
      </c>
      <c r="J25" s="166">
        <v>5509</v>
      </c>
    </row>
    <row r="26" spans="1:10" s="14" customFormat="1" ht="15" customHeight="1" thickTop="1" x14ac:dyDescent="0.25">
      <c r="A26" s="113"/>
      <c r="B26" s="6"/>
      <c r="C26" s="160">
        <f t="shared" ref="C26:E26" si="4">SUM(C17:C25)</f>
        <v>3337042</v>
      </c>
      <c r="D26" s="160">
        <f t="shared" si="4"/>
        <v>3432027</v>
      </c>
      <c r="E26" s="167">
        <f t="shared" si="4"/>
        <v>3742980</v>
      </c>
      <c r="F26" s="167">
        <f t="shared" ref="F26:G26" si="5">SUM(F17:F25)</f>
        <v>3595444</v>
      </c>
      <c r="G26" s="167">
        <f t="shared" si="5"/>
        <v>3551497</v>
      </c>
      <c r="H26" s="160">
        <f t="shared" ref="H26:I26" si="6">SUM(H17:H25)</f>
        <v>3671636</v>
      </c>
      <c r="I26" s="167">
        <f t="shared" si="6"/>
        <v>3692209</v>
      </c>
      <c r="J26" s="167">
        <f t="shared" ref="J26" si="7">SUM(J17:J25)</f>
        <v>3767763</v>
      </c>
    </row>
    <row r="27" spans="1:10" s="14" customFormat="1" ht="8.1" customHeight="1" thickBot="1" x14ac:dyDescent="0.3">
      <c r="A27" s="113"/>
      <c r="B27" s="6"/>
      <c r="C27" s="160"/>
      <c r="D27" s="160"/>
      <c r="E27" s="167"/>
      <c r="F27" s="167"/>
      <c r="G27" s="167"/>
      <c r="H27" s="160"/>
      <c r="I27" s="167"/>
      <c r="J27" s="167"/>
    </row>
    <row r="28" spans="1:10" s="14" customFormat="1" ht="15" customHeight="1" thickTop="1" x14ac:dyDescent="0.25">
      <c r="A28" s="113"/>
      <c r="B28" s="88" t="s">
        <v>100</v>
      </c>
      <c r="C28" s="161">
        <f t="shared" ref="C28:E28" si="8">SUM(C14,C26)</f>
        <v>5064226</v>
      </c>
      <c r="D28" s="161">
        <f t="shared" si="8"/>
        <v>4904836</v>
      </c>
      <c r="E28" s="168">
        <f t="shared" si="8"/>
        <v>5148964</v>
      </c>
      <c r="F28" s="168">
        <f t="shared" ref="F28:G28" si="9">SUM(F14,F26)</f>
        <v>5096537</v>
      </c>
      <c r="G28" s="168">
        <f t="shared" si="9"/>
        <v>4862901</v>
      </c>
      <c r="H28" s="161">
        <f t="shared" ref="H28:I28" si="10">SUM(H14,H26)</f>
        <v>4891782</v>
      </c>
      <c r="I28" s="168">
        <f t="shared" si="10"/>
        <v>4746631</v>
      </c>
      <c r="J28" s="168">
        <f t="shared" ref="J28" si="11">SUM(J14,J26)</f>
        <v>4830606</v>
      </c>
    </row>
    <row r="29" spans="1:10" ht="8.1" customHeight="1" x14ac:dyDescent="0.25">
      <c r="C29" s="162"/>
      <c r="D29" s="162"/>
      <c r="E29" s="165"/>
      <c r="F29" s="165"/>
      <c r="G29" s="165"/>
      <c r="H29" s="162"/>
      <c r="I29" s="165"/>
      <c r="J29" s="165"/>
    </row>
    <row r="30" spans="1:10" s="14" customFormat="1" ht="15" customHeight="1" x14ac:dyDescent="0.25">
      <c r="A30" s="113"/>
      <c r="B30" s="85" t="s">
        <v>101</v>
      </c>
      <c r="C30" s="158"/>
      <c r="D30" s="158"/>
      <c r="E30" s="165"/>
      <c r="F30" s="165"/>
      <c r="G30" s="165"/>
      <c r="H30" s="158"/>
      <c r="I30" s="165"/>
      <c r="J30" s="165"/>
    </row>
    <row r="31" spans="1:10" s="14" customFormat="1" ht="15" customHeight="1" x14ac:dyDescent="0.25">
      <c r="A31" s="113">
        <v>27</v>
      </c>
      <c r="B31" s="86" t="s">
        <v>102</v>
      </c>
      <c r="C31" s="158">
        <v>146002</v>
      </c>
      <c r="D31" s="158">
        <v>46713</v>
      </c>
      <c r="E31" s="165">
        <v>49927</v>
      </c>
      <c r="F31" s="165">
        <v>51086</v>
      </c>
      <c r="G31" s="165">
        <v>45643</v>
      </c>
      <c r="H31" s="158">
        <v>50840</v>
      </c>
      <c r="I31" s="165">
        <v>49714</v>
      </c>
      <c r="J31" s="165">
        <v>53261</v>
      </c>
    </row>
    <row r="32" spans="1:10" s="14" customFormat="1" ht="15" customHeight="1" x14ac:dyDescent="0.25">
      <c r="A32" s="113">
        <v>28</v>
      </c>
      <c r="B32" s="86" t="s">
        <v>103</v>
      </c>
      <c r="C32" s="158">
        <v>15999</v>
      </c>
      <c r="D32" s="158">
        <v>16246</v>
      </c>
      <c r="E32" s="165">
        <v>15713</v>
      </c>
      <c r="F32" s="165">
        <v>13507</v>
      </c>
      <c r="G32" s="165">
        <v>8179</v>
      </c>
      <c r="H32" s="158">
        <v>3661</v>
      </c>
      <c r="I32" s="165">
        <v>3128</v>
      </c>
      <c r="J32" s="165">
        <v>2230</v>
      </c>
    </row>
    <row r="33" spans="1:10" s="14" customFormat="1" ht="15" customHeight="1" x14ac:dyDescent="0.25">
      <c r="A33" s="113">
        <v>29</v>
      </c>
      <c r="B33" s="86" t="s">
        <v>147</v>
      </c>
      <c r="C33" s="158">
        <v>5390</v>
      </c>
      <c r="D33" s="158">
        <v>22684</v>
      </c>
      <c r="E33" s="165">
        <v>21835</v>
      </c>
      <c r="F33" s="165">
        <v>35354</v>
      </c>
      <c r="G33" s="165">
        <v>21301</v>
      </c>
      <c r="H33" s="158">
        <v>11435</v>
      </c>
      <c r="I33" s="165">
        <v>14250</v>
      </c>
      <c r="J33" s="165">
        <v>20791</v>
      </c>
    </row>
    <row r="34" spans="1:10" s="14" customFormat="1" ht="15" customHeight="1" x14ac:dyDescent="0.25">
      <c r="A34" s="113">
        <v>30</v>
      </c>
      <c r="B34" s="86" t="s">
        <v>104</v>
      </c>
      <c r="C34" s="158">
        <v>370122</v>
      </c>
      <c r="D34" s="158">
        <v>411818</v>
      </c>
      <c r="E34" s="165">
        <v>376935</v>
      </c>
      <c r="F34" s="165">
        <v>368776</v>
      </c>
      <c r="G34" s="165">
        <v>350869</v>
      </c>
      <c r="H34" s="158">
        <v>413856</v>
      </c>
      <c r="I34" s="165">
        <v>340807</v>
      </c>
      <c r="J34" s="165">
        <v>311603</v>
      </c>
    </row>
    <row r="35" spans="1:10" s="14" customFormat="1" ht="15" customHeight="1" x14ac:dyDescent="0.25">
      <c r="A35" s="113">
        <v>31</v>
      </c>
      <c r="B35" s="86" t="s">
        <v>105</v>
      </c>
      <c r="C35" s="158">
        <v>145295</v>
      </c>
      <c r="D35" s="158">
        <v>232860</v>
      </c>
      <c r="E35" s="165">
        <v>283677</v>
      </c>
      <c r="F35" s="165">
        <v>297144</v>
      </c>
      <c r="G35" s="165">
        <v>238518</v>
      </c>
      <c r="H35" s="158">
        <v>216392</v>
      </c>
      <c r="I35" s="165">
        <v>202977</v>
      </c>
      <c r="J35" s="165">
        <v>240557</v>
      </c>
    </row>
    <row r="36" spans="1:10" s="14" customFormat="1" ht="15" customHeight="1" x14ac:dyDescent="0.25">
      <c r="A36" s="113">
        <v>32</v>
      </c>
      <c r="B36" s="86" t="s">
        <v>106</v>
      </c>
      <c r="C36" s="158">
        <v>4557</v>
      </c>
      <c r="D36" s="158">
        <v>11441</v>
      </c>
      <c r="E36" s="165">
        <v>12650</v>
      </c>
      <c r="F36" s="165">
        <v>17048</v>
      </c>
      <c r="G36" s="165">
        <v>11703</v>
      </c>
      <c r="H36" s="158">
        <v>7922</v>
      </c>
      <c r="I36" s="165">
        <v>8018</v>
      </c>
      <c r="J36" s="165">
        <v>8269</v>
      </c>
    </row>
    <row r="37" spans="1:10" s="14" customFormat="1" ht="15" customHeight="1" x14ac:dyDescent="0.25">
      <c r="A37" s="113">
        <v>33</v>
      </c>
      <c r="B37" s="86" t="s">
        <v>107</v>
      </c>
      <c r="C37" s="158">
        <v>33095</v>
      </c>
      <c r="D37" s="158">
        <v>31953</v>
      </c>
      <c r="E37" s="165">
        <v>36841</v>
      </c>
      <c r="F37" s="165">
        <v>30735</v>
      </c>
      <c r="G37" s="165">
        <v>36532</v>
      </c>
      <c r="H37" s="158">
        <v>23646</v>
      </c>
      <c r="I37" s="165">
        <v>23435</v>
      </c>
      <c r="J37" s="165">
        <v>30834</v>
      </c>
    </row>
    <row r="38" spans="1:10" s="14" customFormat="1" ht="15" customHeight="1" x14ac:dyDescent="0.25">
      <c r="A38" s="113">
        <v>34</v>
      </c>
      <c r="B38" s="86" t="s">
        <v>112</v>
      </c>
      <c r="C38" s="158">
        <v>0</v>
      </c>
      <c r="D38" s="158">
        <v>0</v>
      </c>
      <c r="E38" s="165">
        <v>0</v>
      </c>
      <c r="F38" s="165">
        <v>0</v>
      </c>
      <c r="G38" s="165">
        <v>0</v>
      </c>
      <c r="H38" s="158">
        <v>0</v>
      </c>
      <c r="I38" s="165">
        <v>0</v>
      </c>
      <c r="J38" s="165">
        <v>46924</v>
      </c>
    </row>
    <row r="39" spans="1:10" s="14" customFormat="1" ht="15" customHeight="1" x14ac:dyDescent="0.25">
      <c r="A39" s="113">
        <v>35</v>
      </c>
      <c r="B39" s="86" t="s">
        <v>108</v>
      </c>
      <c r="C39" s="158">
        <v>27132</v>
      </c>
      <c r="D39" s="158">
        <v>33156</v>
      </c>
      <c r="E39" s="165">
        <v>34824</v>
      </c>
      <c r="F39" s="165">
        <v>32867</v>
      </c>
      <c r="G39" s="165">
        <v>27915</v>
      </c>
      <c r="H39" s="158">
        <v>26188</v>
      </c>
      <c r="I39" s="165">
        <v>24620</v>
      </c>
      <c r="J39" s="165">
        <v>26058</v>
      </c>
    </row>
    <row r="40" spans="1:10" s="14" customFormat="1" ht="15" customHeight="1" x14ac:dyDescent="0.25">
      <c r="A40" s="113">
        <v>36</v>
      </c>
      <c r="B40" s="86" t="s">
        <v>109</v>
      </c>
      <c r="C40" s="158">
        <v>56107</v>
      </c>
      <c r="D40" s="158">
        <v>76031</v>
      </c>
      <c r="E40" s="165">
        <v>50364</v>
      </c>
      <c r="F40" s="165">
        <v>68080</v>
      </c>
      <c r="G40" s="165">
        <v>73546</v>
      </c>
      <c r="H40" s="158">
        <v>79078</v>
      </c>
      <c r="I40" s="165">
        <v>46647</v>
      </c>
      <c r="J40" s="165">
        <v>55031</v>
      </c>
    </row>
    <row r="41" spans="1:10" s="14" customFormat="1" ht="15" customHeight="1" x14ac:dyDescent="0.25">
      <c r="A41" s="113">
        <v>37</v>
      </c>
      <c r="B41" s="86" t="s">
        <v>110</v>
      </c>
      <c r="C41" s="158">
        <v>43630</v>
      </c>
      <c r="D41" s="158">
        <v>65063</v>
      </c>
      <c r="E41" s="165">
        <v>45802</v>
      </c>
      <c r="F41" s="165">
        <v>75340</v>
      </c>
      <c r="G41" s="165">
        <v>50994</v>
      </c>
      <c r="H41" s="158">
        <v>40610</v>
      </c>
      <c r="I41" s="165">
        <v>17723</v>
      </c>
      <c r="J41" s="165">
        <v>12988</v>
      </c>
    </row>
    <row r="42" spans="1:10" s="14" customFormat="1" ht="15" customHeight="1" thickBot="1" x14ac:dyDescent="0.3">
      <c r="A42" s="113">
        <v>38</v>
      </c>
      <c r="B42" s="87" t="s">
        <v>69</v>
      </c>
      <c r="C42" s="159">
        <v>29230</v>
      </c>
      <c r="D42" s="159">
        <v>41317</v>
      </c>
      <c r="E42" s="166">
        <v>33445</v>
      </c>
      <c r="F42" s="166">
        <v>42425</v>
      </c>
      <c r="G42" s="166">
        <v>34807</v>
      </c>
      <c r="H42" s="159">
        <v>25136</v>
      </c>
      <c r="I42" s="166">
        <v>23873</v>
      </c>
      <c r="J42" s="166">
        <v>28206</v>
      </c>
    </row>
    <row r="43" spans="1:10" s="14" customFormat="1" ht="15" customHeight="1" thickTop="1" x14ac:dyDescent="0.25">
      <c r="A43" s="113"/>
      <c r="B43" s="91"/>
      <c r="C43" s="160">
        <f t="shared" ref="C43:E43" si="12">SUM(C31:C42)</f>
        <v>876559</v>
      </c>
      <c r="D43" s="160">
        <f t="shared" si="12"/>
        <v>989282</v>
      </c>
      <c r="E43" s="167">
        <f t="shared" si="12"/>
        <v>962013</v>
      </c>
      <c r="F43" s="167">
        <f t="shared" ref="F43:G43" si="13">SUM(F31:F42)</f>
        <v>1032362</v>
      </c>
      <c r="G43" s="167">
        <f t="shared" si="13"/>
        <v>900007</v>
      </c>
      <c r="H43" s="160">
        <f t="shared" ref="H43:I43" si="14">SUM(H31:H42)</f>
        <v>898764</v>
      </c>
      <c r="I43" s="167">
        <f t="shared" si="14"/>
        <v>755192</v>
      </c>
      <c r="J43" s="167">
        <f t="shared" ref="J43" si="15">SUM(J31:J42)</f>
        <v>836752</v>
      </c>
    </row>
    <row r="44" spans="1:10" s="14" customFormat="1" ht="8.1" customHeight="1" x14ac:dyDescent="0.25">
      <c r="A44" s="113"/>
      <c r="B44" s="6"/>
      <c r="C44" s="160"/>
      <c r="D44" s="160"/>
      <c r="E44" s="167"/>
      <c r="F44" s="167"/>
      <c r="G44" s="167"/>
      <c r="H44" s="160"/>
      <c r="I44" s="167"/>
      <c r="J44" s="167"/>
    </row>
    <row r="45" spans="1:10" s="14" customFormat="1" ht="15" customHeight="1" x14ac:dyDescent="0.25">
      <c r="A45" s="113"/>
      <c r="B45" s="85" t="s">
        <v>111</v>
      </c>
      <c r="C45" s="158"/>
      <c r="D45" s="158"/>
      <c r="E45" s="165"/>
      <c r="F45" s="165"/>
      <c r="G45" s="165"/>
      <c r="H45" s="158"/>
      <c r="I45" s="165"/>
      <c r="J45" s="165"/>
    </row>
    <row r="46" spans="1:10" s="14" customFormat="1" ht="15" customHeight="1" x14ac:dyDescent="0.25">
      <c r="A46" s="113">
        <v>42</v>
      </c>
      <c r="B46" s="86" t="s">
        <v>102</v>
      </c>
      <c r="C46" s="158">
        <v>1878312</v>
      </c>
      <c r="D46" s="158">
        <v>1652602</v>
      </c>
      <c r="E46" s="165">
        <v>1654483</v>
      </c>
      <c r="F46" s="165">
        <v>1619250</v>
      </c>
      <c r="G46" s="165">
        <v>1604593</v>
      </c>
      <c r="H46" s="158">
        <v>1618419</v>
      </c>
      <c r="I46" s="165">
        <v>1619259</v>
      </c>
      <c r="J46" s="165">
        <v>1627590</v>
      </c>
    </row>
    <row r="47" spans="1:10" s="14" customFormat="1" ht="15" customHeight="1" x14ac:dyDescent="0.25">
      <c r="A47" s="113">
        <v>43</v>
      </c>
      <c r="B47" s="86" t="s">
        <v>103</v>
      </c>
      <c r="C47" s="158">
        <v>9690</v>
      </c>
      <c r="D47" s="158">
        <v>3393</v>
      </c>
      <c r="E47" s="165">
        <v>4402</v>
      </c>
      <c r="F47" s="165">
        <v>1994</v>
      </c>
      <c r="G47" s="165">
        <v>1229</v>
      </c>
      <c r="H47" s="158">
        <v>1360</v>
      </c>
      <c r="I47" s="165">
        <v>1075</v>
      </c>
      <c r="J47" s="165">
        <v>863</v>
      </c>
    </row>
    <row r="48" spans="1:10" s="14" customFormat="1" ht="15" customHeight="1" x14ac:dyDescent="0.25">
      <c r="A48" s="113">
        <v>44</v>
      </c>
      <c r="B48" s="86" t="s">
        <v>147</v>
      </c>
      <c r="C48" s="158">
        <v>21484</v>
      </c>
      <c r="D48" s="158">
        <v>241</v>
      </c>
      <c r="E48" s="165">
        <v>62127</v>
      </c>
      <c r="F48" s="165">
        <v>35177</v>
      </c>
      <c r="G48" s="165">
        <v>28186</v>
      </c>
      <c r="H48" s="158">
        <v>20416</v>
      </c>
      <c r="I48" s="165">
        <v>30395</v>
      </c>
      <c r="J48" s="165">
        <v>35188</v>
      </c>
    </row>
    <row r="49" spans="1:10" s="14" customFormat="1" ht="15" customHeight="1" x14ac:dyDescent="0.25">
      <c r="A49" s="113">
        <v>45</v>
      </c>
      <c r="B49" s="86" t="s">
        <v>107</v>
      </c>
      <c r="C49" s="158">
        <v>242951</v>
      </c>
      <c r="D49" s="158">
        <v>232197</v>
      </c>
      <c r="E49" s="165">
        <v>240864</v>
      </c>
      <c r="F49" s="165">
        <v>211250</v>
      </c>
      <c r="G49" s="165">
        <v>191533</v>
      </c>
      <c r="H49" s="158">
        <v>242673</v>
      </c>
      <c r="I49" s="165">
        <v>244273</v>
      </c>
      <c r="J49" s="165">
        <v>258632</v>
      </c>
    </row>
    <row r="50" spans="1:10" s="14" customFormat="1" ht="15" customHeight="1" x14ac:dyDescent="0.25">
      <c r="A50" s="113">
        <v>46</v>
      </c>
      <c r="B50" s="86" t="s">
        <v>112</v>
      </c>
      <c r="C50" s="158">
        <v>30896</v>
      </c>
      <c r="D50" s="158">
        <v>36828</v>
      </c>
      <c r="E50" s="165">
        <v>45694</v>
      </c>
      <c r="F50" s="165">
        <v>43496</v>
      </c>
      <c r="G50" s="165">
        <v>41029</v>
      </c>
      <c r="H50" s="158">
        <v>43897</v>
      </c>
      <c r="I50" s="165">
        <v>50264</v>
      </c>
      <c r="J50" s="165">
        <v>83235</v>
      </c>
    </row>
    <row r="51" spans="1:10" s="14" customFormat="1" ht="15" customHeight="1" x14ac:dyDescent="0.25">
      <c r="A51" s="113">
        <v>47</v>
      </c>
      <c r="B51" s="86" t="s">
        <v>96</v>
      </c>
      <c r="C51" s="158">
        <v>218392</v>
      </c>
      <c r="D51" s="158">
        <v>208583</v>
      </c>
      <c r="E51" s="165">
        <v>203783</v>
      </c>
      <c r="F51" s="165">
        <v>188815</v>
      </c>
      <c r="G51" s="165">
        <v>192546</v>
      </c>
      <c r="H51" s="158">
        <v>199499</v>
      </c>
      <c r="I51" s="165">
        <v>194972</v>
      </c>
      <c r="J51" s="165">
        <v>185442</v>
      </c>
    </row>
    <row r="52" spans="1:10" s="14" customFormat="1" ht="15" customHeight="1" x14ac:dyDescent="0.25">
      <c r="A52" s="113">
        <v>48</v>
      </c>
      <c r="B52" s="86" t="s">
        <v>108</v>
      </c>
      <c r="C52" s="158">
        <v>138893</v>
      </c>
      <c r="D52" s="158">
        <v>114076</v>
      </c>
      <c r="E52" s="165">
        <v>105984</v>
      </c>
      <c r="F52" s="165">
        <v>101132</v>
      </c>
      <c r="G52" s="165">
        <v>112694</v>
      </c>
      <c r="H52" s="158">
        <v>105972</v>
      </c>
      <c r="I52" s="165">
        <v>98468</v>
      </c>
      <c r="J52" s="165">
        <v>93330</v>
      </c>
    </row>
    <row r="53" spans="1:10" s="14" customFormat="1" ht="15" customHeight="1" thickBot="1" x14ac:dyDescent="0.3">
      <c r="A53" s="113">
        <v>49</v>
      </c>
      <c r="B53" s="87" t="s">
        <v>69</v>
      </c>
      <c r="C53" s="159">
        <v>25805</v>
      </c>
      <c r="D53" s="159">
        <v>23354</v>
      </c>
      <c r="E53" s="166">
        <v>35362</v>
      </c>
      <c r="F53" s="166">
        <v>32286</v>
      </c>
      <c r="G53" s="166">
        <v>31341</v>
      </c>
      <c r="H53" s="159">
        <v>50528</v>
      </c>
      <c r="I53" s="166">
        <v>52213</v>
      </c>
      <c r="J53" s="166">
        <v>53512</v>
      </c>
    </row>
    <row r="54" spans="1:10" s="14" customFormat="1" ht="15" customHeight="1" thickTop="1" x14ac:dyDescent="0.25">
      <c r="A54" s="113"/>
      <c r="B54" s="6"/>
      <c r="C54" s="160">
        <f t="shared" ref="C54:E54" si="16">SUM(C46:C53)</f>
        <v>2566423</v>
      </c>
      <c r="D54" s="160">
        <f t="shared" si="16"/>
        <v>2271274</v>
      </c>
      <c r="E54" s="167">
        <f t="shared" si="16"/>
        <v>2352699</v>
      </c>
      <c r="F54" s="167">
        <f t="shared" ref="F54:G54" si="17">SUM(F46:F53)</f>
        <v>2233400</v>
      </c>
      <c r="G54" s="167">
        <f t="shared" si="17"/>
        <v>2203151</v>
      </c>
      <c r="H54" s="160">
        <f t="shared" ref="H54:I54" si="18">SUM(H46:H53)</f>
        <v>2282764</v>
      </c>
      <c r="I54" s="167">
        <f t="shared" si="18"/>
        <v>2290919</v>
      </c>
      <c r="J54" s="167">
        <f t="shared" ref="J54" si="19">SUM(J46:J53)</f>
        <v>2337792</v>
      </c>
    </row>
    <row r="55" spans="1:10" s="14" customFormat="1" ht="8.1" customHeight="1" thickBot="1" x14ac:dyDescent="0.3">
      <c r="A55" s="113"/>
      <c r="B55" s="6"/>
      <c r="C55" s="158"/>
      <c r="D55" s="158"/>
      <c r="E55" s="165"/>
      <c r="F55" s="165"/>
      <c r="G55" s="165"/>
      <c r="H55" s="158"/>
      <c r="I55" s="165"/>
      <c r="J55" s="165"/>
    </row>
    <row r="56" spans="1:10" s="14" customFormat="1" ht="15" customHeight="1" thickTop="1" x14ac:dyDescent="0.25">
      <c r="A56" s="113"/>
      <c r="B56" s="88" t="s">
        <v>113</v>
      </c>
      <c r="C56" s="161">
        <f t="shared" ref="C56:E56" si="20">SUM(C54,C43)</f>
        <v>3442982</v>
      </c>
      <c r="D56" s="161">
        <f t="shared" si="20"/>
        <v>3260556</v>
      </c>
      <c r="E56" s="168">
        <f t="shared" si="20"/>
        <v>3314712</v>
      </c>
      <c r="F56" s="168">
        <f t="shared" ref="F56:G56" si="21">SUM(F54,F43)</f>
        <v>3265762</v>
      </c>
      <c r="G56" s="168">
        <f t="shared" si="21"/>
        <v>3103158</v>
      </c>
      <c r="H56" s="161">
        <f t="shared" ref="H56:I56" si="22">SUM(H54,H43)</f>
        <v>3181528</v>
      </c>
      <c r="I56" s="168">
        <f t="shared" si="22"/>
        <v>3046111</v>
      </c>
      <c r="J56" s="168">
        <f t="shared" ref="J56" si="23">SUM(J54,J43)</f>
        <v>3174544</v>
      </c>
    </row>
    <row r="57" spans="1:10" s="14" customFormat="1" ht="8.1" customHeight="1" x14ac:dyDescent="0.25">
      <c r="A57" s="113"/>
      <c r="B57" s="85"/>
      <c r="C57" s="160"/>
      <c r="D57" s="160"/>
      <c r="E57" s="167"/>
      <c r="F57" s="167"/>
      <c r="G57" s="167"/>
      <c r="H57" s="160"/>
      <c r="I57" s="167"/>
      <c r="J57" s="167"/>
    </row>
    <row r="58" spans="1:10" s="14" customFormat="1" ht="15" customHeight="1" x14ac:dyDescent="0.25">
      <c r="A58" s="113"/>
      <c r="B58" s="85" t="s">
        <v>114</v>
      </c>
      <c r="C58" s="158"/>
      <c r="D58" s="158"/>
      <c r="E58" s="165"/>
      <c r="F58" s="165"/>
      <c r="G58" s="165"/>
      <c r="H58" s="158"/>
      <c r="I58" s="165"/>
      <c r="J58" s="165"/>
    </row>
    <row r="59" spans="1:10" s="14" customFormat="1" ht="15" customHeight="1" x14ac:dyDescent="0.25">
      <c r="A59" s="113">
        <v>55</v>
      </c>
      <c r="B59" s="86" t="s">
        <v>115</v>
      </c>
      <c r="C59" s="160">
        <v>1377445</v>
      </c>
      <c r="D59" s="160">
        <v>1386273</v>
      </c>
      <c r="E59" s="167">
        <v>1557468</v>
      </c>
      <c r="F59" s="167">
        <v>1558032</v>
      </c>
      <c r="G59" s="167">
        <v>1485655</v>
      </c>
      <c r="H59" s="160">
        <v>1442245</v>
      </c>
      <c r="I59" s="167">
        <v>1427172</v>
      </c>
      <c r="J59" s="167">
        <v>1378810</v>
      </c>
    </row>
    <row r="60" spans="1:10" s="14" customFormat="1" ht="15" customHeight="1" x14ac:dyDescent="0.25">
      <c r="A60" s="113">
        <v>56</v>
      </c>
      <c r="B60" s="86" t="s">
        <v>116</v>
      </c>
      <c r="C60" s="158">
        <v>243799</v>
      </c>
      <c r="D60" s="158">
        <v>258007</v>
      </c>
      <c r="E60" s="165">
        <v>276784</v>
      </c>
      <c r="F60" s="165">
        <v>272743</v>
      </c>
      <c r="G60" s="165">
        <v>274088</v>
      </c>
      <c r="H60" s="158">
        <v>268009</v>
      </c>
      <c r="I60" s="165">
        <v>273348</v>
      </c>
      <c r="J60" s="165">
        <v>277252</v>
      </c>
    </row>
    <row r="61" spans="1:10" s="14" customFormat="1" ht="15" customHeight="1" x14ac:dyDescent="0.25">
      <c r="A61" s="113"/>
      <c r="B61" s="83"/>
      <c r="C61" s="160">
        <f t="shared" ref="C61:E61" si="24">SUM(C59:C60)</f>
        <v>1621244</v>
      </c>
      <c r="D61" s="160">
        <f t="shared" si="24"/>
        <v>1644280</v>
      </c>
      <c r="E61" s="167">
        <f t="shared" si="24"/>
        <v>1834252</v>
      </c>
      <c r="F61" s="167">
        <f t="shared" ref="F61:G61" si="25">SUM(F59:F60)</f>
        <v>1830775</v>
      </c>
      <c r="G61" s="167">
        <f t="shared" si="25"/>
        <v>1759743</v>
      </c>
      <c r="H61" s="160">
        <f t="shared" ref="H61:I61" si="26">SUM(H59:H60)</f>
        <v>1710254</v>
      </c>
      <c r="I61" s="167">
        <f t="shared" si="26"/>
        <v>1700520</v>
      </c>
      <c r="J61" s="167">
        <f t="shared" ref="J61" si="27">SUM(J59:J60)</f>
        <v>1656062</v>
      </c>
    </row>
    <row r="62" spans="1:10" s="14" customFormat="1" ht="8.1" customHeight="1" thickBot="1" x14ac:dyDescent="0.3">
      <c r="A62" s="113"/>
      <c r="B62" s="85"/>
      <c r="C62" s="160"/>
      <c r="D62" s="160"/>
      <c r="E62" s="167"/>
      <c r="F62" s="167"/>
      <c r="G62" s="167"/>
      <c r="H62" s="160"/>
      <c r="I62" s="167"/>
      <c r="J62" s="167"/>
    </row>
    <row r="63" spans="1:10" s="14" customFormat="1" ht="15" customHeight="1" thickTop="1" x14ac:dyDescent="0.25">
      <c r="A63" s="113"/>
      <c r="B63" s="88" t="s">
        <v>117</v>
      </c>
      <c r="C63" s="161">
        <f t="shared" ref="C63:E63" si="28">SUM(C61,C56)</f>
        <v>5064226</v>
      </c>
      <c r="D63" s="161">
        <f t="shared" si="28"/>
        <v>4904836</v>
      </c>
      <c r="E63" s="168">
        <f t="shared" si="28"/>
        <v>5148964</v>
      </c>
      <c r="F63" s="168">
        <f t="shared" ref="F63:G63" si="29">SUM(F61,F56)</f>
        <v>5096537</v>
      </c>
      <c r="G63" s="168">
        <f t="shared" si="29"/>
        <v>4862901</v>
      </c>
      <c r="H63" s="161">
        <f t="shared" ref="H63:I63" si="30">SUM(H61,H56)</f>
        <v>4891782</v>
      </c>
      <c r="I63" s="168">
        <f t="shared" si="30"/>
        <v>4746631</v>
      </c>
      <c r="J63" s="168">
        <f t="shared" ref="J63" si="31">SUM(J61,J56)</f>
        <v>4830606</v>
      </c>
    </row>
    <row r="64" spans="1:10" x14ac:dyDescent="0.25">
      <c r="C64" s="89"/>
      <c r="D64" s="89"/>
      <c r="E64" s="89"/>
      <c r="F64" s="89"/>
      <c r="G64" s="89"/>
      <c r="H64" s="89"/>
      <c r="I64" s="89"/>
      <c r="J64" s="89"/>
    </row>
    <row r="65" spans="3:10" x14ac:dyDescent="0.25">
      <c r="C65" s="89"/>
      <c r="D65" s="89"/>
      <c r="E65" s="89"/>
      <c r="F65" s="89"/>
      <c r="G65" s="89"/>
      <c r="H65" s="89"/>
      <c r="I65" s="89"/>
      <c r="J65" s="89"/>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dimension ref="A1:U21"/>
  <sheetViews>
    <sheetView showGridLines="0" zoomScale="160" zoomScaleNormal="160" workbookViewId="0"/>
  </sheetViews>
  <sheetFormatPr defaultColWidth="9.140625" defaultRowHeight="15" customHeight="1" x14ac:dyDescent="0.25"/>
  <cols>
    <col min="1" max="1" width="5.7109375" style="58" customWidth="1"/>
    <col min="2" max="2" width="29.85546875" style="14" customWidth="1"/>
    <col min="3" max="10" width="15.7109375" style="7" customWidth="1"/>
    <col min="11" max="16384" width="9.140625" style="14"/>
  </cols>
  <sheetData>
    <row r="1" spans="1:21" ht="15" customHeight="1" x14ac:dyDescent="0.25">
      <c r="A1" s="59"/>
      <c r="C1" s="14"/>
      <c r="D1" s="14"/>
      <c r="E1" s="14"/>
      <c r="F1" s="14"/>
      <c r="G1" s="14"/>
      <c r="H1" s="14"/>
      <c r="I1" s="14"/>
      <c r="J1" s="14"/>
    </row>
    <row r="2" spans="1:21" ht="15" customHeight="1" x14ac:dyDescent="0.25">
      <c r="A2" s="59"/>
      <c r="C2" s="14"/>
      <c r="D2" s="14"/>
      <c r="E2" s="14"/>
      <c r="F2" s="14"/>
      <c r="G2" s="14"/>
      <c r="H2" s="14"/>
      <c r="I2" s="14"/>
      <c r="J2" s="14"/>
    </row>
    <row r="3" spans="1:21" ht="15" customHeight="1" x14ac:dyDescent="0.25">
      <c r="A3" s="59"/>
      <c r="B3" s="102" t="s">
        <v>198</v>
      </c>
      <c r="C3" s="15"/>
      <c r="D3" s="15"/>
      <c r="E3" s="15"/>
      <c r="F3" s="15"/>
      <c r="G3" s="15"/>
      <c r="H3" s="15"/>
      <c r="I3" s="15"/>
      <c r="J3" s="15"/>
    </row>
    <row r="4" spans="1:21" ht="8.1" customHeight="1" x14ac:dyDescent="0.25">
      <c r="A4" s="59"/>
      <c r="B4" s="102"/>
      <c r="C4" s="58" t="s">
        <v>32</v>
      </c>
      <c r="D4" s="58" t="s">
        <v>53</v>
      </c>
      <c r="E4" s="58" t="s">
        <v>54</v>
      </c>
      <c r="F4" s="58" t="s">
        <v>210</v>
      </c>
      <c r="G4" s="58" t="s">
        <v>217</v>
      </c>
      <c r="H4" s="58" t="s">
        <v>222</v>
      </c>
      <c r="I4" s="58" t="s">
        <v>233</v>
      </c>
      <c r="J4" s="58" t="s">
        <v>247</v>
      </c>
    </row>
    <row r="5" spans="1:21" ht="24.95" customHeight="1" x14ac:dyDescent="0.25">
      <c r="B5" s="103" t="s">
        <v>10</v>
      </c>
      <c r="C5" s="104">
        <v>2020</v>
      </c>
      <c r="D5" s="104">
        <v>2021</v>
      </c>
      <c r="E5" s="104" t="s">
        <v>54</v>
      </c>
      <c r="F5" s="104" t="s">
        <v>210</v>
      </c>
      <c r="G5" s="104" t="s">
        <v>217</v>
      </c>
      <c r="H5" s="104">
        <v>2022</v>
      </c>
      <c r="I5" s="104" t="s">
        <v>233</v>
      </c>
      <c r="J5" s="104" t="s">
        <v>247</v>
      </c>
    </row>
    <row r="6" spans="1:21" ht="15" customHeight="1" x14ac:dyDescent="0.25">
      <c r="A6" s="58">
        <v>2</v>
      </c>
      <c r="B6" s="92" t="s">
        <v>200</v>
      </c>
      <c r="C6" s="156">
        <v>2024.3140000000001</v>
      </c>
      <c r="D6" s="156">
        <v>1699.3150000000001</v>
      </c>
      <c r="E6" s="19">
        <v>1704.41</v>
      </c>
      <c r="F6" s="19">
        <v>1670.336</v>
      </c>
      <c r="G6" s="19">
        <v>1650.2360000000001</v>
      </c>
      <c r="H6" s="156">
        <v>1669.259</v>
      </c>
      <c r="I6" s="19">
        <v>1668.973</v>
      </c>
      <c r="J6" s="19">
        <v>1680.8510000000001</v>
      </c>
    </row>
    <row r="7" spans="1:21" ht="15" customHeight="1" x14ac:dyDescent="0.25">
      <c r="A7" s="58">
        <v>3</v>
      </c>
      <c r="B7" s="92" t="s">
        <v>202</v>
      </c>
      <c r="C7" s="156">
        <v>1121.2070000000001</v>
      </c>
      <c r="D7" s="156">
        <v>763.01900000000001</v>
      </c>
      <c r="E7" s="19">
        <v>598.95000000000005</v>
      </c>
      <c r="F7" s="19">
        <v>632.56899999999996</v>
      </c>
      <c r="G7" s="19">
        <v>537.86300000000006</v>
      </c>
      <c r="H7" s="156">
        <v>515.88800000000003</v>
      </c>
      <c r="I7" s="19">
        <v>375.166</v>
      </c>
      <c r="J7" s="19">
        <v>421.47899999999998</v>
      </c>
    </row>
    <row r="8" spans="1:21" ht="15" customHeight="1" x14ac:dyDescent="0.25">
      <c r="A8" s="58">
        <v>4</v>
      </c>
      <c r="B8" s="92" t="s">
        <v>203</v>
      </c>
      <c r="C8" s="156">
        <v>923.69</v>
      </c>
      <c r="D8" s="156">
        <v>962.46600000000001</v>
      </c>
      <c r="E8" s="19">
        <v>1122.4680000000001</v>
      </c>
      <c r="F8" s="19">
        <v>1045.3979999999999</v>
      </c>
      <c r="G8" s="19">
        <v>1115.097</v>
      </c>
      <c r="H8" s="156">
        <v>1160.9670000000001</v>
      </c>
      <c r="I8" s="19">
        <v>1301.69</v>
      </c>
      <c r="J8" s="19">
        <v>1262.2339999999999</v>
      </c>
    </row>
    <row r="9" spans="1:21" ht="15" customHeight="1" x14ac:dyDescent="0.25">
      <c r="A9" s="58">
        <v>5</v>
      </c>
      <c r="B9" s="92" t="s">
        <v>227</v>
      </c>
      <c r="C9" s="156">
        <v>418.91700000000003</v>
      </c>
      <c r="D9" s="156">
        <v>743.83500000000004</v>
      </c>
      <c r="E9" s="19">
        <v>781.52099999999996</v>
      </c>
      <c r="F9" s="19">
        <v>850.56972632676116</v>
      </c>
      <c r="G9" s="19">
        <v>793.37434895951242</v>
      </c>
      <c r="H9" s="156">
        <v>760.32310063275122</v>
      </c>
      <c r="I9" s="19">
        <v>676.60010063275115</v>
      </c>
      <c r="J9" s="19">
        <v>445.73337430599003</v>
      </c>
    </row>
    <row r="10" spans="1:21" ht="15" customHeight="1" x14ac:dyDescent="0.25">
      <c r="A10" s="58">
        <v>6</v>
      </c>
      <c r="B10" s="92" t="s">
        <v>201</v>
      </c>
      <c r="C10" s="157">
        <v>2.2049475194370243</v>
      </c>
      <c r="D10" s="157">
        <v>1.2939240557381677</v>
      </c>
      <c r="E10" s="169">
        <v>1.4362608298433439</v>
      </c>
      <c r="F10" s="169">
        <v>1.229056205085757</v>
      </c>
      <c r="G10" s="169">
        <v>1.4055117883032362</v>
      </c>
      <c r="H10" s="157">
        <v>1.5269390066326112</v>
      </c>
      <c r="I10" s="169">
        <v>1.923869060590842</v>
      </c>
      <c r="J10" s="169">
        <v>2.8318139784020149</v>
      </c>
    </row>
    <row r="11" spans="1:21" ht="8.1" customHeight="1" x14ac:dyDescent="0.25">
      <c r="C11" s="100"/>
      <c r="D11" s="100"/>
      <c r="E11" s="100"/>
      <c r="F11" s="100"/>
      <c r="G11" s="100"/>
      <c r="H11" s="100"/>
      <c r="I11" s="100"/>
      <c r="J11" s="100"/>
    </row>
    <row r="12" spans="1:21" ht="15" customHeight="1" x14ac:dyDescent="0.25">
      <c r="B12" s="63" t="s">
        <v>230</v>
      </c>
      <c r="C12" s="107"/>
      <c r="D12" s="107"/>
      <c r="E12" s="107"/>
      <c r="F12" s="14"/>
      <c r="G12" s="14"/>
      <c r="H12" s="106"/>
      <c r="I12" s="107"/>
      <c r="J12" s="107"/>
      <c r="K12" s="106"/>
      <c r="L12" s="106"/>
      <c r="M12" s="106"/>
      <c r="N12" s="106"/>
      <c r="O12" s="106"/>
      <c r="P12" s="106"/>
      <c r="Q12" s="106"/>
      <c r="R12" s="106"/>
      <c r="S12" s="106"/>
      <c r="T12" s="106"/>
      <c r="U12" s="106"/>
    </row>
    <row r="13" spans="1:21" ht="15" customHeight="1" x14ac:dyDescent="0.25">
      <c r="B13" s="63" t="s">
        <v>231</v>
      </c>
      <c r="C13" s="107"/>
      <c r="D13" s="107"/>
      <c r="E13" s="107"/>
      <c r="F13" s="107"/>
      <c r="G13" s="14"/>
      <c r="H13" s="14"/>
      <c r="I13" s="107"/>
      <c r="J13" s="107"/>
    </row>
    <row r="14" spans="1:21" ht="15" customHeight="1" x14ac:dyDescent="0.25">
      <c r="B14" s="63" t="s">
        <v>253</v>
      </c>
      <c r="C14" s="107"/>
      <c r="D14" s="107"/>
      <c r="E14" s="107"/>
      <c r="F14" s="107"/>
      <c r="G14" s="107"/>
      <c r="H14" s="107"/>
      <c r="I14" s="107"/>
      <c r="J14" s="107"/>
    </row>
    <row r="15" spans="1:21" ht="15" customHeight="1" x14ac:dyDescent="0.25">
      <c r="B15" s="63"/>
    </row>
    <row r="17" spans="2:10" ht="15" customHeight="1" x14ac:dyDescent="0.25">
      <c r="B17" s="107"/>
    </row>
    <row r="21" spans="2:10" ht="15" customHeight="1" x14ac:dyDescent="0.25">
      <c r="C21" s="101"/>
      <c r="D21" s="101"/>
      <c r="E21" s="101"/>
      <c r="F21" s="101"/>
      <c r="G21" s="101"/>
      <c r="H21" s="101"/>
      <c r="I21" s="101"/>
      <c r="J21" s="101"/>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Rafael Diniz</cp:lastModifiedBy>
  <dcterms:created xsi:type="dcterms:W3CDTF">2018-08-30T17:22:39Z</dcterms:created>
  <dcterms:modified xsi:type="dcterms:W3CDTF">2023-10-25T13:21:13Z</dcterms:modified>
</cp:coreProperties>
</file>